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reutz_anna_epa_gov/Documents/Profile/Documents/TKVar/Analysis/"/>
    </mc:Choice>
  </mc:AlternateContent>
  <xr:revisionPtr revIDLastSave="184" documentId="13_ncr:40009_{EA7DF33D-2E80-47BE-B9BB-30CBCF8E5C5E}" xr6:coauthVersionLast="46" xr6:coauthVersionMax="46" xr10:uidLastSave="{B7658FC0-800C-48D4-9ACC-A27CED69599A}"/>
  <bookViews>
    <workbookView xWindow="-120" yWindow="-120" windowWidth="29040" windowHeight="15840" activeTab="8" xr2:uid="{00000000-000D-0000-FFFF-FFFF00000000}"/>
  </bookViews>
  <sheets>
    <sheet name="data_for_ak_12142021" sheetId="1" r:id="rId1"/>
    <sheet name="4" sheetId="2" r:id="rId2"/>
    <sheet name="5" sheetId="3" r:id="rId3"/>
    <sheet name="8" sheetId="4" r:id="rId4"/>
    <sheet name="9" sheetId="5" r:id="rId5"/>
    <sheet name="10" sheetId="7" r:id="rId6"/>
    <sheet name="11" sheetId="6" r:id="rId7"/>
    <sheet name="Sheet1" sheetId="9" r:id="rId8"/>
    <sheet name="1comp_data_for_ak_12142021 (2)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9" l="1"/>
  <c r="E7" i="9"/>
  <c r="E8" i="9" s="1"/>
  <c r="H6" i="6"/>
  <c r="H7" i="6" s="1"/>
  <c r="H8" i="6" s="1"/>
  <c r="Z23" i="8" l="1"/>
  <c r="Z21" i="8"/>
  <c r="Z18" i="8"/>
  <c r="Z15" i="8"/>
  <c r="Z12" i="8"/>
  <c r="Z6" i="8"/>
  <c r="Z3" i="8"/>
  <c r="X21" i="8"/>
  <c r="X18" i="8"/>
  <c r="X15" i="8"/>
  <c r="X12" i="8"/>
  <c r="X6" i="8"/>
  <c r="X3" i="8"/>
  <c r="E7" i="2" l="1"/>
  <c r="E7" i="6" l="1"/>
  <c r="E8" i="6" s="1"/>
  <c r="V6" i="8" s="1"/>
  <c r="E7" i="7"/>
  <c r="E8" i="7" s="1"/>
  <c r="V3" i="8" s="1"/>
  <c r="E20" i="5"/>
  <c r="E21" i="5" s="1"/>
  <c r="V18" i="8" s="1"/>
  <c r="E7" i="5"/>
  <c r="E8" i="5" s="1"/>
  <c r="E7" i="4"/>
  <c r="E8" i="4" s="1"/>
  <c r="V21" i="8" s="1"/>
  <c r="E8" i="2"/>
  <c r="V12" i="8" s="1"/>
  <c r="E7" i="3"/>
  <c r="E8" i="3" s="1"/>
  <c r="V15" i="8" s="1"/>
  <c r="AA12" i="8" l="1"/>
  <c r="AB12" i="8"/>
  <c r="AB15" i="8"/>
  <c r="AA15" i="8"/>
  <c r="AB21" i="8"/>
  <c r="AA21" i="8"/>
  <c r="AA18" i="8"/>
  <c r="AB18" i="8"/>
  <c r="AB3" i="8"/>
  <c r="AA3" i="8"/>
  <c r="AB6" i="8"/>
  <c r="AA6" i="8"/>
  <c r="AA23" i="8" l="1"/>
</calcChain>
</file>

<file path=xl/sharedStrings.xml><?xml version="1.0" encoding="utf-8"?>
<sst xmlns="http://schemas.openxmlformats.org/spreadsheetml/2006/main" count="1137" uniqueCount="97">
  <si>
    <t>dsstox_casrn</t>
  </si>
  <si>
    <t>analyte_name_original</t>
  </si>
  <si>
    <t>dsstox_substance_id</t>
  </si>
  <si>
    <t>fk_series_id</t>
  </si>
  <si>
    <t>fk_study_id</t>
  </si>
  <si>
    <t>fk_extraction_document_id</t>
  </si>
  <si>
    <t>species</t>
  </si>
  <si>
    <t>weight_kg</t>
  </si>
  <si>
    <t>dose_level_normalized</t>
  </si>
  <si>
    <t>administration_route_normalized</t>
  </si>
  <si>
    <t>conc_medium_normalized</t>
  </si>
  <si>
    <t>time_hr</t>
  </si>
  <si>
    <t>fk_reference_document_id</t>
  </si>
  <si>
    <t>117-81-7</t>
  </si>
  <si>
    <t>Di(2-ethylhexyl) Phthalate (DEHP)</t>
  </si>
  <si>
    <t>DTXSID5020607</t>
  </si>
  <si>
    <t>rat</t>
  </si>
  <si>
    <t>iv</t>
  </si>
  <si>
    <t>plasma</t>
  </si>
  <si>
    <t>oral</t>
  </si>
  <si>
    <t>blood</t>
  </si>
  <si>
    <t>000-00-0</t>
  </si>
  <si>
    <t>phenol</t>
  </si>
  <si>
    <t>DTXSID0000000</t>
  </si>
  <si>
    <t>1071-83-6</t>
  </si>
  <si>
    <t>glyphosate</t>
  </si>
  <si>
    <t>DTXSID1024122</t>
  </si>
  <si>
    <t>111-11-1</t>
  </si>
  <si>
    <t>butylparaben</t>
  </si>
  <si>
    <t>DTSXSID1111111</t>
  </si>
  <si>
    <t>NA</t>
  </si>
  <si>
    <t>human</t>
  </si>
  <si>
    <r>
      <t>C</t>
    </r>
    <r>
      <rPr>
        <b/>
        <vertAlign val="subscript"/>
        <sz val="10"/>
        <rFont val="Arial"/>
        <family val="2"/>
      </rPr>
      <t>ss</t>
    </r>
    <r>
      <rPr>
        <b/>
        <sz val="10"/>
        <rFont val="Arial"/>
        <family val="2"/>
      </rPr>
      <t xml:space="preserve"> Calculations</t>
    </r>
  </si>
  <si>
    <t>Value</t>
  </si>
  <si>
    <t>Quantitative</t>
  </si>
  <si>
    <t>Units</t>
  </si>
  <si>
    <t xml:space="preserve">Dose </t>
  </si>
  <si>
    <t>mg/kg</t>
  </si>
  <si>
    <t xml:space="preserve">AUC </t>
  </si>
  <si>
    <t>ng-hrs/mL</t>
  </si>
  <si>
    <r>
      <t>C</t>
    </r>
    <r>
      <rPr>
        <vertAlign val="subscript"/>
        <sz val="10"/>
        <rFont val="Arial"/>
        <family val="2"/>
      </rPr>
      <t xml:space="preserve">ss </t>
    </r>
  </si>
  <si>
    <t>ng/mL</t>
  </si>
  <si>
    <t>for dose of 1 mg/kg/d</t>
  </si>
  <si>
    <r>
      <t>C</t>
    </r>
    <r>
      <rPr>
        <vertAlign val="subscript"/>
        <sz val="10"/>
        <rFont val="Arial"/>
        <family val="2"/>
      </rPr>
      <t>ss</t>
    </r>
    <r>
      <rPr>
        <sz val="11"/>
        <color theme="1"/>
        <rFont val="Calibri"/>
        <family val="2"/>
        <scheme val="minor"/>
      </rPr>
      <t xml:space="preserve"> = ng/mL</t>
    </r>
  </si>
  <si>
    <t>Time(h)</t>
  </si>
  <si>
    <t>conc measured in ug/mL</t>
  </si>
  <si>
    <t>analytic</t>
  </si>
  <si>
    <t>1compartment</t>
  </si>
  <si>
    <t>Fitted geometric std dev</t>
  </si>
  <si>
    <t>Fitted geometric mean</t>
  </si>
  <si>
    <t>Predicted</t>
  </si>
  <si>
    <t>di(2-ethylhexyl) phthalate (dehp)</t>
  </si>
  <si>
    <t>Joint Analysis</t>
  </si>
  <si>
    <t>4, 5</t>
  </si>
  <si>
    <t>Cpeak.oral.1mgkg</t>
  </si>
  <si>
    <t>tpeak.oral</t>
  </si>
  <si>
    <t>halflife</t>
  </si>
  <si>
    <t>CLtot</t>
  </si>
  <si>
    <t>model.type</t>
  </si>
  <si>
    <t>model</t>
  </si>
  <si>
    <t>AIC</t>
  </si>
  <si>
    <t>LogLikelihood</t>
  </si>
  <si>
    <t>Compound</t>
  </si>
  <si>
    <t>Data.Analyzed</t>
  </si>
  <si>
    <t>Reference</t>
  </si>
  <si>
    <t>param.value.type</t>
  </si>
  <si>
    <t>kgutabs</t>
  </si>
  <si>
    <t>Fgutabs</t>
  </si>
  <si>
    <t>Vdist</t>
  </si>
  <si>
    <t>kelim</t>
  </si>
  <si>
    <t>Species</t>
  </si>
  <si>
    <t>CAS</t>
  </si>
  <si>
    <t>Conc (ug/mL)</t>
  </si>
  <si>
    <t>IV</t>
  </si>
  <si>
    <t>Oral</t>
  </si>
  <si>
    <t>mg/L</t>
  </si>
  <si>
    <t>Phenol</t>
  </si>
  <si>
    <t>Blood</t>
  </si>
  <si>
    <t>Plasma</t>
  </si>
  <si>
    <t>Glyphosate</t>
  </si>
  <si>
    <t>Butylparaben</t>
  </si>
  <si>
    <t>DEHP</t>
  </si>
  <si>
    <t>Plasma=B/(B/P)?</t>
  </si>
  <si>
    <t xml:space="preserve">Oops, I actually took out 6 from the analysis, as I thought that the data may have been reported incorrectly. </t>
  </si>
  <si>
    <t>Blood- just same method as w/ plasma &amp; oral</t>
  </si>
  <si>
    <t>Css (mg/L)</t>
  </si>
  <si>
    <t>Fold Dif (AUC/invivoPK)</t>
  </si>
  <si>
    <t>Css (mg/L) Simcyp</t>
  </si>
  <si>
    <t>Css AUC Calc (mg/L)</t>
  </si>
  <si>
    <t>Fold Dif (Simcyp/invivoPK)</t>
  </si>
  <si>
    <t>Fold Dif (Simcyp/AUC)</t>
  </si>
  <si>
    <t>Kessler,Blood,2004</t>
  </si>
  <si>
    <t>can't use as marmoset levels essentially at LOD</t>
  </si>
  <si>
    <t>pregnant ~equivalent to non-pregnant</t>
  </si>
  <si>
    <t>linear response w/ dose</t>
  </si>
  <si>
    <t>AUC of MEHP 16X lower in marmosets than rats</t>
  </si>
  <si>
    <t>conc (ug/mL)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</si>
</sst>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vertAlign val="subscript"/>
      <sz val="10"/>
      <name val="Arial"/>
      <family val="2"/>
    </font>
    <font>
      <vertAlign val="subscript"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2" fillId="0" borderId="0" xfId="0" applyFont="1"/>
    <xf numFmtId="11" fontId="0" fillId="0" borderId="0" xfId="0" applyNumberFormat="1"/>
    <xf numFmtId="0" fontId="23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6" fillId="0" borderId="0" xfId="0" applyFont="1"/>
    <xf numFmtId="0" fontId="23" fillId="0" borderId="0" xfId="0" applyFont="1"/>
    <xf numFmtId="0" fontId="0" fillId="0" borderId="0" xfId="0" applyAlignment="1">
      <alignment horizontal="left" vertical="center" indent="1"/>
    </xf>
    <xf numFmtId="0" fontId="24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2.4465441819772529E-2"/>
                  <c:y val="-0.38523038786818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'4'!$B$2:$B$17</c:f>
              <c:strCache>
                <c:ptCount val="16"/>
                <c:pt idx="0">
                  <c:v>Conc (ug/mL)</c:v>
                </c:pt>
                <c:pt idx="1">
                  <c:v>0.19915</c:v>
                </c:pt>
                <c:pt idx="2">
                  <c:v>0.77635</c:v>
                </c:pt>
                <c:pt idx="3">
                  <c:v>1.21875</c:v>
                </c:pt>
                <c:pt idx="4">
                  <c:v>1.13277</c:v>
                </c:pt>
                <c:pt idx="5">
                  <c:v>0.35404</c:v>
                </c:pt>
                <c:pt idx="6">
                  <c:v>0.08176</c:v>
                </c:pt>
                <c:pt idx="12">
                  <c:v>3.6502</c:v>
                </c:pt>
                <c:pt idx="13">
                  <c:v>0.76327</c:v>
                </c:pt>
                <c:pt idx="14">
                  <c:v>0.3836</c:v>
                </c:pt>
                <c:pt idx="15">
                  <c:v>0.28104</c:v>
                </c:pt>
              </c:strCache>
            </c:strRef>
          </c:xVal>
          <c:yVal>
            <c:numRef>
              <c:f>'4'!$A$2:$A$17</c:f>
              <c:numCache>
                <c:formatCode>General</c:formatCode>
                <c:ptCount val="16"/>
                <c:pt idx="0">
                  <c:v>0</c:v>
                </c:pt>
                <c:pt idx="1">
                  <c:v>0.47738999999999998</c:v>
                </c:pt>
                <c:pt idx="2">
                  <c:v>0.73411999999999999</c:v>
                </c:pt>
                <c:pt idx="3">
                  <c:v>0.98472999999999999</c:v>
                </c:pt>
                <c:pt idx="4">
                  <c:v>1.4875700000000001</c:v>
                </c:pt>
                <c:pt idx="5">
                  <c:v>1.9845999999999999</c:v>
                </c:pt>
                <c:pt idx="6">
                  <c:v>2.9924599999999999</c:v>
                </c:pt>
                <c:pt idx="12">
                  <c:v>6.8879999999999997E-2</c:v>
                </c:pt>
                <c:pt idx="13">
                  <c:v>0.22381000000000001</c:v>
                </c:pt>
                <c:pt idx="14">
                  <c:v>0.48392000000000002</c:v>
                </c:pt>
                <c:pt idx="15">
                  <c:v>0.73199000000000003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7-421C-B307-71015DBF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65167"/>
        <c:axId val="1035661839"/>
      </c:scatterChart>
      <c:valAx>
        <c:axId val="10356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61839"/>
        <c:crosses val="autoZero"/>
        <c:crossBetween val="midCat"/>
      </c:valAx>
      <c:valAx>
        <c:axId val="10356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6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28575</xdr:rowOff>
    </xdr:from>
    <xdr:to>
      <xdr:col>18</xdr:col>
      <xdr:colOff>228600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58BF1-21AF-45C2-99EC-83524F049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6"/>
  <sheetViews>
    <sheetView topLeftCell="A97" workbookViewId="0">
      <selection activeCell="L1" sqref="L1"/>
    </sheetView>
  </sheetViews>
  <sheetFormatPr defaultRowHeight="15" x14ac:dyDescent="0.25"/>
  <cols>
    <col min="8" max="8" width="10.140625" bestFit="1" customWidth="1"/>
    <col min="9" max="9" width="22.140625" bestFit="1" customWidth="1"/>
    <col min="12" max="12" width="12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96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t="s">
        <v>15</v>
      </c>
      <c r="D2">
        <v>1</v>
      </c>
      <c r="E2">
        <v>1</v>
      </c>
      <c r="F2">
        <v>4</v>
      </c>
      <c r="G2" t="s">
        <v>16</v>
      </c>
      <c r="H2">
        <v>0.21</v>
      </c>
      <c r="I2">
        <v>10</v>
      </c>
      <c r="J2" t="s">
        <v>17</v>
      </c>
      <c r="K2" t="s">
        <v>18</v>
      </c>
      <c r="L2">
        <v>3.6501999999999999</v>
      </c>
      <c r="M2">
        <v>6.8879999999999997E-2</v>
      </c>
      <c r="N2">
        <v>4</v>
      </c>
    </row>
    <row r="3" spans="1:14" x14ac:dyDescent="0.25">
      <c r="A3" t="s">
        <v>13</v>
      </c>
      <c r="B3" t="s">
        <v>14</v>
      </c>
      <c r="C3" t="s">
        <v>15</v>
      </c>
      <c r="D3">
        <v>1</v>
      </c>
      <c r="E3">
        <v>1</v>
      </c>
      <c r="F3">
        <v>4</v>
      </c>
      <c r="G3" t="s">
        <v>16</v>
      </c>
      <c r="H3">
        <v>0.21</v>
      </c>
      <c r="I3">
        <v>10</v>
      </c>
      <c r="J3" t="s">
        <v>17</v>
      </c>
      <c r="K3" t="s">
        <v>18</v>
      </c>
      <c r="L3">
        <v>0.76327</v>
      </c>
      <c r="M3">
        <v>0.22381000000000001</v>
      </c>
      <c r="N3">
        <v>4</v>
      </c>
    </row>
    <row r="4" spans="1:14" x14ac:dyDescent="0.25">
      <c r="A4" t="s">
        <v>13</v>
      </c>
      <c r="B4" t="s">
        <v>14</v>
      </c>
      <c r="C4" t="s">
        <v>15</v>
      </c>
      <c r="D4">
        <v>1</v>
      </c>
      <c r="E4">
        <v>1</v>
      </c>
      <c r="F4">
        <v>4</v>
      </c>
      <c r="G4" t="s">
        <v>16</v>
      </c>
      <c r="H4">
        <v>0.21</v>
      </c>
      <c r="I4">
        <v>10</v>
      </c>
      <c r="J4" t="s">
        <v>17</v>
      </c>
      <c r="K4" t="s">
        <v>18</v>
      </c>
      <c r="L4">
        <v>0.3836</v>
      </c>
      <c r="M4">
        <v>0.48392000000000002</v>
      </c>
      <c r="N4">
        <v>4</v>
      </c>
    </row>
    <row r="5" spans="1:14" x14ac:dyDescent="0.25">
      <c r="A5" t="s">
        <v>13</v>
      </c>
      <c r="B5" t="s">
        <v>14</v>
      </c>
      <c r="C5" t="s">
        <v>15</v>
      </c>
      <c r="D5">
        <v>1</v>
      </c>
      <c r="E5">
        <v>1</v>
      </c>
      <c r="F5">
        <v>4</v>
      </c>
      <c r="G5" t="s">
        <v>16</v>
      </c>
      <c r="H5">
        <v>0.21</v>
      </c>
      <c r="I5">
        <v>10</v>
      </c>
      <c r="J5" t="s">
        <v>17</v>
      </c>
      <c r="K5" t="s">
        <v>18</v>
      </c>
      <c r="L5">
        <v>0.28104000000000001</v>
      </c>
      <c r="M5">
        <v>0.73199000000000003</v>
      </c>
      <c r="N5">
        <v>4</v>
      </c>
    </row>
    <row r="6" spans="1:14" x14ac:dyDescent="0.25">
      <c r="A6" t="s">
        <v>13</v>
      </c>
      <c r="B6" t="s">
        <v>14</v>
      </c>
      <c r="C6" t="s">
        <v>15</v>
      </c>
      <c r="D6">
        <v>1</v>
      </c>
      <c r="E6">
        <v>1</v>
      </c>
      <c r="F6">
        <v>4</v>
      </c>
      <c r="G6" t="s">
        <v>16</v>
      </c>
      <c r="H6">
        <v>0.21</v>
      </c>
      <c r="I6">
        <v>10</v>
      </c>
      <c r="J6" t="s">
        <v>17</v>
      </c>
      <c r="K6" t="s">
        <v>18</v>
      </c>
      <c r="L6">
        <v>0.25585000000000002</v>
      </c>
      <c r="M6">
        <v>0.98350000000000004</v>
      </c>
      <c r="N6">
        <v>4</v>
      </c>
    </row>
    <row r="7" spans="1:14" x14ac:dyDescent="0.25">
      <c r="A7" t="s">
        <v>13</v>
      </c>
      <c r="B7" t="s">
        <v>14</v>
      </c>
      <c r="C7" t="s">
        <v>15</v>
      </c>
      <c r="D7">
        <v>1</v>
      </c>
      <c r="E7">
        <v>1</v>
      </c>
      <c r="F7">
        <v>4</v>
      </c>
      <c r="G7" t="s">
        <v>16</v>
      </c>
      <c r="H7">
        <v>0.21</v>
      </c>
      <c r="I7">
        <v>10</v>
      </c>
      <c r="J7" t="s">
        <v>17</v>
      </c>
      <c r="K7" t="s">
        <v>18</v>
      </c>
      <c r="L7">
        <v>0.23585</v>
      </c>
      <c r="M7">
        <v>1.48255</v>
      </c>
      <c r="N7">
        <v>4</v>
      </c>
    </row>
    <row r="8" spans="1:14" x14ac:dyDescent="0.25">
      <c r="A8" t="s">
        <v>13</v>
      </c>
      <c r="B8" t="s">
        <v>14</v>
      </c>
      <c r="C8" t="s">
        <v>15</v>
      </c>
      <c r="D8">
        <v>1</v>
      </c>
      <c r="E8">
        <v>1</v>
      </c>
      <c r="F8">
        <v>4</v>
      </c>
      <c r="G8" t="s">
        <v>16</v>
      </c>
      <c r="H8">
        <v>0.21</v>
      </c>
      <c r="I8">
        <v>10</v>
      </c>
      <c r="J8" t="s">
        <v>17</v>
      </c>
      <c r="K8" t="s">
        <v>18</v>
      </c>
      <c r="L8">
        <v>0.18761</v>
      </c>
      <c r="M8">
        <v>1.9856499999999999</v>
      </c>
      <c r="N8">
        <v>4</v>
      </c>
    </row>
    <row r="9" spans="1:14" x14ac:dyDescent="0.25">
      <c r="A9" t="s">
        <v>13</v>
      </c>
      <c r="B9" t="s">
        <v>14</v>
      </c>
      <c r="C9" t="s">
        <v>15</v>
      </c>
      <c r="D9">
        <v>1</v>
      </c>
      <c r="E9">
        <v>1</v>
      </c>
      <c r="F9">
        <v>4</v>
      </c>
      <c r="G9" t="s">
        <v>16</v>
      </c>
      <c r="H9">
        <v>0.21</v>
      </c>
      <c r="I9">
        <v>10</v>
      </c>
      <c r="J9" t="s">
        <v>17</v>
      </c>
      <c r="K9" t="s">
        <v>18</v>
      </c>
      <c r="L9">
        <v>0.15620999999999999</v>
      </c>
      <c r="M9">
        <v>2.99139</v>
      </c>
      <c r="N9">
        <v>4</v>
      </c>
    </row>
    <row r="10" spans="1:14" x14ac:dyDescent="0.25">
      <c r="A10" t="s">
        <v>13</v>
      </c>
      <c r="B10" t="s">
        <v>14</v>
      </c>
      <c r="C10" t="s">
        <v>15</v>
      </c>
      <c r="D10">
        <v>1</v>
      </c>
      <c r="E10">
        <v>1</v>
      </c>
      <c r="F10">
        <v>4</v>
      </c>
      <c r="G10" t="s">
        <v>16</v>
      </c>
      <c r="H10">
        <v>0.21</v>
      </c>
      <c r="I10">
        <v>10</v>
      </c>
      <c r="J10" t="s">
        <v>17</v>
      </c>
      <c r="K10" t="s">
        <v>18</v>
      </c>
      <c r="L10">
        <v>0.13059000000000001</v>
      </c>
      <c r="M10">
        <v>3.9971299999999998</v>
      </c>
      <c r="N10">
        <v>4</v>
      </c>
    </row>
    <row r="11" spans="1:14" x14ac:dyDescent="0.25">
      <c r="A11" t="s">
        <v>13</v>
      </c>
      <c r="B11" t="s">
        <v>14</v>
      </c>
      <c r="C11" t="s">
        <v>15</v>
      </c>
      <c r="D11">
        <v>1</v>
      </c>
      <c r="E11">
        <v>1</v>
      </c>
      <c r="F11">
        <v>4</v>
      </c>
      <c r="G11" t="s">
        <v>16</v>
      </c>
      <c r="H11">
        <v>0.21</v>
      </c>
      <c r="I11">
        <v>10</v>
      </c>
      <c r="J11" t="s">
        <v>17</v>
      </c>
      <c r="K11" t="s">
        <v>18</v>
      </c>
      <c r="L11">
        <v>7.6840000000000006E-2</v>
      </c>
      <c r="M11">
        <v>5.9936499999999997</v>
      </c>
      <c r="N11">
        <v>4</v>
      </c>
    </row>
    <row r="12" spans="1:14" x14ac:dyDescent="0.25">
      <c r="A12" t="s">
        <v>13</v>
      </c>
      <c r="B12" t="s">
        <v>14</v>
      </c>
      <c r="C12" t="s">
        <v>15</v>
      </c>
      <c r="D12">
        <v>2</v>
      </c>
      <c r="E12">
        <v>2</v>
      </c>
      <c r="F12">
        <v>4</v>
      </c>
      <c r="G12" t="s">
        <v>16</v>
      </c>
      <c r="H12">
        <v>0.21</v>
      </c>
      <c r="I12">
        <v>100</v>
      </c>
      <c r="J12" t="s">
        <v>19</v>
      </c>
      <c r="K12" t="s">
        <v>18</v>
      </c>
      <c r="L12">
        <v>0.19914999999999999</v>
      </c>
      <c r="M12">
        <v>0.47738999999999998</v>
      </c>
      <c r="N12">
        <v>4</v>
      </c>
    </row>
    <row r="13" spans="1:14" x14ac:dyDescent="0.25">
      <c r="A13" t="s">
        <v>13</v>
      </c>
      <c r="B13" t="s">
        <v>14</v>
      </c>
      <c r="C13" t="s">
        <v>15</v>
      </c>
      <c r="D13">
        <v>2</v>
      </c>
      <c r="E13">
        <v>2</v>
      </c>
      <c r="F13">
        <v>4</v>
      </c>
      <c r="G13" t="s">
        <v>16</v>
      </c>
      <c r="H13">
        <v>0.21</v>
      </c>
      <c r="I13">
        <v>100</v>
      </c>
      <c r="J13" t="s">
        <v>19</v>
      </c>
      <c r="K13" t="s">
        <v>18</v>
      </c>
      <c r="L13">
        <v>0.77634999999999998</v>
      </c>
      <c r="M13">
        <v>0.73411999999999999</v>
      </c>
      <c r="N13">
        <v>4</v>
      </c>
    </row>
    <row r="14" spans="1:14" x14ac:dyDescent="0.25">
      <c r="A14" t="s">
        <v>13</v>
      </c>
      <c r="B14" t="s">
        <v>14</v>
      </c>
      <c r="C14" t="s">
        <v>15</v>
      </c>
      <c r="D14">
        <v>2</v>
      </c>
      <c r="E14">
        <v>2</v>
      </c>
      <c r="F14">
        <v>4</v>
      </c>
      <c r="G14" t="s">
        <v>16</v>
      </c>
      <c r="H14">
        <v>0.21</v>
      </c>
      <c r="I14">
        <v>100</v>
      </c>
      <c r="J14" t="s">
        <v>19</v>
      </c>
      <c r="K14" t="s">
        <v>18</v>
      </c>
      <c r="L14">
        <v>1.21875</v>
      </c>
      <c r="M14">
        <v>0.98472999999999999</v>
      </c>
      <c r="N14">
        <v>4</v>
      </c>
    </row>
    <row r="15" spans="1:14" x14ac:dyDescent="0.25">
      <c r="A15" t="s">
        <v>13</v>
      </c>
      <c r="B15" t="s">
        <v>14</v>
      </c>
      <c r="C15" t="s">
        <v>15</v>
      </c>
      <c r="D15">
        <v>2</v>
      </c>
      <c r="E15">
        <v>2</v>
      </c>
      <c r="F15">
        <v>4</v>
      </c>
      <c r="G15" t="s">
        <v>16</v>
      </c>
      <c r="H15">
        <v>0.21</v>
      </c>
      <c r="I15">
        <v>100</v>
      </c>
      <c r="J15" t="s">
        <v>19</v>
      </c>
      <c r="K15" t="s">
        <v>18</v>
      </c>
      <c r="L15">
        <v>1.1327700000000001</v>
      </c>
      <c r="M15">
        <v>1.4875700000000001</v>
      </c>
      <c r="N15">
        <v>4</v>
      </c>
    </row>
    <row r="16" spans="1:14" x14ac:dyDescent="0.25">
      <c r="A16" t="s">
        <v>13</v>
      </c>
      <c r="B16" t="s">
        <v>14</v>
      </c>
      <c r="C16" t="s">
        <v>15</v>
      </c>
      <c r="D16">
        <v>2</v>
      </c>
      <c r="E16">
        <v>2</v>
      </c>
      <c r="F16">
        <v>4</v>
      </c>
      <c r="G16" t="s">
        <v>16</v>
      </c>
      <c r="H16">
        <v>0.21</v>
      </c>
      <c r="I16">
        <v>100</v>
      </c>
      <c r="J16" t="s">
        <v>19</v>
      </c>
      <c r="K16" t="s">
        <v>18</v>
      </c>
      <c r="L16">
        <v>0.35404000000000002</v>
      </c>
      <c r="M16">
        <v>1.9845999999999999</v>
      </c>
      <c r="N16">
        <v>4</v>
      </c>
    </row>
    <row r="17" spans="1:14" x14ac:dyDescent="0.25">
      <c r="A17" t="s">
        <v>13</v>
      </c>
      <c r="B17" t="s">
        <v>14</v>
      </c>
      <c r="C17" t="s">
        <v>15</v>
      </c>
      <c r="D17">
        <v>2</v>
      </c>
      <c r="E17">
        <v>2</v>
      </c>
      <c r="F17">
        <v>4</v>
      </c>
      <c r="G17" t="s">
        <v>16</v>
      </c>
      <c r="H17">
        <v>0.21</v>
      </c>
      <c r="I17">
        <v>100</v>
      </c>
      <c r="J17" t="s">
        <v>19</v>
      </c>
      <c r="K17" t="s">
        <v>18</v>
      </c>
      <c r="L17">
        <v>8.1759999999999999E-2</v>
      </c>
      <c r="M17">
        <v>2.9924599999999999</v>
      </c>
      <c r="N17">
        <v>4</v>
      </c>
    </row>
    <row r="18" spans="1:14" x14ac:dyDescent="0.25">
      <c r="A18" t="s">
        <v>13</v>
      </c>
      <c r="B18" t="s">
        <v>14</v>
      </c>
      <c r="C18" t="s">
        <v>15</v>
      </c>
      <c r="D18">
        <v>1</v>
      </c>
      <c r="E18">
        <v>1</v>
      </c>
      <c r="F18">
        <v>5</v>
      </c>
      <c r="G18" t="s">
        <v>16</v>
      </c>
      <c r="H18">
        <v>325</v>
      </c>
      <c r="I18">
        <v>100</v>
      </c>
      <c r="J18" t="s">
        <v>17</v>
      </c>
      <c r="K18" t="s">
        <v>20</v>
      </c>
      <c r="L18">
        <v>10.304309999999999</v>
      </c>
      <c r="M18">
        <v>0.37465999999999999</v>
      </c>
      <c r="N18">
        <v>5</v>
      </c>
    </row>
    <row r="19" spans="1:14" x14ac:dyDescent="0.25">
      <c r="A19" t="s">
        <v>13</v>
      </c>
      <c r="B19" t="s">
        <v>14</v>
      </c>
      <c r="C19" t="s">
        <v>15</v>
      </c>
      <c r="D19">
        <v>1</v>
      </c>
      <c r="E19">
        <v>1</v>
      </c>
      <c r="F19">
        <v>5</v>
      </c>
      <c r="G19" t="s">
        <v>16</v>
      </c>
      <c r="H19">
        <v>325</v>
      </c>
      <c r="I19">
        <v>100</v>
      </c>
      <c r="J19" t="s">
        <v>17</v>
      </c>
      <c r="K19" t="s">
        <v>20</v>
      </c>
      <c r="L19">
        <v>5.92401</v>
      </c>
      <c r="M19">
        <v>0.74214000000000002</v>
      </c>
      <c r="N19">
        <v>5</v>
      </c>
    </row>
    <row r="20" spans="1:14" x14ac:dyDescent="0.25">
      <c r="A20" t="s">
        <v>13</v>
      </c>
      <c r="B20" t="s">
        <v>14</v>
      </c>
      <c r="C20" t="s">
        <v>15</v>
      </c>
      <c r="D20">
        <v>1</v>
      </c>
      <c r="E20">
        <v>1</v>
      </c>
      <c r="F20">
        <v>5</v>
      </c>
      <c r="G20" t="s">
        <v>16</v>
      </c>
      <c r="H20">
        <v>325</v>
      </c>
      <c r="I20">
        <v>100</v>
      </c>
      <c r="J20" t="s">
        <v>17</v>
      </c>
      <c r="K20" t="s">
        <v>20</v>
      </c>
      <c r="L20">
        <v>4.1698199999999996</v>
      </c>
      <c r="M20">
        <v>0.89107999999999998</v>
      </c>
      <c r="N20">
        <v>5</v>
      </c>
    </row>
    <row r="21" spans="1:14" x14ac:dyDescent="0.25">
      <c r="A21" t="s">
        <v>13</v>
      </c>
      <c r="B21" t="s">
        <v>14</v>
      </c>
      <c r="C21" t="s">
        <v>15</v>
      </c>
      <c r="D21">
        <v>1</v>
      </c>
      <c r="E21">
        <v>1</v>
      </c>
      <c r="F21">
        <v>5</v>
      </c>
      <c r="G21" t="s">
        <v>16</v>
      </c>
      <c r="H21">
        <v>325</v>
      </c>
      <c r="I21">
        <v>100</v>
      </c>
      <c r="J21" t="s">
        <v>17</v>
      </c>
      <c r="K21" t="s">
        <v>20</v>
      </c>
      <c r="L21">
        <v>3.7478099999999999</v>
      </c>
      <c r="M21">
        <v>1.9702599999999999</v>
      </c>
      <c r="N21">
        <v>5</v>
      </c>
    </row>
    <row r="22" spans="1:14" x14ac:dyDescent="0.25">
      <c r="A22" t="s">
        <v>13</v>
      </c>
      <c r="B22" t="s">
        <v>14</v>
      </c>
      <c r="C22" t="s">
        <v>15</v>
      </c>
      <c r="D22">
        <v>1</v>
      </c>
      <c r="E22">
        <v>1</v>
      </c>
      <c r="F22">
        <v>5</v>
      </c>
      <c r="G22" t="s">
        <v>16</v>
      </c>
      <c r="H22">
        <v>325</v>
      </c>
      <c r="I22">
        <v>100</v>
      </c>
      <c r="J22" t="s">
        <v>17</v>
      </c>
      <c r="K22" t="s">
        <v>20</v>
      </c>
      <c r="L22">
        <v>2.98611</v>
      </c>
      <c r="M22">
        <v>3.9133200000000001</v>
      </c>
      <c r="N22">
        <v>5</v>
      </c>
    </row>
    <row r="23" spans="1:14" x14ac:dyDescent="0.25">
      <c r="A23" t="s">
        <v>13</v>
      </c>
      <c r="B23" t="s">
        <v>14</v>
      </c>
      <c r="C23" t="s">
        <v>15</v>
      </c>
      <c r="D23">
        <v>1</v>
      </c>
      <c r="E23">
        <v>1</v>
      </c>
      <c r="F23">
        <v>5</v>
      </c>
      <c r="G23" t="s">
        <v>16</v>
      </c>
      <c r="H23">
        <v>325</v>
      </c>
      <c r="I23">
        <v>100</v>
      </c>
      <c r="J23" t="s">
        <v>17</v>
      </c>
      <c r="K23" t="s">
        <v>20</v>
      </c>
      <c r="L23">
        <v>3.9766499999999998</v>
      </c>
      <c r="M23">
        <v>5.9923599999999997</v>
      </c>
      <c r="N23">
        <v>5</v>
      </c>
    </row>
    <row r="24" spans="1:14" x14ac:dyDescent="0.25">
      <c r="A24" t="s">
        <v>13</v>
      </c>
      <c r="B24" t="s">
        <v>14</v>
      </c>
      <c r="C24" t="s">
        <v>15</v>
      </c>
      <c r="D24">
        <v>1</v>
      </c>
      <c r="E24">
        <v>1</v>
      </c>
      <c r="F24">
        <v>5</v>
      </c>
      <c r="G24" t="s">
        <v>16</v>
      </c>
      <c r="H24">
        <v>325</v>
      </c>
      <c r="I24">
        <v>100</v>
      </c>
      <c r="J24" t="s">
        <v>17</v>
      </c>
      <c r="K24" t="s">
        <v>20</v>
      </c>
      <c r="L24">
        <v>2.69442</v>
      </c>
      <c r="M24">
        <v>8.0096900000000009</v>
      </c>
      <c r="N24">
        <v>5</v>
      </c>
    </row>
    <row r="25" spans="1:14" x14ac:dyDescent="0.25">
      <c r="A25" t="s">
        <v>13</v>
      </c>
      <c r="B25" t="s">
        <v>14</v>
      </c>
      <c r="C25" t="s">
        <v>15</v>
      </c>
      <c r="D25">
        <v>1</v>
      </c>
      <c r="E25">
        <v>1</v>
      </c>
      <c r="F25">
        <v>5</v>
      </c>
      <c r="G25" t="s">
        <v>16</v>
      </c>
      <c r="H25">
        <v>325</v>
      </c>
      <c r="I25">
        <v>100</v>
      </c>
      <c r="J25" t="s">
        <v>17</v>
      </c>
      <c r="K25" t="s">
        <v>20</v>
      </c>
      <c r="L25">
        <v>3.0917400000000002</v>
      </c>
      <c r="M25">
        <v>9.8754399999999993</v>
      </c>
      <c r="N25">
        <v>5</v>
      </c>
    </row>
    <row r="26" spans="1:14" x14ac:dyDescent="0.25">
      <c r="A26" t="s">
        <v>13</v>
      </c>
      <c r="B26" t="s">
        <v>14</v>
      </c>
      <c r="C26" t="s">
        <v>15</v>
      </c>
      <c r="D26">
        <v>1</v>
      </c>
      <c r="E26">
        <v>1</v>
      </c>
      <c r="F26">
        <v>5</v>
      </c>
      <c r="G26" t="s">
        <v>16</v>
      </c>
      <c r="H26">
        <v>325</v>
      </c>
      <c r="I26">
        <v>100</v>
      </c>
      <c r="J26" t="s">
        <v>17</v>
      </c>
      <c r="K26" t="s">
        <v>20</v>
      </c>
      <c r="L26">
        <v>2.1898599999999999</v>
      </c>
      <c r="M26">
        <v>14.83751</v>
      </c>
      <c r="N26">
        <v>5</v>
      </c>
    </row>
    <row r="27" spans="1:14" x14ac:dyDescent="0.25">
      <c r="A27" t="s">
        <v>13</v>
      </c>
      <c r="B27" t="s">
        <v>14</v>
      </c>
      <c r="C27" t="s">
        <v>15</v>
      </c>
      <c r="D27">
        <v>1</v>
      </c>
      <c r="E27">
        <v>1</v>
      </c>
      <c r="F27">
        <v>5</v>
      </c>
      <c r="G27" t="s">
        <v>16</v>
      </c>
      <c r="H27">
        <v>325</v>
      </c>
      <c r="I27">
        <v>100</v>
      </c>
      <c r="J27" t="s">
        <v>17</v>
      </c>
      <c r="K27" t="s">
        <v>20</v>
      </c>
      <c r="L27">
        <v>1.20726</v>
      </c>
      <c r="M27">
        <v>24.544699999999999</v>
      </c>
      <c r="N27">
        <v>5</v>
      </c>
    </row>
    <row r="28" spans="1:14" x14ac:dyDescent="0.25">
      <c r="A28" t="s">
        <v>13</v>
      </c>
      <c r="B28" t="s">
        <v>14</v>
      </c>
      <c r="C28" t="s">
        <v>15</v>
      </c>
      <c r="D28">
        <v>1</v>
      </c>
      <c r="E28">
        <v>1</v>
      </c>
      <c r="F28">
        <v>5</v>
      </c>
      <c r="G28" t="s">
        <v>16</v>
      </c>
      <c r="H28">
        <v>325</v>
      </c>
      <c r="I28">
        <v>100</v>
      </c>
      <c r="J28" t="s">
        <v>17</v>
      </c>
      <c r="K28" t="s">
        <v>20</v>
      </c>
      <c r="L28">
        <v>0.79115000000000002</v>
      </c>
      <c r="M28">
        <v>32.09413</v>
      </c>
      <c r="N28">
        <v>5</v>
      </c>
    </row>
    <row r="29" spans="1:14" x14ac:dyDescent="0.25">
      <c r="A29" t="s">
        <v>13</v>
      </c>
      <c r="B29" t="s">
        <v>14</v>
      </c>
      <c r="C29" t="s">
        <v>15</v>
      </c>
      <c r="D29">
        <v>5</v>
      </c>
      <c r="E29">
        <v>3</v>
      </c>
      <c r="F29">
        <v>5</v>
      </c>
      <c r="G29" t="s">
        <v>16</v>
      </c>
      <c r="H29">
        <v>325</v>
      </c>
      <c r="I29">
        <v>2000</v>
      </c>
      <c r="J29" t="s">
        <v>19</v>
      </c>
      <c r="K29" t="s">
        <v>20</v>
      </c>
      <c r="L29">
        <v>3.8065600000000002</v>
      </c>
      <c r="M29">
        <v>0.22469</v>
      </c>
      <c r="N29">
        <v>5</v>
      </c>
    </row>
    <row r="30" spans="1:14" x14ac:dyDescent="0.25">
      <c r="A30" t="s">
        <v>13</v>
      </c>
      <c r="B30" t="s">
        <v>14</v>
      </c>
      <c r="C30" t="s">
        <v>15</v>
      </c>
      <c r="D30">
        <v>5</v>
      </c>
      <c r="E30">
        <v>3</v>
      </c>
      <c r="F30">
        <v>5</v>
      </c>
      <c r="G30" t="s">
        <v>16</v>
      </c>
      <c r="H30">
        <v>325</v>
      </c>
      <c r="I30">
        <v>2000</v>
      </c>
      <c r="J30" t="s">
        <v>19</v>
      </c>
      <c r="K30" t="s">
        <v>20</v>
      </c>
      <c r="L30">
        <v>5.4713599999999998</v>
      </c>
      <c r="M30">
        <v>0.438</v>
      </c>
      <c r="N30">
        <v>5</v>
      </c>
    </row>
    <row r="31" spans="1:14" x14ac:dyDescent="0.25">
      <c r="A31" t="s">
        <v>13</v>
      </c>
      <c r="B31" t="s">
        <v>14</v>
      </c>
      <c r="C31" t="s">
        <v>15</v>
      </c>
      <c r="D31">
        <v>5</v>
      </c>
      <c r="E31">
        <v>3</v>
      </c>
      <c r="F31">
        <v>5</v>
      </c>
      <c r="G31" t="s">
        <v>16</v>
      </c>
      <c r="H31">
        <v>325</v>
      </c>
      <c r="I31">
        <v>2000</v>
      </c>
      <c r="J31" t="s">
        <v>19</v>
      </c>
      <c r="K31" t="s">
        <v>20</v>
      </c>
      <c r="L31">
        <v>9.1169700000000002</v>
      </c>
      <c r="M31">
        <v>0.86462000000000006</v>
      </c>
      <c r="N31">
        <v>5</v>
      </c>
    </row>
    <row r="32" spans="1:14" x14ac:dyDescent="0.25">
      <c r="A32" t="s">
        <v>13</v>
      </c>
      <c r="B32" t="s">
        <v>14</v>
      </c>
      <c r="C32" t="s">
        <v>15</v>
      </c>
      <c r="D32">
        <v>5</v>
      </c>
      <c r="E32">
        <v>3</v>
      </c>
      <c r="F32">
        <v>5</v>
      </c>
      <c r="G32" t="s">
        <v>16</v>
      </c>
      <c r="H32">
        <v>325</v>
      </c>
      <c r="I32">
        <v>2000</v>
      </c>
      <c r="J32" t="s">
        <v>19</v>
      </c>
      <c r="K32" t="s">
        <v>20</v>
      </c>
      <c r="L32">
        <v>12.089259999999999</v>
      </c>
      <c r="M32">
        <v>1.7178599999999999</v>
      </c>
      <c r="N32">
        <v>5</v>
      </c>
    </row>
    <row r="33" spans="1:14" x14ac:dyDescent="0.25">
      <c r="A33" t="s">
        <v>13</v>
      </c>
      <c r="B33" t="s">
        <v>14</v>
      </c>
      <c r="C33" t="s">
        <v>15</v>
      </c>
      <c r="D33">
        <v>5</v>
      </c>
      <c r="E33">
        <v>3</v>
      </c>
      <c r="F33">
        <v>5</v>
      </c>
      <c r="G33" t="s">
        <v>16</v>
      </c>
      <c r="H33">
        <v>325</v>
      </c>
      <c r="I33">
        <v>2000</v>
      </c>
      <c r="J33" t="s">
        <v>19</v>
      </c>
      <c r="K33" t="s">
        <v>20</v>
      </c>
      <c r="L33">
        <v>14.01496</v>
      </c>
      <c r="M33">
        <v>3.7087599999999998</v>
      </c>
      <c r="N33">
        <v>5</v>
      </c>
    </row>
    <row r="34" spans="1:14" x14ac:dyDescent="0.25">
      <c r="A34" t="s">
        <v>13</v>
      </c>
      <c r="B34" t="s">
        <v>14</v>
      </c>
      <c r="C34" t="s">
        <v>15</v>
      </c>
      <c r="D34">
        <v>5</v>
      </c>
      <c r="E34">
        <v>3</v>
      </c>
      <c r="F34">
        <v>5</v>
      </c>
      <c r="G34" t="s">
        <v>16</v>
      </c>
      <c r="H34">
        <v>325</v>
      </c>
      <c r="I34">
        <v>2000</v>
      </c>
      <c r="J34" t="s">
        <v>19</v>
      </c>
      <c r="K34" t="s">
        <v>20</v>
      </c>
      <c r="L34">
        <v>11.611610000000001</v>
      </c>
      <c r="M34">
        <v>5.6996599999999997</v>
      </c>
      <c r="N34">
        <v>5</v>
      </c>
    </row>
    <row r="35" spans="1:14" x14ac:dyDescent="0.25">
      <c r="A35" t="s">
        <v>13</v>
      </c>
      <c r="B35" t="s">
        <v>14</v>
      </c>
      <c r="C35" t="s">
        <v>15</v>
      </c>
      <c r="D35">
        <v>5</v>
      </c>
      <c r="E35">
        <v>3</v>
      </c>
      <c r="F35">
        <v>5</v>
      </c>
      <c r="G35" t="s">
        <v>16</v>
      </c>
      <c r="H35">
        <v>325</v>
      </c>
      <c r="I35">
        <v>2000</v>
      </c>
      <c r="J35" t="s">
        <v>19</v>
      </c>
      <c r="K35" t="s">
        <v>20</v>
      </c>
      <c r="L35">
        <v>3.85805</v>
      </c>
      <c r="M35">
        <v>7.6905599999999996</v>
      </c>
      <c r="N35">
        <v>5</v>
      </c>
    </row>
    <row r="36" spans="1:14" x14ac:dyDescent="0.25">
      <c r="A36" t="s">
        <v>13</v>
      </c>
      <c r="B36" t="s">
        <v>14</v>
      </c>
      <c r="C36" t="s">
        <v>15</v>
      </c>
      <c r="D36">
        <v>5</v>
      </c>
      <c r="E36">
        <v>3</v>
      </c>
      <c r="F36">
        <v>5</v>
      </c>
      <c r="G36" t="s">
        <v>16</v>
      </c>
      <c r="H36">
        <v>325</v>
      </c>
      <c r="I36">
        <v>2000</v>
      </c>
      <c r="J36" t="s">
        <v>19</v>
      </c>
      <c r="K36" t="s">
        <v>20</v>
      </c>
      <c r="L36">
        <v>5.2551899999999998</v>
      </c>
      <c r="M36">
        <v>12.17008</v>
      </c>
      <c r="N36">
        <v>5</v>
      </c>
    </row>
    <row r="37" spans="1:14" x14ac:dyDescent="0.25">
      <c r="A37" t="s">
        <v>13</v>
      </c>
      <c r="B37" t="s">
        <v>14</v>
      </c>
      <c r="C37" t="s">
        <v>15</v>
      </c>
      <c r="D37">
        <v>5</v>
      </c>
      <c r="E37">
        <v>3</v>
      </c>
      <c r="F37">
        <v>5</v>
      </c>
      <c r="G37" t="s">
        <v>16</v>
      </c>
      <c r="H37">
        <v>325</v>
      </c>
      <c r="I37">
        <v>2000</v>
      </c>
      <c r="J37" t="s">
        <v>19</v>
      </c>
      <c r="K37" t="s">
        <v>20</v>
      </c>
      <c r="L37">
        <v>2.0242100000000001</v>
      </c>
      <c r="M37">
        <v>23.75995</v>
      </c>
      <c r="N37">
        <v>5</v>
      </c>
    </row>
    <row r="38" spans="1:14" x14ac:dyDescent="0.25">
      <c r="A38" t="s">
        <v>13</v>
      </c>
      <c r="B38" t="s">
        <v>14</v>
      </c>
      <c r="C38" t="s">
        <v>15</v>
      </c>
      <c r="D38">
        <v>5</v>
      </c>
      <c r="E38">
        <v>3</v>
      </c>
      <c r="F38">
        <v>5</v>
      </c>
      <c r="G38" t="s">
        <v>16</v>
      </c>
      <c r="H38">
        <v>325</v>
      </c>
      <c r="I38">
        <v>2000</v>
      </c>
      <c r="J38" t="s">
        <v>19</v>
      </c>
      <c r="K38" t="s">
        <v>20</v>
      </c>
      <c r="L38">
        <v>1.67709</v>
      </c>
      <c r="M38">
        <v>31.865760000000002</v>
      </c>
      <c r="N38">
        <v>5</v>
      </c>
    </row>
    <row r="39" spans="1:14" x14ac:dyDescent="0.25">
      <c r="A39" t="s">
        <v>13</v>
      </c>
      <c r="B39" t="s">
        <v>14</v>
      </c>
      <c r="C39" t="s">
        <v>15</v>
      </c>
      <c r="D39">
        <v>7</v>
      </c>
      <c r="E39">
        <v>4</v>
      </c>
      <c r="F39">
        <v>5</v>
      </c>
      <c r="G39" t="s">
        <v>16</v>
      </c>
      <c r="H39">
        <v>325</v>
      </c>
      <c r="I39">
        <v>2000</v>
      </c>
      <c r="J39" t="s">
        <v>19</v>
      </c>
      <c r="K39" t="s">
        <v>20</v>
      </c>
      <c r="L39">
        <v>2.7369500000000002</v>
      </c>
      <c r="M39">
        <v>-0.11821</v>
      </c>
      <c r="N39">
        <v>5</v>
      </c>
    </row>
    <row r="40" spans="1:14" x14ac:dyDescent="0.25">
      <c r="A40" t="s">
        <v>13</v>
      </c>
      <c r="B40" t="s">
        <v>14</v>
      </c>
      <c r="C40" t="s">
        <v>15</v>
      </c>
      <c r="D40">
        <v>7</v>
      </c>
      <c r="E40">
        <v>4</v>
      </c>
      <c r="F40">
        <v>5</v>
      </c>
      <c r="G40" t="s">
        <v>16</v>
      </c>
      <c r="H40">
        <v>325</v>
      </c>
      <c r="I40">
        <v>2000</v>
      </c>
      <c r="J40" t="s">
        <v>19</v>
      </c>
      <c r="K40" t="s">
        <v>20</v>
      </c>
      <c r="L40">
        <v>8.73766</v>
      </c>
      <c r="M40">
        <v>0.75348999999999999</v>
      </c>
      <c r="N40">
        <v>5</v>
      </c>
    </row>
    <row r="41" spans="1:14" x14ac:dyDescent="0.25">
      <c r="A41" t="s">
        <v>13</v>
      </c>
      <c r="B41" t="s">
        <v>14</v>
      </c>
      <c r="C41" t="s">
        <v>15</v>
      </c>
      <c r="D41">
        <v>7</v>
      </c>
      <c r="E41">
        <v>4</v>
      </c>
      <c r="F41">
        <v>5</v>
      </c>
      <c r="G41" t="s">
        <v>16</v>
      </c>
      <c r="H41">
        <v>325</v>
      </c>
      <c r="I41">
        <v>2000</v>
      </c>
      <c r="J41" t="s">
        <v>19</v>
      </c>
      <c r="K41" t="s">
        <v>20</v>
      </c>
      <c r="L41">
        <v>22.438479999999998</v>
      </c>
      <c r="M41">
        <v>1.5367299999999999</v>
      </c>
      <c r="N41">
        <v>5</v>
      </c>
    </row>
    <row r="42" spans="1:14" x14ac:dyDescent="0.25">
      <c r="A42" t="s">
        <v>13</v>
      </c>
      <c r="B42" t="s">
        <v>14</v>
      </c>
      <c r="C42" t="s">
        <v>15</v>
      </c>
      <c r="D42">
        <v>7</v>
      </c>
      <c r="E42">
        <v>4</v>
      </c>
      <c r="F42">
        <v>5</v>
      </c>
      <c r="G42" t="s">
        <v>16</v>
      </c>
      <c r="H42">
        <v>325</v>
      </c>
      <c r="I42">
        <v>2000</v>
      </c>
      <c r="J42" t="s">
        <v>19</v>
      </c>
      <c r="K42" t="s">
        <v>20</v>
      </c>
      <c r="L42">
        <v>21.36984</v>
      </c>
      <c r="M42">
        <v>3.7228599999999998</v>
      </c>
      <c r="N42">
        <v>5</v>
      </c>
    </row>
    <row r="43" spans="1:14" x14ac:dyDescent="0.25">
      <c r="A43" t="s">
        <v>13</v>
      </c>
      <c r="B43" t="s">
        <v>14</v>
      </c>
      <c r="C43" t="s">
        <v>15</v>
      </c>
      <c r="D43">
        <v>7</v>
      </c>
      <c r="E43">
        <v>4</v>
      </c>
      <c r="F43">
        <v>5</v>
      </c>
      <c r="G43" t="s">
        <v>16</v>
      </c>
      <c r="H43">
        <v>325</v>
      </c>
      <c r="I43">
        <v>2000</v>
      </c>
      <c r="J43" t="s">
        <v>19</v>
      </c>
      <c r="K43" t="s">
        <v>20</v>
      </c>
      <c r="L43">
        <v>12.54726</v>
      </c>
      <c r="M43">
        <v>5.62758</v>
      </c>
      <c r="N43">
        <v>5</v>
      </c>
    </row>
    <row r="44" spans="1:14" x14ac:dyDescent="0.25">
      <c r="A44" t="s">
        <v>13</v>
      </c>
      <c r="B44" t="s">
        <v>14</v>
      </c>
      <c r="C44" t="s">
        <v>15</v>
      </c>
      <c r="D44">
        <v>7</v>
      </c>
      <c r="E44">
        <v>4</v>
      </c>
      <c r="F44">
        <v>5</v>
      </c>
      <c r="G44" t="s">
        <v>16</v>
      </c>
      <c r="H44">
        <v>325</v>
      </c>
      <c r="I44">
        <v>2000</v>
      </c>
      <c r="J44" t="s">
        <v>19</v>
      </c>
      <c r="K44" t="s">
        <v>20</v>
      </c>
      <c r="L44">
        <v>5.6916799999999999</v>
      </c>
      <c r="M44">
        <v>7.6658200000000001</v>
      </c>
      <c r="N44">
        <v>5</v>
      </c>
    </row>
    <row r="45" spans="1:14" x14ac:dyDescent="0.25">
      <c r="A45" t="s">
        <v>13</v>
      </c>
      <c r="B45" t="s">
        <v>14</v>
      </c>
      <c r="C45" t="s">
        <v>15</v>
      </c>
      <c r="D45">
        <v>7</v>
      </c>
      <c r="E45">
        <v>4</v>
      </c>
      <c r="F45">
        <v>5</v>
      </c>
      <c r="G45" t="s">
        <v>16</v>
      </c>
      <c r="H45">
        <v>325</v>
      </c>
      <c r="I45">
        <v>2000</v>
      </c>
      <c r="J45" t="s">
        <v>19</v>
      </c>
      <c r="K45" t="s">
        <v>20</v>
      </c>
      <c r="L45">
        <v>4.3231999999999999</v>
      </c>
      <c r="M45">
        <v>12.27303</v>
      </c>
      <c r="N45">
        <v>5</v>
      </c>
    </row>
    <row r="46" spans="1:14" x14ac:dyDescent="0.25">
      <c r="A46" t="s">
        <v>13</v>
      </c>
      <c r="B46" t="s">
        <v>14</v>
      </c>
      <c r="C46" t="s">
        <v>15</v>
      </c>
      <c r="D46">
        <v>7</v>
      </c>
      <c r="E46">
        <v>4</v>
      </c>
      <c r="F46">
        <v>5</v>
      </c>
      <c r="G46" t="s">
        <v>16</v>
      </c>
      <c r="H46">
        <v>325</v>
      </c>
      <c r="I46">
        <v>2000</v>
      </c>
      <c r="J46" t="s">
        <v>19</v>
      </c>
      <c r="K46" t="s">
        <v>20</v>
      </c>
      <c r="L46">
        <v>2.5337000000000001</v>
      </c>
      <c r="M46">
        <v>23.667459999999998</v>
      </c>
      <c r="N46">
        <v>5</v>
      </c>
    </row>
    <row r="47" spans="1:14" x14ac:dyDescent="0.25">
      <c r="A47" t="s">
        <v>13</v>
      </c>
      <c r="B47" t="s">
        <v>14</v>
      </c>
      <c r="C47" t="s">
        <v>15</v>
      </c>
      <c r="D47">
        <v>7</v>
      </c>
      <c r="E47">
        <v>4</v>
      </c>
      <c r="F47">
        <v>5</v>
      </c>
      <c r="G47" t="s">
        <v>16</v>
      </c>
      <c r="H47">
        <v>325</v>
      </c>
      <c r="I47">
        <v>2000</v>
      </c>
      <c r="J47" t="s">
        <v>19</v>
      </c>
      <c r="K47" t="s">
        <v>20</v>
      </c>
      <c r="L47">
        <v>1.5721400000000001</v>
      </c>
      <c r="M47">
        <v>31.784230000000001</v>
      </c>
      <c r="N47">
        <v>5</v>
      </c>
    </row>
    <row r="48" spans="1:14" x14ac:dyDescent="0.25">
      <c r="A48" t="s">
        <v>13</v>
      </c>
      <c r="B48" t="s">
        <v>14</v>
      </c>
      <c r="C48" t="s">
        <v>15</v>
      </c>
      <c r="D48">
        <v>7</v>
      </c>
      <c r="E48">
        <v>4</v>
      </c>
      <c r="F48">
        <v>5</v>
      </c>
      <c r="G48" t="s">
        <v>16</v>
      </c>
      <c r="H48">
        <v>325</v>
      </c>
      <c r="I48">
        <v>2000</v>
      </c>
      <c r="J48" t="s">
        <v>19</v>
      </c>
      <c r="K48" t="s">
        <v>20</v>
      </c>
      <c r="L48">
        <v>0.62509000000000003</v>
      </c>
      <c r="M48">
        <v>48.341940000000001</v>
      </c>
      <c r="N48">
        <v>5</v>
      </c>
    </row>
    <row r="49" spans="1:16" s="23" customFormat="1" x14ac:dyDescent="0.25">
      <c r="A49" s="23" t="s">
        <v>13</v>
      </c>
      <c r="B49" s="23" t="s">
        <v>14</v>
      </c>
      <c r="C49" s="23" t="s">
        <v>15</v>
      </c>
      <c r="D49" s="23">
        <v>1</v>
      </c>
      <c r="E49" s="23">
        <v>1</v>
      </c>
      <c r="F49" s="23">
        <v>6</v>
      </c>
      <c r="G49" s="23" t="s">
        <v>16</v>
      </c>
      <c r="H49" s="23">
        <v>0.13300000000000001</v>
      </c>
      <c r="I49" s="23">
        <v>2.8</v>
      </c>
      <c r="J49" s="23" t="s">
        <v>19</v>
      </c>
      <c r="K49" s="23" t="s">
        <v>18</v>
      </c>
      <c r="L49" s="23">
        <v>8.6715199999999992</v>
      </c>
      <c r="M49" s="23">
        <v>2.9870899999999998</v>
      </c>
      <c r="N49" s="23">
        <v>6</v>
      </c>
      <c r="P49" t="s">
        <v>83</v>
      </c>
    </row>
    <row r="50" spans="1:16" s="23" customFormat="1" x14ac:dyDescent="0.25">
      <c r="A50" s="23" t="s">
        <v>13</v>
      </c>
      <c r="B50" s="23" t="s">
        <v>14</v>
      </c>
      <c r="C50" s="23" t="s">
        <v>15</v>
      </c>
      <c r="D50" s="23">
        <v>1</v>
      </c>
      <c r="E50" s="23">
        <v>1</v>
      </c>
      <c r="F50" s="23">
        <v>6</v>
      </c>
      <c r="G50" s="23" t="s">
        <v>16</v>
      </c>
      <c r="H50" s="23">
        <v>0.13300000000000001</v>
      </c>
      <c r="I50" s="23">
        <v>2.8</v>
      </c>
      <c r="J50" s="23" t="s">
        <v>19</v>
      </c>
      <c r="K50" s="23" t="s">
        <v>18</v>
      </c>
      <c r="L50" s="23">
        <v>6.4892799999999999</v>
      </c>
      <c r="M50" s="23">
        <v>6.0860900000000004</v>
      </c>
      <c r="N50" s="23">
        <v>6</v>
      </c>
    </row>
    <row r="51" spans="1:16" s="23" customFormat="1" x14ac:dyDescent="0.25">
      <c r="A51" s="23" t="s">
        <v>13</v>
      </c>
      <c r="B51" s="23" t="s">
        <v>14</v>
      </c>
      <c r="C51" s="23" t="s">
        <v>15</v>
      </c>
      <c r="D51" s="23">
        <v>1</v>
      </c>
      <c r="E51" s="23">
        <v>1</v>
      </c>
      <c r="F51" s="23">
        <v>6</v>
      </c>
      <c r="G51" s="23" t="s">
        <v>16</v>
      </c>
      <c r="H51" s="23">
        <v>0.13300000000000001</v>
      </c>
      <c r="I51" s="23">
        <v>2.8</v>
      </c>
      <c r="J51" s="23" t="s">
        <v>19</v>
      </c>
      <c r="K51" s="23" t="s">
        <v>18</v>
      </c>
      <c r="L51" s="23">
        <v>3.0436399999999999</v>
      </c>
      <c r="M51" s="23">
        <v>8.9959600000000002</v>
      </c>
      <c r="N51" s="23">
        <v>6</v>
      </c>
    </row>
    <row r="52" spans="1:16" s="23" customFormat="1" x14ac:dyDescent="0.25">
      <c r="A52" s="23" t="s">
        <v>13</v>
      </c>
      <c r="B52" s="23" t="s">
        <v>14</v>
      </c>
      <c r="C52" s="23" t="s">
        <v>15</v>
      </c>
      <c r="D52" s="23">
        <v>1</v>
      </c>
      <c r="E52" s="23">
        <v>1</v>
      </c>
      <c r="F52" s="23">
        <v>6</v>
      </c>
      <c r="G52" s="23" t="s">
        <v>16</v>
      </c>
      <c r="H52" s="23">
        <v>0.13300000000000001</v>
      </c>
      <c r="I52" s="23">
        <v>2.8</v>
      </c>
      <c r="J52" s="23" t="s">
        <v>19</v>
      </c>
      <c r="K52" s="23" t="s">
        <v>18</v>
      </c>
      <c r="L52" s="23">
        <v>1.2634000000000001</v>
      </c>
      <c r="M52" s="23">
        <v>14.05828</v>
      </c>
      <c r="N52" s="23">
        <v>6</v>
      </c>
    </row>
    <row r="53" spans="1:16" s="23" customFormat="1" x14ac:dyDescent="0.25">
      <c r="A53" s="23" t="s">
        <v>13</v>
      </c>
      <c r="B53" s="23" t="s">
        <v>14</v>
      </c>
      <c r="C53" s="23" t="s">
        <v>15</v>
      </c>
      <c r="D53" s="23">
        <v>9</v>
      </c>
      <c r="E53" s="23">
        <v>3</v>
      </c>
      <c r="F53" s="23">
        <v>6</v>
      </c>
      <c r="G53" s="23" t="s">
        <v>16</v>
      </c>
      <c r="H53" s="23">
        <v>0.13300000000000001</v>
      </c>
      <c r="I53" s="23">
        <v>2.8</v>
      </c>
      <c r="J53" s="23" t="s">
        <v>19</v>
      </c>
      <c r="K53" s="23" t="s">
        <v>18</v>
      </c>
      <c r="L53" s="23">
        <v>2.5489999999999999E-2</v>
      </c>
      <c r="M53" s="23">
        <v>24.098330000000001</v>
      </c>
      <c r="N53" s="23">
        <v>6</v>
      </c>
    </row>
    <row r="54" spans="1:16" s="23" customFormat="1" x14ac:dyDescent="0.25">
      <c r="A54" s="23" t="s">
        <v>13</v>
      </c>
      <c r="B54" s="23" t="s">
        <v>14</v>
      </c>
      <c r="C54" s="23" t="s">
        <v>15</v>
      </c>
      <c r="D54" s="23">
        <v>9</v>
      </c>
      <c r="E54" s="23">
        <v>3</v>
      </c>
      <c r="F54" s="23">
        <v>6</v>
      </c>
      <c r="G54" s="23" t="s">
        <v>16</v>
      </c>
      <c r="H54" s="23">
        <v>0.13300000000000001</v>
      </c>
      <c r="I54" s="23">
        <v>2.8</v>
      </c>
      <c r="J54" s="23" t="s">
        <v>19</v>
      </c>
      <c r="K54" s="23" t="s">
        <v>18</v>
      </c>
      <c r="L54" s="23">
        <v>10.90855</v>
      </c>
      <c r="M54" s="23">
        <v>26.792020000000001</v>
      </c>
      <c r="N54" s="23">
        <v>6</v>
      </c>
    </row>
    <row r="55" spans="1:16" s="23" customFormat="1" x14ac:dyDescent="0.25">
      <c r="A55" s="23" t="s">
        <v>13</v>
      </c>
      <c r="B55" s="23" t="s">
        <v>14</v>
      </c>
      <c r="C55" s="23" t="s">
        <v>15</v>
      </c>
      <c r="D55" s="23">
        <v>9</v>
      </c>
      <c r="E55" s="23">
        <v>3</v>
      </c>
      <c r="F55" s="23">
        <v>6</v>
      </c>
      <c r="G55" s="23" t="s">
        <v>16</v>
      </c>
      <c r="H55" s="23">
        <v>0.13300000000000001</v>
      </c>
      <c r="I55" s="23">
        <v>2.8</v>
      </c>
      <c r="J55" s="23" t="s">
        <v>19</v>
      </c>
      <c r="K55" s="23" t="s">
        <v>18</v>
      </c>
      <c r="L55" s="23">
        <v>2.5260000000000001E-2</v>
      </c>
      <c r="M55" s="23">
        <v>48.02561</v>
      </c>
      <c r="N55" s="23">
        <v>6</v>
      </c>
    </row>
    <row r="56" spans="1:16" s="23" customFormat="1" x14ac:dyDescent="0.25">
      <c r="A56" s="23" t="s">
        <v>13</v>
      </c>
      <c r="B56" s="23" t="s">
        <v>14</v>
      </c>
      <c r="C56" s="23" t="s">
        <v>15</v>
      </c>
      <c r="D56" s="23">
        <v>9</v>
      </c>
      <c r="E56" s="23">
        <v>3</v>
      </c>
      <c r="F56" s="23">
        <v>6</v>
      </c>
      <c r="G56" s="23" t="s">
        <v>16</v>
      </c>
      <c r="H56" s="23">
        <v>0.13300000000000001</v>
      </c>
      <c r="I56" s="23">
        <v>2.8</v>
      </c>
      <c r="J56" s="23" t="s">
        <v>19</v>
      </c>
      <c r="K56" s="23" t="s">
        <v>18</v>
      </c>
      <c r="L56" s="23">
        <v>26.194849999999999</v>
      </c>
      <c r="M56" s="23">
        <v>51.150559999999999</v>
      </c>
      <c r="N56" s="23">
        <v>6</v>
      </c>
    </row>
    <row r="57" spans="1:16" s="23" customFormat="1" x14ac:dyDescent="0.25">
      <c r="A57" s="23" t="s">
        <v>13</v>
      </c>
      <c r="B57" s="23" t="s">
        <v>14</v>
      </c>
      <c r="C57" s="23" t="s">
        <v>15</v>
      </c>
      <c r="D57" s="23">
        <v>9</v>
      </c>
      <c r="E57" s="23">
        <v>3</v>
      </c>
      <c r="F57" s="23">
        <v>6</v>
      </c>
      <c r="G57" s="23" t="s">
        <v>16</v>
      </c>
      <c r="H57" s="23">
        <v>0.13300000000000001</v>
      </c>
      <c r="I57" s="23">
        <v>2.8</v>
      </c>
      <c r="J57" s="23" t="s">
        <v>19</v>
      </c>
      <c r="K57" s="23" t="s">
        <v>18</v>
      </c>
      <c r="L57" s="23">
        <v>2.47E-2</v>
      </c>
      <c r="M57" s="23">
        <v>71.851060000000004</v>
      </c>
      <c r="N57" s="23">
        <v>6</v>
      </c>
    </row>
    <row r="58" spans="1:16" s="23" customFormat="1" x14ac:dyDescent="0.25">
      <c r="A58" s="23" t="s">
        <v>13</v>
      </c>
      <c r="B58" s="23" t="s">
        <v>14</v>
      </c>
      <c r="C58" s="23" t="s">
        <v>15</v>
      </c>
      <c r="D58" s="23">
        <v>9</v>
      </c>
      <c r="E58" s="23">
        <v>3</v>
      </c>
      <c r="F58" s="23">
        <v>6</v>
      </c>
      <c r="G58" s="23" t="s">
        <v>16</v>
      </c>
      <c r="H58" s="23">
        <v>0.13300000000000001</v>
      </c>
      <c r="I58" s="23">
        <v>2.8</v>
      </c>
      <c r="J58" s="23" t="s">
        <v>19</v>
      </c>
      <c r="K58" s="23" t="s">
        <v>18</v>
      </c>
      <c r="L58" s="23">
        <v>14.408709999999999</v>
      </c>
      <c r="M58" s="23">
        <v>75.443290000000005</v>
      </c>
      <c r="N58" s="23">
        <v>6</v>
      </c>
    </row>
    <row r="59" spans="1:16" s="23" customFormat="1" x14ac:dyDescent="0.25">
      <c r="A59" s="23" t="s">
        <v>13</v>
      </c>
      <c r="B59" s="23" t="s">
        <v>14</v>
      </c>
      <c r="C59" s="23" t="s">
        <v>15</v>
      </c>
      <c r="D59" s="23">
        <v>9</v>
      </c>
      <c r="E59" s="23">
        <v>3</v>
      </c>
      <c r="F59" s="23">
        <v>6</v>
      </c>
      <c r="G59" s="23" t="s">
        <v>16</v>
      </c>
      <c r="H59" s="23">
        <v>0.13300000000000001</v>
      </c>
      <c r="I59" s="23">
        <v>2.8</v>
      </c>
      <c r="J59" s="23" t="s">
        <v>19</v>
      </c>
      <c r="K59" s="23" t="s">
        <v>18</v>
      </c>
      <c r="L59" s="23">
        <v>2.4799999999999999E-2</v>
      </c>
      <c r="M59" s="23">
        <v>95.88015</v>
      </c>
      <c r="N59" s="23">
        <v>6</v>
      </c>
    </row>
    <row r="60" spans="1:16" s="23" customFormat="1" x14ac:dyDescent="0.25">
      <c r="A60" s="23" t="s">
        <v>13</v>
      </c>
      <c r="B60" s="23" t="s">
        <v>14</v>
      </c>
      <c r="C60" s="23" t="s">
        <v>15</v>
      </c>
      <c r="D60" s="23">
        <v>9</v>
      </c>
      <c r="E60" s="23">
        <v>3</v>
      </c>
      <c r="F60" s="23">
        <v>6</v>
      </c>
      <c r="G60" s="23" t="s">
        <v>16</v>
      </c>
      <c r="H60" s="23">
        <v>0.13300000000000001</v>
      </c>
      <c r="I60" s="23">
        <v>2.8</v>
      </c>
      <c r="J60" s="23" t="s">
        <v>19</v>
      </c>
      <c r="K60" s="23" t="s">
        <v>18</v>
      </c>
      <c r="L60" s="23">
        <v>18.28707</v>
      </c>
      <c r="M60" s="23">
        <v>99.452640000000002</v>
      </c>
      <c r="N60" s="23">
        <v>6</v>
      </c>
    </row>
    <row r="61" spans="1:16" s="23" customFormat="1" x14ac:dyDescent="0.25">
      <c r="A61" s="23" t="s">
        <v>13</v>
      </c>
      <c r="B61" s="23" t="s">
        <v>14</v>
      </c>
      <c r="C61" s="23" t="s">
        <v>15</v>
      </c>
      <c r="D61" s="23">
        <v>9</v>
      </c>
      <c r="E61" s="23">
        <v>3</v>
      </c>
      <c r="F61" s="23">
        <v>6</v>
      </c>
      <c r="G61" s="23" t="s">
        <v>16</v>
      </c>
      <c r="H61" s="23">
        <v>0.13300000000000001</v>
      </c>
      <c r="I61" s="23">
        <v>2.8</v>
      </c>
      <c r="J61" s="23" t="s">
        <v>19</v>
      </c>
      <c r="K61" s="23" t="s">
        <v>18</v>
      </c>
      <c r="L61" s="23">
        <v>2.682E-2</v>
      </c>
      <c r="M61" s="23">
        <v>120.52014</v>
      </c>
      <c r="N61" s="23">
        <v>6</v>
      </c>
    </row>
    <row r="62" spans="1:16" s="23" customFormat="1" x14ac:dyDescent="0.25">
      <c r="A62" s="23" t="s">
        <v>13</v>
      </c>
      <c r="B62" s="23" t="s">
        <v>14</v>
      </c>
      <c r="C62" s="23" t="s">
        <v>15</v>
      </c>
      <c r="D62" s="23">
        <v>9</v>
      </c>
      <c r="E62" s="23">
        <v>3</v>
      </c>
      <c r="F62" s="23">
        <v>6</v>
      </c>
      <c r="G62" s="23" t="s">
        <v>16</v>
      </c>
      <c r="H62" s="23">
        <v>0.13300000000000001</v>
      </c>
      <c r="I62" s="23">
        <v>2.8</v>
      </c>
      <c r="J62" s="23" t="s">
        <v>19</v>
      </c>
      <c r="K62" s="23" t="s">
        <v>18</v>
      </c>
      <c r="L62" s="23">
        <v>16.842310000000001</v>
      </c>
      <c r="M62" s="23">
        <v>123.48908</v>
      </c>
      <c r="N62" s="23">
        <v>6</v>
      </c>
    </row>
    <row r="63" spans="1:16" s="23" customFormat="1" x14ac:dyDescent="0.25">
      <c r="A63" s="23" t="s">
        <v>13</v>
      </c>
      <c r="B63" s="23" t="s">
        <v>14</v>
      </c>
      <c r="C63" s="23" t="s">
        <v>15</v>
      </c>
      <c r="D63" s="23">
        <v>9</v>
      </c>
      <c r="E63" s="23">
        <v>3</v>
      </c>
      <c r="F63" s="23">
        <v>6</v>
      </c>
      <c r="G63" s="23" t="s">
        <v>16</v>
      </c>
      <c r="H63" s="23">
        <v>0.13300000000000001</v>
      </c>
      <c r="I63" s="23">
        <v>2.8</v>
      </c>
      <c r="J63" s="23" t="s">
        <v>19</v>
      </c>
      <c r="K63" s="23" t="s">
        <v>18</v>
      </c>
      <c r="L63" s="23">
        <v>2.4979999999999999E-2</v>
      </c>
      <c r="M63" s="23">
        <v>143.93833000000001</v>
      </c>
      <c r="N63" s="23">
        <v>6</v>
      </c>
    </row>
    <row r="64" spans="1:16" s="23" customFormat="1" x14ac:dyDescent="0.25">
      <c r="A64" s="23" t="s">
        <v>13</v>
      </c>
      <c r="B64" s="23" t="s">
        <v>14</v>
      </c>
      <c r="C64" s="23" t="s">
        <v>15</v>
      </c>
      <c r="D64" s="23">
        <v>9</v>
      </c>
      <c r="E64" s="23">
        <v>3</v>
      </c>
      <c r="F64" s="23">
        <v>6</v>
      </c>
      <c r="G64" s="23" t="s">
        <v>16</v>
      </c>
      <c r="H64" s="23">
        <v>0.13300000000000001</v>
      </c>
      <c r="I64" s="23">
        <v>2.8</v>
      </c>
      <c r="J64" s="23" t="s">
        <v>19</v>
      </c>
      <c r="K64" s="23" t="s">
        <v>18</v>
      </c>
      <c r="L64" s="23">
        <v>14.3323</v>
      </c>
      <c r="M64" s="23">
        <v>147.32731999999999</v>
      </c>
      <c r="N64" s="23">
        <v>6</v>
      </c>
    </row>
    <row r="65" spans="1:14" s="23" customFormat="1" x14ac:dyDescent="0.25">
      <c r="A65" s="23" t="s">
        <v>13</v>
      </c>
      <c r="B65" s="23" t="s">
        <v>14</v>
      </c>
      <c r="C65" s="23" t="s">
        <v>15</v>
      </c>
      <c r="D65" s="23">
        <v>9</v>
      </c>
      <c r="E65" s="23">
        <v>3</v>
      </c>
      <c r="F65" s="23">
        <v>6</v>
      </c>
      <c r="G65" s="23" t="s">
        <v>16</v>
      </c>
      <c r="H65" s="23">
        <v>0.13300000000000001</v>
      </c>
      <c r="I65" s="23">
        <v>2.8</v>
      </c>
      <c r="J65" s="23" t="s">
        <v>19</v>
      </c>
      <c r="K65" s="23" t="s">
        <v>18</v>
      </c>
      <c r="L65" s="23">
        <v>0.10047</v>
      </c>
      <c r="M65" s="23">
        <v>167.76340999999999</v>
      </c>
      <c r="N65" s="23">
        <v>6</v>
      </c>
    </row>
    <row r="66" spans="1:14" s="23" customFormat="1" x14ac:dyDescent="0.25">
      <c r="A66" s="23" t="s">
        <v>13</v>
      </c>
      <c r="B66" s="23" t="s">
        <v>14</v>
      </c>
      <c r="C66" s="23" t="s">
        <v>15</v>
      </c>
      <c r="D66" s="23">
        <v>9</v>
      </c>
      <c r="E66" s="23">
        <v>3</v>
      </c>
      <c r="F66" s="23">
        <v>6</v>
      </c>
      <c r="G66" s="23" t="s">
        <v>16</v>
      </c>
      <c r="H66" s="23">
        <v>0.13300000000000001</v>
      </c>
      <c r="I66" s="23">
        <v>2.8</v>
      </c>
      <c r="J66" s="23" t="s">
        <v>19</v>
      </c>
      <c r="K66" s="23" t="s">
        <v>18</v>
      </c>
      <c r="L66" s="23">
        <v>11.138199999999999</v>
      </c>
      <c r="M66" s="23">
        <v>171.27085</v>
      </c>
      <c r="N66" s="23">
        <v>6</v>
      </c>
    </row>
    <row r="67" spans="1:14" s="23" customFormat="1" x14ac:dyDescent="0.25">
      <c r="A67" s="23" t="s">
        <v>13</v>
      </c>
      <c r="B67" s="23" t="s">
        <v>14</v>
      </c>
      <c r="C67" s="23" t="s">
        <v>15</v>
      </c>
      <c r="D67" s="23">
        <v>9</v>
      </c>
      <c r="E67" s="23">
        <v>3</v>
      </c>
      <c r="F67" s="23">
        <v>6</v>
      </c>
      <c r="G67" s="23" t="s">
        <v>16</v>
      </c>
      <c r="H67" s="23">
        <v>0.13300000000000001</v>
      </c>
      <c r="I67" s="23">
        <v>2.8</v>
      </c>
      <c r="J67" s="23" t="s">
        <v>19</v>
      </c>
      <c r="K67" s="23" t="s">
        <v>18</v>
      </c>
      <c r="L67" s="23">
        <v>2.5159999999999998E-2</v>
      </c>
      <c r="M67" s="23">
        <v>191.99652</v>
      </c>
      <c r="N67" s="23">
        <v>6</v>
      </c>
    </row>
    <row r="68" spans="1:14" x14ac:dyDescent="0.25">
      <c r="A68" t="s">
        <v>21</v>
      </c>
      <c r="B68" t="s">
        <v>22</v>
      </c>
      <c r="C68" t="s">
        <v>23</v>
      </c>
      <c r="D68">
        <v>1</v>
      </c>
      <c r="E68">
        <v>1</v>
      </c>
      <c r="F68">
        <v>8</v>
      </c>
      <c r="G68" t="s">
        <v>16</v>
      </c>
      <c r="H68">
        <v>0.28549999999999998</v>
      </c>
      <c r="I68">
        <v>1.5</v>
      </c>
      <c r="J68" t="s">
        <v>17</v>
      </c>
      <c r="K68" t="s">
        <v>20</v>
      </c>
      <c r="L68">
        <v>0.64817999999999998</v>
      </c>
      <c r="M68">
        <v>1.644E-2</v>
      </c>
      <c r="N68">
        <v>8</v>
      </c>
    </row>
    <row r="69" spans="1:14" x14ac:dyDescent="0.25">
      <c r="A69" t="s">
        <v>21</v>
      </c>
      <c r="B69" t="s">
        <v>22</v>
      </c>
      <c r="C69" t="s">
        <v>23</v>
      </c>
      <c r="D69">
        <v>1</v>
      </c>
      <c r="E69">
        <v>1</v>
      </c>
      <c r="F69">
        <v>8</v>
      </c>
      <c r="G69" t="s">
        <v>16</v>
      </c>
      <c r="H69">
        <v>0.28549999999999998</v>
      </c>
      <c r="I69">
        <v>1.5</v>
      </c>
      <c r="J69" t="s">
        <v>17</v>
      </c>
      <c r="K69" t="s">
        <v>20</v>
      </c>
      <c r="L69">
        <v>0.64817999999999998</v>
      </c>
      <c r="M69">
        <v>1.644E-2</v>
      </c>
      <c r="N69">
        <v>8</v>
      </c>
    </row>
    <row r="70" spans="1:14" x14ac:dyDescent="0.25">
      <c r="A70" t="s">
        <v>21</v>
      </c>
      <c r="B70" t="s">
        <v>22</v>
      </c>
      <c r="C70" t="s">
        <v>23</v>
      </c>
      <c r="D70">
        <v>1</v>
      </c>
      <c r="E70">
        <v>1</v>
      </c>
      <c r="F70">
        <v>8</v>
      </c>
      <c r="G70" t="s">
        <v>16</v>
      </c>
      <c r="H70">
        <v>0.28549999999999998</v>
      </c>
      <c r="I70">
        <v>1.5</v>
      </c>
      <c r="J70" t="s">
        <v>17</v>
      </c>
      <c r="K70" t="s">
        <v>20</v>
      </c>
      <c r="L70">
        <v>0.77078999999999998</v>
      </c>
      <c r="M70">
        <v>3.2899999999999999E-2</v>
      </c>
      <c r="N70">
        <v>8</v>
      </c>
    </row>
    <row r="71" spans="1:14" x14ac:dyDescent="0.25">
      <c r="A71" t="s">
        <v>21</v>
      </c>
      <c r="B71" t="s">
        <v>22</v>
      </c>
      <c r="C71" t="s">
        <v>23</v>
      </c>
      <c r="D71">
        <v>1</v>
      </c>
      <c r="E71">
        <v>1</v>
      </c>
      <c r="F71">
        <v>8</v>
      </c>
      <c r="G71" t="s">
        <v>16</v>
      </c>
      <c r="H71">
        <v>0.28549999999999998</v>
      </c>
      <c r="I71">
        <v>1.5</v>
      </c>
      <c r="J71" t="s">
        <v>17</v>
      </c>
      <c r="K71" t="s">
        <v>20</v>
      </c>
      <c r="L71">
        <v>0.77078999999999998</v>
      </c>
      <c r="M71">
        <v>3.2899999999999999E-2</v>
      </c>
      <c r="N71">
        <v>8</v>
      </c>
    </row>
    <row r="72" spans="1:14" x14ac:dyDescent="0.25">
      <c r="A72" t="s">
        <v>21</v>
      </c>
      <c r="B72" t="s">
        <v>22</v>
      </c>
      <c r="C72" t="s">
        <v>23</v>
      </c>
      <c r="D72">
        <v>1</v>
      </c>
      <c r="E72">
        <v>1</v>
      </c>
      <c r="F72">
        <v>8</v>
      </c>
      <c r="G72" t="s">
        <v>16</v>
      </c>
      <c r="H72">
        <v>0.28549999999999998</v>
      </c>
      <c r="I72">
        <v>1.5</v>
      </c>
      <c r="J72" t="s">
        <v>17</v>
      </c>
      <c r="K72" t="s">
        <v>20</v>
      </c>
      <c r="L72">
        <v>0.81923999999999997</v>
      </c>
      <c r="M72">
        <v>6.6839999999999997E-2</v>
      </c>
      <c r="N72">
        <v>8</v>
      </c>
    </row>
    <row r="73" spans="1:14" x14ac:dyDescent="0.25">
      <c r="A73" t="s">
        <v>21</v>
      </c>
      <c r="B73" t="s">
        <v>22</v>
      </c>
      <c r="C73" t="s">
        <v>23</v>
      </c>
      <c r="D73">
        <v>1</v>
      </c>
      <c r="E73">
        <v>1</v>
      </c>
      <c r="F73">
        <v>8</v>
      </c>
      <c r="G73" t="s">
        <v>16</v>
      </c>
      <c r="H73">
        <v>0.28549999999999998</v>
      </c>
      <c r="I73">
        <v>1.5</v>
      </c>
      <c r="J73" t="s">
        <v>17</v>
      </c>
      <c r="K73" t="s">
        <v>20</v>
      </c>
      <c r="L73">
        <v>0.81923999999999997</v>
      </c>
      <c r="M73">
        <v>6.6839999999999997E-2</v>
      </c>
      <c r="N73">
        <v>8</v>
      </c>
    </row>
    <row r="74" spans="1:14" x14ac:dyDescent="0.25">
      <c r="A74" t="s">
        <v>21</v>
      </c>
      <c r="B74" t="s">
        <v>22</v>
      </c>
      <c r="C74" t="s">
        <v>23</v>
      </c>
      <c r="D74">
        <v>1</v>
      </c>
      <c r="E74">
        <v>1</v>
      </c>
      <c r="F74">
        <v>8</v>
      </c>
      <c r="G74" t="s">
        <v>16</v>
      </c>
      <c r="H74">
        <v>0.28549999999999998</v>
      </c>
      <c r="I74">
        <v>1.5</v>
      </c>
      <c r="J74" t="s">
        <v>17</v>
      </c>
      <c r="K74" t="s">
        <v>20</v>
      </c>
      <c r="L74">
        <v>0.93518000000000001</v>
      </c>
      <c r="M74">
        <v>0.10125000000000001</v>
      </c>
      <c r="N74">
        <v>8</v>
      </c>
    </row>
    <row r="75" spans="1:14" x14ac:dyDescent="0.25">
      <c r="A75" t="s">
        <v>21</v>
      </c>
      <c r="B75" t="s">
        <v>22</v>
      </c>
      <c r="C75" t="s">
        <v>23</v>
      </c>
      <c r="D75">
        <v>1</v>
      </c>
      <c r="E75">
        <v>1</v>
      </c>
      <c r="F75">
        <v>8</v>
      </c>
      <c r="G75" t="s">
        <v>16</v>
      </c>
      <c r="H75">
        <v>0.28549999999999998</v>
      </c>
      <c r="I75">
        <v>1.5</v>
      </c>
      <c r="J75" t="s">
        <v>17</v>
      </c>
      <c r="K75" t="s">
        <v>20</v>
      </c>
      <c r="L75">
        <v>0.93518000000000001</v>
      </c>
      <c r="M75">
        <v>0.10125000000000001</v>
      </c>
      <c r="N75">
        <v>8</v>
      </c>
    </row>
    <row r="76" spans="1:14" x14ac:dyDescent="0.25">
      <c r="A76" t="s">
        <v>21</v>
      </c>
      <c r="B76" t="s">
        <v>22</v>
      </c>
      <c r="C76" t="s">
        <v>23</v>
      </c>
      <c r="D76">
        <v>1</v>
      </c>
      <c r="E76">
        <v>1</v>
      </c>
      <c r="F76">
        <v>8</v>
      </c>
      <c r="G76" t="s">
        <v>16</v>
      </c>
      <c r="H76">
        <v>0.28549999999999998</v>
      </c>
      <c r="I76">
        <v>1.5</v>
      </c>
      <c r="J76" t="s">
        <v>17</v>
      </c>
      <c r="K76" t="s">
        <v>20</v>
      </c>
      <c r="L76">
        <v>0.99978999999999996</v>
      </c>
      <c r="M76">
        <v>0.13275999999999999</v>
      </c>
      <c r="N76">
        <v>8</v>
      </c>
    </row>
    <row r="77" spans="1:14" x14ac:dyDescent="0.25">
      <c r="A77" t="s">
        <v>21</v>
      </c>
      <c r="B77" t="s">
        <v>22</v>
      </c>
      <c r="C77" t="s">
        <v>23</v>
      </c>
      <c r="D77">
        <v>1</v>
      </c>
      <c r="E77">
        <v>1</v>
      </c>
      <c r="F77">
        <v>8</v>
      </c>
      <c r="G77" t="s">
        <v>16</v>
      </c>
      <c r="H77">
        <v>0.28549999999999998</v>
      </c>
      <c r="I77">
        <v>1.5</v>
      </c>
      <c r="J77" t="s">
        <v>17</v>
      </c>
      <c r="K77" t="s">
        <v>20</v>
      </c>
      <c r="L77">
        <v>0.99978999999999996</v>
      </c>
      <c r="M77">
        <v>0.13275999999999999</v>
      </c>
      <c r="N77">
        <v>8</v>
      </c>
    </row>
    <row r="78" spans="1:14" x14ac:dyDescent="0.25">
      <c r="A78" t="s">
        <v>21</v>
      </c>
      <c r="B78" t="s">
        <v>22</v>
      </c>
      <c r="C78" t="s">
        <v>23</v>
      </c>
      <c r="D78">
        <v>1</v>
      </c>
      <c r="E78">
        <v>1</v>
      </c>
      <c r="F78">
        <v>8</v>
      </c>
      <c r="G78" t="s">
        <v>16</v>
      </c>
      <c r="H78">
        <v>0.28549999999999998</v>
      </c>
      <c r="I78">
        <v>1.5</v>
      </c>
      <c r="J78" t="s">
        <v>17</v>
      </c>
      <c r="K78" t="s">
        <v>20</v>
      </c>
      <c r="L78">
        <v>0.61475999999999997</v>
      </c>
      <c r="M78">
        <v>0.16972999999999999</v>
      </c>
      <c r="N78">
        <v>8</v>
      </c>
    </row>
    <row r="79" spans="1:14" x14ac:dyDescent="0.25">
      <c r="A79" t="s">
        <v>21</v>
      </c>
      <c r="B79" t="s">
        <v>22</v>
      </c>
      <c r="C79" t="s">
        <v>23</v>
      </c>
      <c r="D79">
        <v>1</v>
      </c>
      <c r="E79">
        <v>1</v>
      </c>
      <c r="F79">
        <v>8</v>
      </c>
      <c r="G79" t="s">
        <v>16</v>
      </c>
      <c r="H79">
        <v>0.28549999999999998</v>
      </c>
      <c r="I79">
        <v>1.5</v>
      </c>
      <c r="J79" t="s">
        <v>17</v>
      </c>
      <c r="K79" t="s">
        <v>20</v>
      </c>
      <c r="L79">
        <v>0.61475999999999997</v>
      </c>
      <c r="M79">
        <v>0.16972999999999999</v>
      </c>
      <c r="N79">
        <v>8</v>
      </c>
    </row>
    <row r="80" spans="1:14" x14ac:dyDescent="0.25">
      <c r="A80" t="s">
        <v>21</v>
      </c>
      <c r="B80" t="s">
        <v>22</v>
      </c>
      <c r="C80" t="s">
        <v>23</v>
      </c>
      <c r="D80">
        <v>1</v>
      </c>
      <c r="E80">
        <v>1</v>
      </c>
      <c r="F80">
        <v>8</v>
      </c>
      <c r="G80" t="s">
        <v>16</v>
      </c>
      <c r="H80">
        <v>0.28549999999999998</v>
      </c>
      <c r="I80">
        <v>1.5</v>
      </c>
      <c r="J80" t="s">
        <v>17</v>
      </c>
      <c r="K80" t="s">
        <v>20</v>
      </c>
      <c r="L80">
        <v>0.22536</v>
      </c>
      <c r="M80">
        <v>0.21601999999999999</v>
      </c>
      <c r="N80">
        <v>8</v>
      </c>
    </row>
    <row r="81" spans="1:14" x14ac:dyDescent="0.25">
      <c r="A81" t="s">
        <v>21</v>
      </c>
      <c r="B81" t="s">
        <v>22</v>
      </c>
      <c r="C81" t="s">
        <v>23</v>
      </c>
      <c r="D81">
        <v>1</v>
      </c>
      <c r="E81">
        <v>1</v>
      </c>
      <c r="F81">
        <v>8</v>
      </c>
      <c r="G81" t="s">
        <v>16</v>
      </c>
      <c r="H81">
        <v>0.28549999999999998</v>
      </c>
      <c r="I81">
        <v>1.5</v>
      </c>
      <c r="J81" t="s">
        <v>17</v>
      </c>
      <c r="K81" t="s">
        <v>20</v>
      </c>
      <c r="L81">
        <v>0.22536</v>
      </c>
      <c r="M81">
        <v>0.21601999999999999</v>
      </c>
      <c r="N81">
        <v>8</v>
      </c>
    </row>
    <row r="82" spans="1:14" x14ac:dyDescent="0.25">
      <c r="A82" t="s">
        <v>21</v>
      </c>
      <c r="B82" t="s">
        <v>22</v>
      </c>
      <c r="C82" t="s">
        <v>23</v>
      </c>
      <c r="D82">
        <v>1</v>
      </c>
      <c r="E82">
        <v>1</v>
      </c>
      <c r="F82">
        <v>8</v>
      </c>
      <c r="G82" t="s">
        <v>16</v>
      </c>
      <c r="H82">
        <v>0.28549999999999998</v>
      </c>
      <c r="I82">
        <v>1.5</v>
      </c>
      <c r="J82" t="s">
        <v>17</v>
      </c>
      <c r="K82" t="s">
        <v>20</v>
      </c>
      <c r="L82">
        <v>0.10358000000000001</v>
      </c>
      <c r="M82">
        <v>0.26468999999999998</v>
      </c>
      <c r="N82">
        <v>8</v>
      </c>
    </row>
    <row r="83" spans="1:14" x14ac:dyDescent="0.25">
      <c r="A83" t="s">
        <v>21</v>
      </c>
      <c r="B83" t="s">
        <v>22</v>
      </c>
      <c r="C83" t="s">
        <v>23</v>
      </c>
      <c r="D83">
        <v>1</v>
      </c>
      <c r="E83">
        <v>1</v>
      </c>
      <c r="F83">
        <v>8</v>
      </c>
      <c r="G83" t="s">
        <v>16</v>
      </c>
      <c r="H83">
        <v>0.28549999999999998</v>
      </c>
      <c r="I83">
        <v>1.5</v>
      </c>
      <c r="J83" t="s">
        <v>17</v>
      </c>
      <c r="K83" t="s">
        <v>20</v>
      </c>
      <c r="L83">
        <v>0.10358000000000001</v>
      </c>
      <c r="M83">
        <v>0.26468999999999998</v>
      </c>
      <c r="N83">
        <v>8</v>
      </c>
    </row>
    <row r="84" spans="1:14" x14ac:dyDescent="0.25">
      <c r="A84" t="s">
        <v>21</v>
      </c>
      <c r="B84" t="s">
        <v>22</v>
      </c>
      <c r="C84" t="s">
        <v>23</v>
      </c>
      <c r="D84">
        <v>1</v>
      </c>
      <c r="E84">
        <v>1</v>
      </c>
      <c r="F84">
        <v>8</v>
      </c>
      <c r="G84" t="s">
        <v>16</v>
      </c>
      <c r="H84">
        <v>0.28549999999999998</v>
      </c>
      <c r="I84">
        <v>1.5</v>
      </c>
      <c r="J84" t="s">
        <v>17</v>
      </c>
      <c r="K84" t="s">
        <v>20</v>
      </c>
      <c r="L84">
        <v>9.4380000000000006E-2</v>
      </c>
      <c r="M84">
        <v>0.31563999999999998</v>
      </c>
      <c r="N84">
        <v>8</v>
      </c>
    </row>
    <row r="85" spans="1:14" x14ac:dyDescent="0.25">
      <c r="A85" t="s">
        <v>21</v>
      </c>
      <c r="B85" t="s">
        <v>22</v>
      </c>
      <c r="C85" t="s">
        <v>23</v>
      </c>
      <c r="D85">
        <v>1</v>
      </c>
      <c r="E85">
        <v>1</v>
      </c>
      <c r="F85">
        <v>8</v>
      </c>
      <c r="G85" t="s">
        <v>16</v>
      </c>
      <c r="H85">
        <v>0.28549999999999998</v>
      </c>
      <c r="I85">
        <v>1.5</v>
      </c>
      <c r="J85" t="s">
        <v>17</v>
      </c>
      <c r="K85" t="s">
        <v>20</v>
      </c>
      <c r="L85">
        <v>9.4380000000000006E-2</v>
      </c>
      <c r="M85">
        <v>0.31563999999999998</v>
      </c>
      <c r="N85">
        <v>8</v>
      </c>
    </row>
    <row r="86" spans="1:14" x14ac:dyDescent="0.25">
      <c r="A86" t="s">
        <v>21</v>
      </c>
      <c r="B86" t="s">
        <v>22</v>
      </c>
      <c r="C86" t="s">
        <v>23</v>
      </c>
      <c r="D86">
        <v>1</v>
      </c>
      <c r="E86">
        <v>1</v>
      </c>
      <c r="F86">
        <v>8</v>
      </c>
      <c r="G86" t="s">
        <v>16</v>
      </c>
      <c r="H86">
        <v>0.28549999999999998</v>
      </c>
      <c r="I86">
        <v>1.5</v>
      </c>
      <c r="J86" t="s">
        <v>17</v>
      </c>
      <c r="K86" t="s">
        <v>20</v>
      </c>
      <c r="L86">
        <v>7.2849999999999998E-2</v>
      </c>
      <c r="M86">
        <v>0.38263999999999998</v>
      </c>
      <c r="N86">
        <v>8</v>
      </c>
    </row>
    <row r="87" spans="1:14" x14ac:dyDescent="0.25">
      <c r="A87" t="s">
        <v>21</v>
      </c>
      <c r="B87" t="s">
        <v>22</v>
      </c>
      <c r="C87" t="s">
        <v>23</v>
      </c>
      <c r="D87">
        <v>1</v>
      </c>
      <c r="E87">
        <v>1</v>
      </c>
      <c r="F87">
        <v>8</v>
      </c>
      <c r="G87" t="s">
        <v>16</v>
      </c>
      <c r="H87">
        <v>0.28549999999999998</v>
      </c>
      <c r="I87">
        <v>1.5</v>
      </c>
      <c r="J87" t="s">
        <v>17</v>
      </c>
      <c r="K87" t="s">
        <v>20</v>
      </c>
      <c r="L87">
        <v>7.2849999999999998E-2</v>
      </c>
      <c r="M87">
        <v>0.38263999999999998</v>
      </c>
      <c r="N87">
        <v>8</v>
      </c>
    </row>
    <row r="88" spans="1:14" x14ac:dyDescent="0.25">
      <c r="A88" t="s">
        <v>24</v>
      </c>
      <c r="B88" t="s">
        <v>25</v>
      </c>
      <c r="C88" t="s">
        <v>26</v>
      </c>
      <c r="D88">
        <v>1</v>
      </c>
      <c r="E88">
        <v>1</v>
      </c>
      <c r="F88">
        <v>9</v>
      </c>
      <c r="G88" t="s">
        <v>16</v>
      </c>
      <c r="H88">
        <v>0.20499999999999999</v>
      </c>
      <c r="I88">
        <v>100</v>
      </c>
      <c r="J88" t="s">
        <v>17</v>
      </c>
      <c r="K88" t="s">
        <v>18</v>
      </c>
      <c r="L88">
        <v>151.75712999999999</v>
      </c>
      <c r="M88">
        <v>0.20008000000000001</v>
      </c>
      <c r="N88">
        <v>9</v>
      </c>
    </row>
    <row r="89" spans="1:14" x14ac:dyDescent="0.25">
      <c r="A89" t="s">
        <v>24</v>
      </c>
      <c r="B89" t="s">
        <v>25</v>
      </c>
      <c r="C89" t="s">
        <v>26</v>
      </c>
      <c r="D89">
        <v>1</v>
      </c>
      <c r="E89">
        <v>1</v>
      </c>
      <c r="F89">
        <v>9</v>
      </c>
      <c r="G89" t="s">
        <v>16</v>
      </c>
      <c r="H89">
        <v>0.20499999999999999</v>
      </c>
      <c r="I89">
        <v>100</v>
      </c>
      <c r="J89" t="s">
        <v>17</v>
      </c>
      <c r="K89" t="s">
        <v>18</v>
      </c>
      <c r="L89">
        <v>151.75712999999999</v>
      </c>
      <c r="M89">
        <v>0.20008000000000001</v>
      </c>
      <c r="N89">
        <v>9</v>
      </c>
    </row>
    <row r="90" spans="1:14" x14ac:dyDescent="0.25">
      <c r="A90" t="s">
        <v>24</v>
      </c>
      <c r="B90" t="s">
        <v>25</v>
      </c>
      <c r="C90" t="s">
        <v>26</v>
      </c>
      <c r="D90">
        <v>1</v>
      </c>
      <c r="E90">
        <v>1</v>
      </c>
      <c r="F90">
        <v>9</v>
      </c>
      <c r="G90" t="s">
        <v>16</v>
      </c>
      <c r="H90">
        <v>0.20499999999999999</v>
      </c>
      <c r="I90">
        <v>100</v>
      </c>
      <c r="J90" t="s">
        <v>17</v>
      </c>
      <c r="K90" t="s">
        <v>18</v>
      </c>
      <c r="L90">
        <v>46.70196</v>
      </c>
      <c r="M90">
        <v>0.45480999999999999</v>
      </c>
      <c r="N90">
        <v>9</v>
      </c>
    </row>
    <row r="91" spans="1:14" x14ac:dyDescent="0.25">
      <c r="A91" t="s">
        <v>24</v>
      </c>
      <c r="B91" t="s">
        <v>25</v>
      </c>
      <c r="C91" t="s">
        <v>26</v>
      </c>
      <c r="D91">
        <v>1</v>
      </c>
      <c r="E91">
        <v>1</v>
      </c>
      <c r="F91">
        <v>9</v>
      </c>
      <c r="G91" t="s">
        <v>16</v>
      </c>
      <c r="H91">
        <v>0.20499999999999999</v>
      </c>
      <c r="I91">
        <v>100</v>
      </c>
      <c r="J91" t="s">
        <v>17</v>
      </c>
      <c r="K91" t="s">
        <v>18</v>
      </c>
      <c r="L91">
        <v>46.70196</v>
      </c>
      <c r="M91">
        <v>0.45480999999999999</v>
      </c>
      <c r="N91">
        <v>9</v>
      </c>
    </row>
    <row r="92" spans="1:14" x14ac:dyDescent="0.25">
      <c r="A92" t="s">
        <v>24</v>
      </c>
      <c r="B92" t="s">
        <v>25</v>
      </c>
      <c r="C92" t="s">
        <v>26</v>
      </c>
      <c r="D92">
        <v>1</v>
      </c>
      <c r="E92">
        <v>1</v>
      </c>
      <c r="F92">
        <v>9</v>
      </c>
      <c r="G92" t="s">
        <v>16</v>
      </c>
      <c r="H92">
        <v>0.20499999999999999</v>
      </c>
      <c r="I92">
        <v>100</v>
      </c>
      <c r="J92" t="s">
        <v>17</v>
      </c>
      <c r="K92" t="s">
        <v>18</v>
      </c>
      <c r="L92">
        <v>15.241289999999999</v>
      </c>
      <c r="M92">
        <v>0.96087999999999996</v>
      </c>
      <c r="N92">
        <v>9</v>
      </c>
    </row>
    <row r="93" spans="1:14" x14ac:dyDescent="0.25">
      <c r="A93" t="s">
        <v>24</v>
      </c>
      <c r="B93" t="s">
        <v>25</v>
      </c>
      <c r="C93" t="s">
        <v>26</v>
      </c>
      <c r="D93">
        <v>1</v>
      </c>
      <c r="E93">
        <v>1</v>
      </c>
      <c r="F93">
        <v>9</v>
      </c>
      <c r="G93" t="s">
        <v>16</v>
      </c>
      <c r="H93">
        <v>0.20499999999999999</v>
      </c>
      <c r="I93">
        <v>100</v>
      </c>
      <c r="J93" t="s">
        <v>17</v>
      </c>
      <c r="K93" t="s">
        <v>18</v>
      </c>
      <c r="L93">
        <v>15.241289999999999</v>
      </c>
      <c r="M93">
        <v>0.96087999999999996</v>
      </c>
      <c r="N93">
        <v>9</v>
      </c>
    </row>
    <row r="94" spans="1:14" x14ac:dyDescent="0.25">
      <c r="A94" t="s">
        <v>24</v>
      </c>
      <c r="B94" t="s">
        <v>25</v>
      </c>
      <c r="C94" t="s">
        <v>26</v>
      </c>
      <c r="D94">
        <v>1</v>
      </c>
      <c r="E94">
        <v>1</v>
      </c>
      <c r="F94">
        <v>9</v>
      </c>
      <c r="G94" t="s">
        <v>16</v>
      </c>
      <c r="H94">
        <v>0.20499999999999999</v>
      </c>
      <c r="I94">
        <v>100</v>
      </c>
      <c r="J94" t="s">
        <v>17</v>
      </c>
      <c r="K94" t="s">
        <v>18</v>
      </c>
      <c r="L94">
        <v>5.2739000000000003</v>
      </c>
      <c r="M94">
        <v>1.9446699999999999</v>
      </c>
      <c r="N94">
        <v>9</v>
      </c>
    </row>
    <row r="95" spans="1:14" x14ac:dyDescent="0.25">
      <c r="A95" t="s">
        <v>24</v>
      </c>
      <c r="B95" t="s">
        <v>25</v>
      </c>
      <c r="C95" t="s">
        <v>26</v>
      </c>
      <c r="D95">
        <v>1</v>
      </c>
      <c r="E95">
        <v>1</v>
      </c>
      <c r="F95">
        <v>9</v>
      </c>
      <c r="G95" t="s">
        <v>16</v>
      </c>
      <c r="H95">
        <v>0.20499999999999999</v>
      </c>
      <c r="I95">
        <v>100</v>
      </c>
      <c r="J95" t="s">
        <v>17</v>
      </c>
      <c r="K95" t="s">
        <v>18</v>
      </c>
      <c r="L95">
        <v>5.2739000000000003</v>
      </c>
      <c r="M95">
        <v>1.9446699999999999</v>
      </c>
      <c r="N95">
        <v>9</v>
      </c>
    </row>
    <row r="96" spans="1:14" x14ac:dyDescent="0.25">
      <c r="A96" t="s">
        <v>24</v>
      </c>
      <c r="B96" t="s">
        <v>25</v>
      </c>
      <c r="C96" t="s">
        <v>26</v>
      </c>
      <c r="D96">
        <v>1</v>
      </c>
      <c r="E96">
        <v>1</v>
      </c>
      <c r="F96">
        <v>9</v>
      </c>
      <c r="G96" t="s">
        <v>16</v>
      </c>
      <c r="H96">
        <v>0.20499999999999999</v>
      </c>
      <c r="I96">
        <v>100</v>
      </c>
      <c r="J96" t="s">
        <v>17</v>
      </c>
      <c r="K96" t="s">
        <v>18</v>
      </c>
      <c r="L96">
        <v>1.5891999999999999</v>
      </c>
      <c r="M96">
        <v>3.9851700000000001</v>
      </c>
      <c r="N96">
        <v>9</v>
      </c>
    </row>
    <row r="97" spans="1:14" x14ac:dyDescent="0.25">
      <c r="A97" t="s">
        <v>24</v>
      </c>
      <c r="B97" t="s">
        <v>25</v>
      </c>
      <c r="C97" t="s">
        <v>26</v>
      </c>
      <c r="D97">
        <v>1</v>
      </c>
      <c r="E97">
        <v>1</v>
      </c>
      <c r="F97">
        <v>9</v>
      </c>
      <c r="G97" t="s">
        <v>16</v>
      </c>
      <c r="H97">
        <v>0.20499999999999999</v>
      </c>
      <c r="I97">
        <v>100</v>
      </c>
      <c r="J97" t="s">
        <v>17</v>
      </c>
      <c r="K97" t="s">
        <v>18</v>
      </c>
      <c r="L97">
        <v>1.5891999999999999</v>
      </c>
      <c r="M97">
        <v>3.9851700000000001</v>
      </c>
      <c r="N97">
        <v>9</v>
      </c>
    </row>
    <row r="98" spans="1:14" x14ac:dyDescent="0.25">
      <c r="A98" t="s">
        <v>24</v>
      </c>
      <c r="B98" t="s">
        <v>25</v>
      </c>
      <c r="C98" t="s">
        <v>26</v>
      </c>
      <c r="D98">
        <v>1</v>
      </c>
      <c r="E98">
        <v>1</v>
      </c>
      <c r="F98">
        <v>9</v>
      </c>
      <c r="G98" t="s">
        <v>16</v>
      </c>
      <c r="H98">
        <v>0.20499999999999999</v>
      </c>
      <c r="I98">
        <v>100</v>
      </c>
      <c r="J98" t="s">
        <v>17</v>
      </c>
      <c r="K98" t="s">
        <v>18</v>
      </c>
      <c r="L98">
        <v>0.64295000000000002</v>
      </c>
      <c r="M98">
        <v>5.9745600000000003</v>
      </c>
      <c r="N98">
        <v>9</v>
      </c>
    </row>
    <row r="99" spans="1:14" x14ac:dyDescent="0.25">
      <c r="A99" t="s">
        <v>24</v>
      </c>
      <c r="B99" t="s">
        <v>25</v>
      </c>
      <c r="C99" t="s">
        <v>26</v>
      </c>
      <c r="D99">
        <v>1</v>
      </c>
      <c r="E99">
        <v>1</v>
      </c>
      <c r="F99">
        <v>9</v>
      </c>
      <c r="G99" t="s">
        <v>16</v>
      </c>
      <c r="H99">
        <v>0.20499999999999999</v>
      </c>
      <c r="I99">
        <v>100</v>
      </c>
      <c r="J99" t="s">
        <v>17</v>
      </c>
      <c r="K99" t="s">
        <v>18</v>
      </c>
      <c r="L99">
        <v>0.64295000000000002</v>
      </c>
      <c r="M99">
        <v>5.9745600000000003</v>
      </c>
      <c r="N99">
        <v>9</v>
      </c>
    </row>
    <row r="100" spans="1:14" x14ac:dyDescent="0.25">
      <c r="A100" t="s">
        <v>24</v>
      </c>
      <c r="B100" t="s">
        <v>25</v>
      </c>
      <c r="C100" t="s">
        <v>26</v>
      </c>
      <c r="D100">
        <v>1</v>
      </c>
      <c r="E100">
        <v>1</v>
      </c>
      <c r="F100">
        <v>9</v>
      </c>
      <c r="G100" t="s">
        <v>16</v>
      </c>
      <c r="H100">
        <v>0.20499999999999999</v>
      </c>
      <c r="I100">
        <v>100</v>
      </c>
      <c r="J100" t="s">
        <v>17</v>
      </c>
      <c r="K100" t="s">
        <v>18</v>
      </c>
      <c r="L100">
        <v>0.51722999999999997</v>
      </c>
      <c r="M100">
        <v>7.9620800000000003</v>
      </c>
      <c r="N100">
        <v>9</v>
      </c>
    </row>
    <row r="101" spans="1:14" x14ac:dyDescent="0.25">
      <c r="A101" t="s">
        <v>24</v>
      </c>
      <c r="B101" t="s">
        <v>25</v>
      </c>
      <c r="C101" t="s">
        <v>26</v>
      </c>
      <c r="D101">
        <v>1</v>
      </c>
      <c r="E101">
        <v>1</v>
      </c>
      <c r="F101">
        <v>9</v>
      </c>
      <c r="G101" t="s">
        <v>16</v>
      </c>
      <c r="H101">
        <v>0.20499999999999999</v>
      </c>
      <c r="I101">
        <v>100</v>
      </c>
      <c r="J101" t="s">
        <v>17</v>
      </c>
      <c r="K101" t="s">
        <v>18</v>
      </c>
      <c r="L101">
        <v>0.51722999999999997</v>
      </c>
      <c r="M101">
        <v>7.9620800000000003</v>
      </c>
      <c r="N101">
        <v>9</v>
      </c>
    </row>
    <row r="102" spans="1:14" x14ac:dyDescent="0.25">
      <c r="A102" t="s">
        <v>24</v>
      </c>
      <c r="B102" t="s">
        <v>25</v>
      </c>
      <c r="C102" t="s">
        <v>26</v>
      </c>
      <c r="D102">
        <v>1</v>
      </c>
      <c r="E102">
        <v>1</v>
      </c>
      <c r="F102">
        <v>9</v>
      </c>
      <c r="G102" t="s">
        <v>16</v>
      </c>
      <c r="H102">
        <v>0.20499999999999999</v>
      </c>
      <c r="I102">
        <v>100</v>
      </c>
      <c r="J102" t="s">
        <v>17</v>
      </c>
      <c r="K102" t="s">
        <v>18</v>
      </c>
      <c r="L102">
        <v>0.45007999999999998</v>
      </c>
      <c r="M102">
        <v>9.9996799999999997</v>
      </c>
      <c r="N102">
        <v>9</v>
      </c>
    </row>
    <row r="103" spans="1:14" x14ac:dyDescent="0.25">
      <c r="A103" t="s">
        <v>24</v>
      </c>
      <c r="B103" t="s">
        <v>25</v>
      </c>
      <c r="C103" t="s">
        <v>26</v>
      </c>
      <c r="D103">
        <v>1</v>
      </c>
      <c r="E103">
        <v>1</v>
      </c>
      <c r="F103">
        <v>9</v>
      </c>
      <c r="G103" t="s">
        <v>16</v>
      </c>
      <c r="H103">
        <v>0.20499999999999999</v>
      </c>
      <c r="I103">
        <v>100</v>
      </c>
      <c r="J103" t="s">
        <v>17</v>
      </c>
      <c r="K103" t="s">
        <v>18</v>
      </c>
      <c r="L103">
        <v>0.45007999999999998</v>
      </c>
      <c r="M103">
        <v>9.9996799999999997</v>
      </c>
      <c r="N103">
        <v>9</v>
      </c>
    </row>
    <row r="104" spans="1:14" x14ac:dyDescent="0.25">
      <c r="A104" t="s">
        <v>24</v>
      </c>
      <c r="B104" t="s">
        <v>25</v>
      </c>
      <c r="C104" t="s">
        <v>26</v>
      </c>
      <c r="D104">
        <v>1</v>
      </c>
      <c r="E104">
        <v>1</v>
      </c>
      <c r="F104">
        <v>9</v>
      </c>
      <c r="G104" t="s">
        <v>16</v>
      </c>
      <c r="H104">
        <v>0.20499999999999999</v>
      </c>
      <c r="I104">
        <v>100</v>
      </c>
      <c r="J104" t="s">
        <v>17</v>
      </c>
      <c r="K104" t="s">
        <v>18</v>
      </c>
      <c r="L104">
        <v>0.34811999999999999</v>
      </c>
      <c r="M104">
        <v>11.987299999999999</v>
      </c>
      <c r="N104">
        <v>9</v>
      </c>
    </row>
    <row r="105" spans="1:14" x14ac:dyDescent="0.25">
      <c r="A105" t="s">
        <v>24</v>
      </c>
      <c r="B105" t="s">
        <v>25</v>
      </c>
      <c r="C105" t="s">
        <v>26</v>
      </c>
      <c r="D105">
        <v>1</v>
      </c>
      <c r="E105">
        <v>1</v>
      </c>
      <c r="F105">
        <v>9</v>
      </c>
      <c r="G105" t="s">
        <v>16</v>
      </c>
      <c r="H105">
        <v>0.20499999999999999</v>
      </c>
      <c r="I105">
        <v>100</v>
      </c>
      <c r="J105" t="s">
        <v>17</v>
      </c>
      <c r="K105" t="s">
        <v>18</v>
      </c>
      <c r="L105">
        <v>0.34811999999999999</v>
      </c>
      <c r="M105">
        <v>11.987299999999999</v>
      </c>
      <c r="N105">
        <v>9</v>
      </c>
    </row>
    <row r="106" spans="1:14" x14ac:dyDescent="0.25">
      <c r="A106" t="s">
        <v>24</v>
      </c>
      <c r="B106" t="s">
        <v>25</v>
      </c>
      <c r="C106" t="s">
        <v>26</v>
      </c>
      <c r="D106">
        <v>1</v>
      </c>
      <c r="E106">
        <v>1</v>
      </c>
      <c r="F106">
        <v>9</v>
      </c>
      <c r="G106" t="s">
        <v>16</v>
      </c>
      <c r="H106">
        <v>0.20499999999999999</v>
      </c>
      <c r="I106">
        <v>100</v>
      </c>
      <c r="J106" t="s">
        <v>17</v>
      </c>
      <c r="K106" t="s">
        <v>18</v>
      </c>
      <c r="L106">
        <v>0.30652000000000001</v>
      </c>
      <c r="M106">
        <v>24.009779999999999</v>
      </c>
      <c r="N106">
        <v>9</v>
      </c>
    </row>
    <row r="107" spans="1:14" x14ac:dyDescent="0.25">
      <c r="A107" t="s">
        <v>24</v>
      </c>
      <c r="B107" t="s">
        <v>25</v>
      </c>
      <c r="C107" t="s">
        <v>26</v>
      </c>
      <c r="D107">
        <v>1</v>
      </c>
      <c r="E107">
        <v>1</v>
      </c>
      <c r="F107">
        <v>9</v>
      </c>
      <c r="G107" t="s">
        <v>16</v>
      </c>
      <c r="H107">
        <v>0.20499999999999999</v>
      </c>
      <c r="I107">
        <v>100</v>
      </c>
      <c r="J107" t="s">
        <v>17</v>
      </c>
      <c r="K107" t="s">
        <v>18</v>
      </c>
      <c r="L107">
        <v>0.30652000000000001</v>
      </c>
      <c r="M107">
        <v>24.009779999999999</v>
      </c>
      <c r="N107">
        <v>9</v>
      </c>
    </row>
    <row r="108" spans="1:14" x14ac:dyDescent="0.25">
      <c r="A108" t="s">
        <v>24</v>
      </c>
      <c r="B108" t="s">
        <v>25</v>
      </c>
      <c r="C108" t="s">
        <v>26</v>
      </c>
      <c r="D108">
        <v>2</v>
      </c>
      <c r="E108">
        <v>2</v>
      </c>
      <c r="F108">
        <v>9</v>
      </c>
      <c r="G108" t="s">
        <v>16</v>
      </c>
      <c r="H108">
        <v>0.20499999999999999</v>
      </c>
      <c r="I108">
        <v>400</v>
      </c>
      <c r="J108" t="s">
        <v>19</v>
      </c>
      <c r="K108" t="s">
        <v>18</v>
      </c>
      <c r="L108">
        <v>0.65866000000000002</v>
      </c>
      <c r="M108">
        <v>0.24009</v>
      </c>
      <c r="N108">
        <v>9</v>
      </c>
    </row>
    <row r="109" spans="1:14" x14ac:dyDescent="0.25">
      <c r="A109" t="s">
        <v>24</v>
      </c>
      <c r="B109" t="s">
        <v>25</v>
      </c>
      <c r="C109" t="s">
        <v>26</v>
      </c>
      <c r="D109">
        <v>2</v>
      </c>
      <c r="E109">
        <v>2</v>
      </c>
      <c r="F109">
        <v>9</v>
      </c>
      <c r="G109" t="s">
        <v>16</v>
      </c>
      <c r="H109">
        <v>0.20499999999999999</v>
      </c>
      <c r="I109">
        <v>400</v>
      </c>
      <c r="J109" t="s">
        <v>19</v>
      </c>
      <c r="K109" t="s">
        <v>18</v>
      </c>
      <c r="L109">
        <v>0.95635999999999999</v>
      </c>
      <c r="M109">
        <v>0.49058000000000002</v>
      </c>
      <c r="N109">
        <v>9</v>
      </c>
    </row>
    <row r="110" spans="1:14" x14ac:dyDescent="0.25">
      <c r="A110" t="s">
        <v>24</v>
      </c>
      <c r="B110" t="s">
        <v>25</v>
      </c>
      <c r="C110" t="s">
        <v>26</v>
      </c>
      <c r="D110">
        <v>2</v>
      </c>
      <c r="E110">
        <v>2</v>
      </c>
      <c r="F110">
        <v>9</v>
      </c>
      <c r="G110" t="s">
        <v>16</v>
      </c>
      <c r="H110">
        <v>0.20499999999999999</v>
      </c>
      <c r="I110">
        <v>400</v>
      </c>
      <c r="J110" t="s">
        <v>19</v>
      </c>
      <c r="K110" t="s">
        <v>18</v>
      </c>
      <c r="L110">
        <v>1.41591</v>
      </c>
      <c r="M110">
        <v>0.96736999999999995</v>
      </c>
      <c r="N110">
        <v>9</v>
      </c>
    </row>
    <row r="111" spans="1:14" x14ac:dyDescent="0.25">
      <c r="A111" t="s">
        <v>24</v>
      </c>
      <c r="B111" t="s">
        <v>25</v>
      </c>
      <c r="C111" t="s">
        <v>26</v>
      </c>
      <c r="D111">
        <v>2</v>
      </c>
      <c r="E111">
        <v>2</v>
      </c>
      <c r="F111">
        <v>9</v>
      </c>
      <c r="G111" t="s">
        <v>16</v>
      </c>
      <c r="H111">
        <v>0.20499999999999999</v>
      </c>
      <c r="I111">
        <v>400</v>
      </c>
      <c r="J111" t="s">
        <v>19</v>
      </c>
      <c r="K111" t="s">
        <v>18</v>
      </c>
      <c r="L111">
        <v>2.0147499999999998</v>
      </c>
      <c r="M111">
        <v>1.9473</v>
      </c>
      <c r="N111">
        <v>9</v>
      </c>
    </row>
    <row r="112" spans="1:14" x14ac:dyDescent="0.25">
      <c r="A112" t="s">
        <v>24</v>
      </c>
      <c r="B112" t="s">
        <v>25</v>
      </c>
      <c r="C112" t="s">
        <v>26</v>
      </c>
      <c r="D112">
        <v>2</v>
      </c>
      <c r="E112">
        <v>2</v>
      </c>
      <c r="F112">
        <v>9</v>
      </c>
      <c r="G112" t="s">
        <v>16</v>
      </c>
      <c r="H112">
        <v>0.20499999999999999</v>
      </c>
      <c r="I112">
        <v>400</v>
      </c>
      <c r="J112" t="s">
        <v>19</v>
      </c>
      <c r="K112" t="s">
        <v>18</v>
      </c>
      <c r="L112">
        <v>7.6468800000000003</v>
      </c>
      <c r="M112">
        <v>3.98088</v>
      </c>
      <c r="N112">
        <v>9</v>
      </c>
    </row>
    <row r="113" spans="1:14" x14ac:dyDescent="0.25">
      <c r="A113" t="s">
        <v>24</v>
      </c>
      <c r="B113" t="s">
        <v>25</v>
      </c>
      <c r="C113" t="s">
        <v>26</v>
      </c>
      <c r="D113">
        <v>2</v>
      </c>
      <c r="E113">
        <v>2</v>
      </c>
      <c r="F113">
        <v>9</v>
      </c>
      <c r="G113" t="s">
        <v>16</v>
      </c>
      <c r="H113">
        <v>0.20499999999999999</v>
      </c>
      <c r="I113">
        <v>400</v>
      </c>
      <c r="J113" t="s">
        <v>19</v>
      </c>
      <c r="K113" t="s">
        <v>18</v>
      </c>
      <c r="L113">
        <v>6.6543299999999999</v>
      </c>
      <c r="M113">
        <v>5.9681800000000003</v>
      </c>
      <c r="N113">
        <v>9</v>
      </c>
    </row>
    <row r="114" spans="1:14" x14ac:dyDescent="0.25">
      <c r="A114" t="s">
        <v>24</v>
      </c>
      <c r="B114" t="s">
        <v>25</v>
      </c>
      <c r="C114" t="s">
        <v>26</v>
      </c>
      <c r="D114">
        <v>2</v>
      </c>
      <c r="E114">
        <v>2</v>
      </c>
      <c r="F114">
        <v>9</v>
      </c>
      <c r="G114" t="s">
        <v>16</v>
      </c>
      <c r="H114">
        <v>0.20499999999999999</v>
      </c>
      <c r="I114">
        <v>400</v>
      </c>
      <c r="J114" t="s">
        <v>19</v>
      </c>
      <c r="K114" t="s">
        <v>18</v>
      </c>
      <c r="L114">
        <v>2.7454999999999998</v>
      </c>
      <c r="M114">
        <v>7.9826699999999997</v>
      </c>
      <c r="N114">
        <v>9</v>
      </c>
    </row>
    <row r="115" spans="1:14" x14ac:dyDescent="0.25">
      <c r="A115" t="s">
        <v>24</v>
      </c>
      <c r="B115" t="s">
        <v>25</v>
      </c>
      <c r="C115" t="s">
        <v>26</v>
      </c>
      <c r="D115">
        <v>2</v>
      </c>
      <c r="E115">
        <v>2</v>
      </c>
      <c r="F115">
        <v>9</v>
      </c>
      <c r="G115" t="s">
        <v>16</v>
      </c>
      <c r="H115">
        <v>0.20499999999999999</v>
      </c>
      <c r="I115">
        <v>400</v>
      </c>
      <c r="J115" t="s">
        <v>19</v>
      </c>
      <c r="K115" t="s">
        <v>18</v>
      </c>
      <c r="L115">
        <v>2.2086100000000002</v>
      </c>
      <c r="M115">
        <v>9.9953299999999992</v>
      </c>
      <c r="N115">
        <v>9</v>
      </c>
    </row>
    <row r="116" spans="1:14" x14ac:dyDescent="0.25">
      <c r="A116" t="s">
        <v>24</v>
      </c>
      <c r="B116" t="s">
        <v>25</v>
      </c>
      <c r="C116" t="s">
        <v>26</v>
      </c>
      <c r="D116">
        <v>2</v>
      </c>
      <c r="E116">
        <v>2</v>
      </c>
      <c r="F116">
        <v>9</v>
      </c>
      <c r="G116" t="s">
        <v>16</v>
      </c>
      <c r="H116">
        <v>0.20499999999999999</v>
      </c>
      <c r="I116">
        <v>400</v>
      </c>
      <c r="J116" t="s">
        <v>19</v>
      </c>
      <c r="K116" t="s">
        <v>18</v>
      </c>
      <c r="L116">
        <v>1.4036900000000001</v>
      </c>
      <c r="M116">
        <v>12.00864</v>
      </c>
      <c r="N116">
        <v>9</v>
      </c>
    </row>
    <row r="117" spans="1:14" x14ac:dyDescent="0.25">
      <c r="A117" t="s">
        <v>24</v>
      </c>
      <c r="B117" t="s">
        <v>25</v>
      </c>
      <c r="C117" t="s">
        <v>26</v>
      </c>
      <c r="D117">
        <v>2</v>
      </c>
      <c r="E117">
        <v>2</v>
      </c>
      <c r="F117">
        <v>9</v>
      </c>
      <c r="G117" t="s">
        <v>16</v>
      </c>
      <c r="H117">
        <v>0.20499999999999999</v>
      </c>
      <c r="I117">
        <v>400</v>
      </c>
      <c r="J117" t="s">
        <v>19</v>
      </c>
      <c r="K117" t="s">
        <v>18</v>
      </c>
      <c r="L117">
        <v>0.99582000000000004</v>
      </c>
      <c r="M117">
        <v>24.03171</v>
      </c>
      <c r="N117">
        <v>9</v>
      </c>
    </row>
    <row r="118" spans="1:14" x14ac:dyDescent="0.25">
      <c r="A118" t="s">
        <v>27</v>
      </c>
      <c r="B118" t="s">
        <v>28</v>
      </c>
      <c r="C118" t="s">
        <v>29</v>
      </c>
      <c r="D118">
        <v>1</v>
      </c>
      <c r="E118">
        <v>1</v>
      </c>
      <c r="F118">
        <v>10</v>
      </c>
      <c r="G118" t="s">
        <v>16</v>
      </c>
      <c r="H118" t="s">
        <v>30</v>
      </c>
      <c r="I118">
        <v>100</v>
      </c>
      <c r="J118" t="s">
        <v>19</v>
      </c>
      <c r="K118" t="s">
        <v>18</v>
      </c>
      <c r="L118">
        <v>0.15060730999999999</v>
      </c>
      <c r="M118">
        <v>3.3189999999999997E-2</v>
      </c>
      <c r="N118">
        <v>10</v>
      </c>
    </row>
    <row r="119" spans="1:14" x14ac:dyDescent="0.25">
      <c r="A119" t="s">
        <v>27</v>
      </c>
      <c r="B119" t="s">
        <v>28</v>
      </c>
      <c r="C119" t="s">
        <v>29</v>
      </c>
      <c r="D119">
        <v>1</v>
      </c>
      <c r="E119">
        <v>1</v>
      </c>
      <c r="F119">
        <v>10</v>
      </c>
      <c r="G119" t="s">
        <v>16</v>
      </c>
      <c r="H119" t="s">
        <v>30</v>
      </c>
      <c r="I119">
        <v>100</v>
      </c>
      <c r="J119" t="s">
        <v>19</v>
      </c>
      <c r="K119" t="s">
        <v>18</v>
      </c>
      <c r="L119">
        <v>18.163567019999999</v>
      </c>
      <c r="M119">
        <v>0.48014000000000001</v>
      </c>
      <c r="N119">
        <v>10</v>
      </c>
    </row>
    <row r="120" spans="1:14" x14ac:dyDescent="0.25">
      <c r="A120" t="s">
        <v>27</v>
      </c>
      <c r="B120" t="s">
        <v>28</v>
      </c>
      <c r="C120" t="s">
        <v>29</v>
      </c>
      <c r="D120">
        <v>1</v>
      </c>
      <c r="E120">
        <v>1</v>
      </c>
      <c r="F120">
        <v>10</v>
      </c>
      <c r="G120" t="s">
        <v>16</v>
      </c>
      <c r="H120" t="s">
        <v>30</v>
      </c>
      <c r="I120">
        <v>100</v>
      </c>
      <c r="J120" t="s">
        <v>19</v>
      </c>
      <c r="K120" t="s">
        <v>18</v>
      </c>
      <c r="L120">
        <v>13.808486070000001</v>
      </c>
      <c r="M120">
        <v>1.0164500000000001</v>
      </c>
      <c r="N120">
        <v>10</v>
      </c>
    </row>
    <row r="121" spans="1:14" x14ac:dyDescent="0.25">
      <c r="A121" t="s">
        <v>27</v>
      </c>
      <c r="B121" t="s">
        <v>28</v>
      </c>
      <c r="C121" t="s">
        <v>29</v>
      </c>
      <c r="D121">
        <v>1</v>
      </c>
      <c r="E121">
        <v>1</v>
      </c>
      <c r="F121">
        <v>10</v>
      </c>
      <c r="G121" t="s">
        <v>16</v>
      </c>
      <c r="H121" t="s">
        <v>30</v>
      </c>
      <c r="I121">
        <v>100</v>
      </c>
      <c r="J121" t="s">
        <v>19</v>
      </c>
      <c r="K121" t="s">
        <v>18</v>
      </c>
      <c r="L121">
        <v>11.16738526</v>
      </c>
      <c r="M121">
        <v>1.9831399999999999</v>
      </c>
      <c r="N121">
        <v>10</v>
      </c>
    </row>
    <row r="122" spans="1:14" x14ac:dyDescent="0.25">
      <c r="A122" t="s">
        <v>27</v>
      </c>
      <c r="B122" t="s">
        <v>28</v>
      </c>
      <c r="C122" t="s">
        <v>29</v>
      </c>
      <c r="D122">
        <v>1</v>
      </c>
      <c r="E122">
        <v>1</v>
      </c>
      <c r="F122">
        <v>10</v>
      </c>
      <c r="G122" t="s">
        <v>16</v>
      </c>
      <c r="H122" t="s">
        <v>30</v>
      </c>
      <c r="I122">
        <v>100</v>
      </c>
      <c r="J122" t="s">
        <v>19</v>
      </c>
      <c r="K122" t="s">
        <v>18</v>
      </c>
      <c r="L122">
        <v>7.4515810089999999</v>
      </c>
      <c r="M122">
        <v>3.9813999999999998</v>
      </c>
      <c r="N122">
        <v>10</v>
      </c>
    </row>
    <row r="123" spans="1:14" x14ac:dyDescent="0.25">
      <c r="A123" t="s">
        <v>27</v>
      </c>
      <c r="B123" t="s">
        <v>28</v>
      </c>
      <c r="C123" t="s">
        <v>29</v>
      </c>
      <c r="D123">
        <v>1</v>
      </c>
      <c r="E123">
        <v>1</v>
      </c>
      <c r="F123">
        <v>10</v>
      </c>
      <c r="G123" t="s">
        <v>16</v>
      </c>
      <c r="H123" t="s">
        <v>30</v>
      </c>
      <c r="I123">
        <v>100</v>
      </c>
      <c r="J123" t="s">
        <v>19</v>
      </c>
      <c r="K123" t="s">
        <v>18</v>
      </c>
      <c r="L123">
        <v>6.0403590669999998</v>
      </c>
      <c r="M123">
        <v>8.0050100000000004</v>
      </c>
      <c r="N123">
        <v>10</v>
      </c>
    </row>
    <row r="124" spans="1:14" x14ac:dyDescent="0.25">
      <c r="A124" t="s">
        <v>27</v>
      </c>
      <c r="B124" t="s">
        <v>28</v>
      </c>
      <c r="C124" t="s">
        <v>29</v>
      </c>
      <c r="D124">
        <v>1</v>
      </c>
      <c r="E124">
        <v>1</v>
      </c>
      <c r="F124">
        <v>10</v>
      </c>
      <c r="G124" t="s">
        <v>16</v>
      </c>
      <c r="H124" t="s">
        <v>30</v>
      </c>
      <c r="I124">
        <v>100</v>
      </c>
      <c r="J124" t="s">
        <v>19</v>
      </c>
      <c r="K124" t="s">
        <v>18</v>
      </c>
      <c r="L124">
        <v>2.1817852809999998</v>
      </c>
      <c r="M124">
        <v>11.997870000000001</v>
      </c>
      <c r="N124">
        <v>10</v>
      </c>
    </row>
    <row r="125" spans="1:14" x14ac:dyDescent="0.25">
      <c r="A125" t="s">
        <v>27</v>
      </c>
      <c r="B125" t="s">
        <v>28</v>
      </c>
      <c r="C125" t="s">
        <v>29</v>
      </c>
      <c r="D125">
        <v>1</v>
      </c>
      <c r="E125">
        <v>1</v>
      </c>
      <c r="F125">
        <v>10</v>
      </c>
      <c r="G125" t="s">
        <v>16</v>
      </c>
      <c r="H125" t="s">
        <v>30</v>
      </c>
      <c r="I125">
        <v>100</v>
      </c>
      <c r="J125" t="s">
        <v>19</v>
      </c>
      <c r="K125" t="s">
        <v>18</v>
      </c>
      <c r="L125">
        <v>4.8512856E-2</v>
      </c>
      <c r="M125">
        <v>21.972349999999999</v>
      </c>
      <c r="N125">
        <v>10</v>
      </c>
    </row>
    <row r="126" spans="1:14" x14ac:dyDescent="0.25">
      <c r="A126" t="s">
        <v>27</v>
      </c>
      <c r="B126" t="s">
        <v>28</v>
      </c>
      <c r="C126" t="s">
        <v>29</v>
      </c>
      <c r="D126">
        <v>1</v>
      </c>
      <c r="E126">
        <v>1</v>
      </c>
      <c r="F126">
        <v>10</v>
      </c>
      <c r="G126" t="s">
        <v>16</v>
      </c>
      <c r="H126" t="s">
        <v>30</v>
      </c>
      <c r="I126">
        <v>100</v>
      </c>
      <c r="J126" t="s">
        <v>19</v>
      </c>
      <c r="K126" t="s">
        <v>18</v>
      </c>
      <c r="L126">
        <v>5.2580364999999997E-2</v>
      </c>
      <c r="M126">
        <v>23.966809999999999</v>
      </c>
      <c r="N126">
        <v>10</v>
      </c>
    </row>
    <row r="127" spans="1:14" x14ac:dyDescent="0.25">
      <c r="A127" t="s">
        <v>13</v>
      </c>
      <c r="B127" t="s">
        <v>14</v>
      </c>
      <c r="C127" t="s">
        <v>15</v>
      </c>
      <c r="D127">
        <v>1</v>
      </c>
      <c r="E127">
        <v>1</v>
      </c>
      <c r="F127">
        <v>11</v>
      </c>
      <c r="G127" t="s">
        <v>31</v>
      </c>
      <c r="H127">
        <v>70.557299999999998</v>
      </c>
      <c r="I127">
        <v>0.64500000000000002</v>
      </c>
      <c r="J127" t="s">
        <v>19</v>
      </c>
      <c r="K127" t="s">
        <v>20</v>
      </c>
      <c r="L127">
        <v>2.7150165E-2</v>
      </c>
      <c r="M127">
        <v>0.97853999999999997</v>
      </c>
      <c r="N127">
        <v>11</v>
      </c>
    </row>
    <row r="128" spans="1:14" x14ac:dyDescent="0.25">
      <c r="A128" t="s">
        <v>13</v>
      </c>
      <c r="B128" t="s">
        <v>14</v>
      </c>
      <c r="C128" t="s">
        <v>15</v>
      </c>
      <c r="D128">
        <v>1</v>
      </c>
      <c r="E128">
        <v>1</v>
      </c>
      <c r="F128">
        <v>11</v>
      </c>
      <c r="G128" t="s">
        <v>31</v>
      </c>
      <c r="H128">
        <v>70.557299999999998</v>
      </c>
      <c r="I128">
        <v>0.64500000000000002</v>
      </c>
      <c r="J128" t="s">
        <v>19</v>
      </c>
      <c r="K128" t="s">
        <v>20</v>
      </c>
      <c r="L128">
        <v>0.111345742</v>
      </c>
      <c r="M128">
        <v>1.9828300000000001</v>
      </c>
      <c r="N128">
        <v>11</v>
      </c>
    </row>
    <row r="129" spans="1:14" x14ac:dyDescent="0.25">
      <c r="A129" t="s">
        <v>13</v>
      </c>
      <c r="B129" t="s">
        <v>14</v>
      </c>
      <c r="C129" t="s">
        <v>15</v>
      </c>
      <c r="D129">
        <v>1</v>
      </c>
      <c r="E129">
        <v>1</v>
      </c>
      <c r="F129">
        <v>11</v>
      </c>
      <c r="G129" t="s">
        <v>31</v>
      </c>
      <c r="H129">
        <v>70.557299999999998</v>
      </c>
      <c r="I129">
        <v>0.64500000000000002</v>
      </c>
      <c r="J129" t="s">
        <v>19</v>
      </c>
      <c r="K129" t="s">
        <v>20</v>
      </c>
      <c r="L129">
        <v>0.243463767</v>
      </c>
      <c r="M129">
        <v>2.9613700000000001</v>
      </c>
      <c r="N129">
        <v>11</v>
      </c>
    </row>
    <row r="130" spans="1:14" x14ac:dyDescent="0.25">
      <c r="A130" t="s">
        <v>13</v>
      </c>
      <c r="B130" t="s">
        <v>14</v>
      </c>
      <c r="C130" t="s">
        <v>15</v>
      </c>
      <c r="D130">
        <v>1</v>
      </c>
      <c r="E130">
        <v>1</v>
      </c>
      <c r="F130">
        <v>11</v>
      </c>
      <c r="G130" t="s">
        <v>31</v>
      </c>
      <c r="H130">
        <v>70.557299999999998</v>
      </c>
      <c r="I130">
        <v>0.64500000000000002</v>
      </c>
      <c r="J130" t="s">
        <v>19</v>
      </c>
      <c r="K130" t="s">
        <v>20</v>
      </c>
      <c r="L130">
        <v>0.23762391799999999</v>
      </c>
      <c r="M130">
        <v>3.9914200000000002</v>
      </c>
      <c r="N130">
        <v>11</v>
      </c>
    </row>
    <row r="131" spans="1:14" x14ac:dyDescent="0.25">
      <c r="A131" t="s">
        <v>13</v>
      </c>
      <c r="B131" t="s">
        <v>14</v>
      </c>
      <c r="C131" t="s">
        <v>15</v>
      </c>
      <c r="D131">
        <v>1</v>
      </c>
      <c r="E131">
        <v>1</v>
      </c>
      <c r="F131">
        <v>11</v>
      </c>
      <c r="G131" t="s">
        <v>31</v>
      </c>
      <c r="H131">
        <v>70.557299999999998</v>
      </c>
      <c r="I131">
        <v>0.64500000000000002</v>
      </c>
      <c r="J131" t="s">
        <v>19</v>
      </c>
      <c r="K131" t="s">
        <v>20</v>
      </c>
      <c r="L131">
        <v>0.21944216599999999</v>
      </c>
      <c r="M131">
        <v>4.9699600000000004</v>
      </c>
      <c r="N131">
        <v>11</v>
      </c>
    </row>
    <row r="132" spans="1:14" x14ac:dyDescent="0.25">
      <c r="A132" t="s">
        <v>13</v>
      </c>
      <c r="B132" t="s">
        <v>14</v>
      </c>
      <c r="C132" t="s">
        <v>15</v>
      </c>
      <c r="D132">
        <v>1</v>
      </c>
      <c r="E132">
        <v>1</v>
      </c>
      <c r="F132">
        <v>11</v>
      </c>
      <c r="G132" t="s">
        <v>31</v>
      </c>
      <c r="H132">
        <v>70.557299999999998</v>
      </c>
      <c r="I132">
        <v>0.64500000000000002</v>
      </c>
      <c r="J132" t="s">
        <v>19</v>
      </c>
      <c r="K132" t="s">
        <v>20</v>
      </c>
      <c r="L132">
        <v>0.20343789400000001</v>
      </c>
      <c r="M132">
        <v>5.9742499999999996</v>
      </c>
      <c r="N132">
        <v>11</v>
      </c>
    </row>
    <row r="133" spans="1:14" x14ac:dyDescent="0.25">
      <c r="A133" t="s">
        <v>13</v>
      </c>
      <c r="B133" t="s">
        <v>14</v>
      </c>
      <c r="C133" t="s">
        <v>15</v>
      </c>
      <c r="D133">
        <v>1</v>
      </c>
      <c r="E133">
        <v>1</v>
      </c>
      <c r="F133">
        <v>11</v>
      </c>
      <c r="G133" t="s">
        <v>31</v>
      </c>
      <c r="H133">
        <v>70.557299999999998</v>
      </c>
      <c r="I133">
        <v>0.64500000000000002</v>
      </c>
      <c r="J133" t="s">
        <v>19</v>
      </c>
      <c r="K133" t="s">
        <v>20</v>
      </c>
      <c r="L133">
        <v>0.193242308</v>
      </c>
      <c r="M133">
        <v>6.9785399999999997</v>
      </c>
      <c r="N133">
        <v>11</v>
      </c>
    </row>
    <row r="134" spans="1:14" x14ac:dyDescent="0.25">
      <c r="A134" t="s">
        <v>13</v>
      </c>
      <c r="B134" t="s">
        <v>14</v>
      </c>
      <c r="C134" t="s">
        <v>15</v>
      </c>
      <c r="D134">
        <v>1</v>
      </c>
      <c r="E134">
        <v>1</v>
      </c>
      <c r="F134">
        <v>11</v>
      </c>
      <c r="G134" t="s">
        <v>31</v>
      </c>
      <c r="H134">
        <v>70.557299999999998</v>
      </c>
      <c r="I134">
        <v>0.64500000000000002</v>
      </c>
      <c r="J134" t="s">
        <v>19</v>
      </c>
      <c r="K134" t="s">
        <v>20</v>
      </c>
      <c r="L134">
        <v>0.16199023200000001</v>
      </c>
      <c r="M134">
        <v>7.9828299999999999</v>
      </c>
      <c r="N134">
        <v>11</v>
      </c>
    </row>
    <row r="135" spans="1:14" x14ac:dyDescent="0.25">
      <c r="A135" t="s">
        <v>13</v>
      </c>
      <c r="B135" t="s">
        <v>14</v>
      </c>
      <c r="C135" t="s">
        <v>15</v>
      </c>
      <c r="D135">
        <v>1</v>
      </c>
      <c r="E135">
        <v>1</v>
      </c>
      <c r="F135">
        <v>11</v>
      </c>
      <c r="G135" t="s">
        <v>31</v>
      </c>
      <c r="H135">
        <v>70.557299999999998</v>
      </c>
      <c r="I135">
        <v>0.64500000000000002</v>
      </c>
      <c r="J135" t="s">
        <v>19</v>
      </c>
      <c r="K135" t="s">
        <v>20</v>
      </c>
      <c r="L135">
        <v>0.17575547999999999</v>
      </c>
      <c r="M135">
        <v>8.9871200000000009</v>
      </c>
      <c r="N135">
        <v>11</v>
      </c>
    </row>
    <row r="136" spans="1:14" x14ac:dyDescent="0.25">
      <c r="A136" t="s">
        <v>13</v>
      </c>
      <c r="B136" t="s">
        <v>14</v>
      </c>
      <c r="C136" t="s">
        <v>15</v>
      </c>
      <c r="D136">
        <v>1</v>
      </c>
      <c r="E136">
        <v>1</v>
      </c>
      <c r="F136">
        <v>11</v>
      </c>
      <c r="G136" t="s">
        <v>31</v>
      </c>
      <c r="H136">
        <v>70.557299999999998</v>
      </c>
      <c r="I136">
        <v>0.64500000000000002</v>
      </c>
      <c r="J136" t="s">
        <v>19</v>
      </c>
      <c r="K136" t="s">
        <v>20</v>
      </c>
      <c r="L136">
        <v>0.148134613</v>
      </c>
      <c r="M136">
        <v>9.9656699999999994</v>
      </c>
      <c r="N136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activeCell="F35" sqref="F35"/>
    </sheetView>
  </sheetViews>
  <sheetFormatPr defaultRowHeight="15" x14ac:dyDescent="0.25"/>
  <cols>
    <col min="2" max="2" width="12.140625" bestFit="1" customWidth="1"/>
    <col min="4" max="4" width="20.28515625" bestFit="1" customWidth="1"/>
    <col min="5" max="5" width="13.5703125" customWidth="1"/>
    <col min="6" max="6" width="11.28515625" customWidth="1"/>
  </cols>
  <sheetData>
    <row r="1" spans="1:8" x14ac:dyDescent="0.25">
      <c r="B1" s="20" t="s">
        <v>81</v>
      </c>
    </row>
    <row r="2" spans="1:8" x14ac:dyDescent="0.25">
      <c r="A2" s="15" t="s">
        <v>44</v>
      </c>
      <c r="B2" s="18" t="s">
        <v>72</v>
      </c>
      <c r="D2" t="s">
        <v>74</v>
      </c>
    </row>
    <row r="3" spans="1:8" ht="15.75" thickBot="1" x14ac:dyDescent="0.3">
      <c r="A3" s="1">
        <v>0.47738999999999998</v>
      </c>
      <c r="B3" s="1">
        <v>0.19914999999999999</v>
      </c>
      <c r="D3" s="2" t="s">
        <v>32</v>
      </c>
      <c r="E3" s="3"/>
      <c r="F3" s="3"/>
    </row>
    <row r="4" spans="1:8" x14ac:dyDescent="0.25">
      <c r="A4" s="1">
        <v>0.73411999999999999</v>
      </c>
      <c r="B4" s="1">
        <v>0.77634999999999998</v>
      </c>
      <c r="D4" s="4" t="s">
        <v>33</v>
      </c>
      <c r="E4" s="5" t="s">
        <v>34</v>
      </c>
      <c r="F4" s="6" t="s">
        <v>35</v>
      </c>
      <c r="H4" s="16" t="s">
        <v>45</v>
      </c>
    </row>
    <row r="5" spans="1:8" x14ac:dyDescent="0.25">
      <c r="A5" s="1">
        <v>0.98472999999999999</v>
      </c>
      <c r="B5" s="1">
        <v>1.21875</v>
      </c>
      <c r="D5" s="7" t="s">
        <v>36</v>
      </c>
      <c r="E5" s="8">
        <v>100</v>
      </c>
      <c r="F5" s="9" t="s">
        <v>37</v>
      </c>
    </row>
    <row r="6" spans="1:8" x14ac:dyDescent="0.25">
      <c r="A6" s="1">
        <v>1.4875700000000001</v>
      </c>
      <c r="B6" s="1">
        <v>1.1327700000000001</v>
      </c>
      <c r="D6" s="7" t="s">
        <v>38</v>
      </c>
      <c r="E6" s="3">
        <v>1556</v>
      </c>
      <c r="F6" s="10" t="s">
        <v>39</v>
      </c>
    </row>
    <row r="7" spans="1:8" ht="15.75" x14ac:dyDescent="0.25">
      <c r="A7" s="1">
        <v>1.9845999999999999</v>
      </c>
      <c r="B7" s="1">
        <v>0.35404000000000002</v>
      </c>
      <c r="D7" s="7" t="s">
        <v>40</v>
      </c>
      <c r="E7" s="3">
        <f>(E6/E5)/24</f>
        <v>0.64833333333333332</v>
      </c>
      <c r="F7" s="10" t="s">
        <v>41</v>
      </c>
    </row>
    <row r="8" spans="1:8" ht="15.75" thickBot="1" x14ac:dyDescent="0.3">
      <c r="A8" s="1">
        <v>2.9924599999999999</v>
      </c>
      <c r="B8" s="1">
        <v>8.1759999999999999E-2</v>
      </c>
      <c r="D8" s="11"/>
      <c r="E8" s="12">
        <f>E7/1000</f>
        <v>6.4833333333333334E-4</v>
      </c>
      <c r="F8" s="13" t="s">
        <v>75</v>
      </c>
    </row>
    <row r="9" spans="1:8" ht="16.5" thickBot="1" x14ac:dyDescent="0.3">
      <c r="A9" s="1"/>
      <c r="B9" s="1"/>
      <c r="D9" s="14" t="s">
        <v>43</v>
      </c>
      <c r="E9" s="8"/>
      <c r="F9" s="8"/>
    </row>
    <row r="10" spans="1:8" x14ac:dyDescent="0.25">
      <c r="A10" s="1"/>
      <c r="B10" s="1"/>
      <c r="D10" s="8" t="s">
        <v>42</v>
      </c>
      <c r="E10" s="8"/>
      <c r="F10" s="8"/>
    </row>
    <row r="11" spans="1:8" x14ac:dyDescent="0.25">
      <c r="A11" s="1"/>
      <c r="B11" s="1"/>
    </row>
    <row r="12" spans="1:8" x14ac:dyDescent="0.25">
      <c r="A12" s="1"/>
      <c r="B12" s="1"/>
      <c r="D12" s="19"/>
    </row>
    <row r="13" spans="1:8" x14ac:dyDescent="0.25">
      <c r="A13" s="1"/>
      <c r="B13" s="1"/>
    </row>
    <row r="14" spans="1:8" x14ac:dyDescent="0.25">
      <c r="A14">
        <v>6.8879999999999997E-2</v>
      </c>
      <c r="B14">
        <v>3.6501999999999999</v>
      </c>
      <c r="D14" s="19" t="s">
        <v>73</v>
      </c>
    </row>
    <row r="15" spans="1:8" x14ac:dyDescent="0.25">
      <c r="A15">
        <v>0.22381000000000001</v>
      </c>
      <c r="B15">
        <v>0.76327</v>
      </c>
    </row>
    <row r="16" spans="1:8" x14ac:dyDescent="0.25">
      <c r="A16">
        <v>0.48392000000000002</v>
      </c>
      <c r="B16">
        <v>0.3836</v>
      </c>
    </row>
    <row r="17" spans="1:2" x14ac:dyDescent="0.25">
      <c r="A17">
        <v>0.73199000000000003</v>
      </c>
      <c r="B17">
        <v>0.28104000000000001</v>
      </c>
    </row>
    <row r="18" spans="1:2" x14ac:dyDescent="0.25">
      <c r="A18">
        <v>0.98350000000000004</v>
      </c>
      <c r="B18">
        <v>0.25585000000000002</v>
      </c>
    </row>
    <row r="19" spans="1:2" x14ac:dyDescent="0.25">
      <c r="A19">
        <v>1.48255</v>
      </c>
      <c r="B19">
        <v>0.23585</v>
      </c>
    </row>
    <row r="20" spans="1:2" x14ac:dyDescent="0.25">
      <c r="A20">
        <v>1.9856499999999999</v>
      </c>
      <c r="B20">
        <v>0.18761</v>
      </c>
    </row>
    <row r="21" spans="1:2" x14ac:dyDescent="0.25">
      <c r="A21">
        <v>2.99139</v>
      </c>
      <c r="B21">
        <v>0.15620999999999999</v>
      </c>
    </row>
    <row r="22" spans="1:2" x14ac:dyDescent="0.25">
      <c r="A22">
        <v>3.9971299999999998</v>
      </c>
      <c r="B22">
        <v>0.13059000000000001</v>
      </c>
    </row>
    <row r="23" spans="1:2" x14ac:dyDescent="0.25">
      <c r="A23">
        <v>5.9936499999999997</v>
      </c>
      <c r="B23">
        <v>7.6840000000000006E-2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E5" sqref="E5"/>
    </sheetView>
  </sheetViews>
  <sheetFormatPr defaultRowHeight="15" x14ac:dyDescent="0.25"/>
  <cols>
    <col min="1" max="1" width="7.140625" bestFit="1" customWidth="1"/>
    <col min="2" max="2" width="12.140625" bestFit="1" customWidth="1"/>
    <col min="4" max="4" width="20.28515625" bestFit="1" customWidth="1"/>
    <col min="5" max="5" width="14.140625" customWidth="1"/>
    <col min="6" max="6" width="10.140625" customWidth="1"/>
  </cols>
  <sheetData>
    <row r="1" spans="1:6" x14ac:dyDescent="0.25">
      <c r="B1" s="20" t="s">
        <v>81</v>
      </c>
    </row>
    <row r="2" spans="1:6" x14ac:dyDescent="0.25">
      <c r="A2" s="15" t="s">
        <v>44</v>
      </c>
      <c r="B2" s="18" t="s">
        <v>72</v>
      </c>
      <c r="D2" t="s">
        <v>74</v>
      </c>
    </row>
    <row r="3" spans="1:6" ht="15.75" thickBot="1" x14ac:dyDescent="0.3">
      <c r="A3">
        <v>0.22469</v>
      </c>
      <c r="B3">
        <v>3.8065600000000002</v>
      </c>
      <c r="D3" s="2" t="s">
        <v>32</v>
      </c>
      <c r="E3" s="3"/>
      <c r="F3" s="3"/>
    </row>
    <row r="4" spans="1:6" x14ac:dyDescent="0.25">
      <c r="A4">
        <v>0.438</v>
      </c>
      <c r="B4">
        <v>5.4713599999999998</v>
      </c>
      <c r="D4" s="4" t="s">
        <v>33</v>
      </c>
      <c r="E4" s="5" t="s">
        <v>34</v>
      </c>
      <c r="F4" s="6" t="s">
        <v>35</v>
      </c>
    </row>
    <row r="5" spans="1:6" x14ac:dyDescent="0.25">
      <c r="A5">
        <v>0.86462000000000006</v>
      </c>
      <c r="B5">
        <v>9.1169700000000002</v>
      </c>
      <c r="D5" s="7" t="s">
        <v>36</v>
      </c>
      <c r="E5" s="8">
        <v>2000</v>
      </c>
      <c r="F5" s="9" t="s">
        <v>37</v>
      </c>
    </row>
    <row r="6" spans="1:6" x14ac:dyDescent="0.25">
      <c r="A6">
        <v>1.7178599999999999</v>
      </c>
      <c r="B6">
        <v>12.089259999999999</v>
      </c>
      <c r="D6" s="7" t="s">
        <v>38</v>
      </c>
      <c r="E6" s="3">
        <v>157600</v>
      </c>
      <c r="F6" s="10" t="s">
        <v>39</v>
      </c>
    </row>
    <row r="7" spans="1:6" ht="15.75" x14ac:dyDescent="0.25">
      <c r="A7">
        <v>3.7087599999999998</v>
      </c>
      <c r="B7">
        <v>14.01496</v>
      </c>
      <c r="D7" s="7" t="s">
        <v>40</v>
      </c>
      <c r="E7" s="3">
        <f>(E6/E5)/24</f>
        <v>3.2833333333333332</v>
      </c>
      <c r="F7" s="10" t="s">
        <v>41</v>
      </c>
    </row>
    <row r="8" spans="1:6" ht="15.75" thickBot="1" x14ac:dyDescent="0.3">
      <c r="A8">
        <v>5.6996599999999997</v>
      </c>
      <c r="B8">
        <v>11.611610000000001</v>
      </c>
      <c r="D8" s="11"/>
      <c r="E8" s="12">
        <f>E7/1000</f>
        <v>3.2833333333333334E-3</v>
      </c>
      <c r="F8" s="13" t="s">
        <v>75</v>
      </c>
    </row>
    <row r="9" spans="1:6" ht="15.75" thickBot="1" x14ac:dyDescent="0.3">
      <c r="A9">
        <v>7.6905599999999996</v>
      </c>
      <c r="B9">
        <v>3.85805</v>
      </c>
      <c r="E9" s="8"/>
      <c r="F9" s="8"/>
    </row>
    <row r="10" spans="1:6" ht="16.5" thickBot="1" x14ac:dyDescent="0.3">
      <c r="A10">
        <v>12.17008</v>
      </c>
      <c r="B10">
        <v>5.2551899999999998</v>
      </c>
      <c r="D10" s="14" t="s">
        <v>43</v>
      </c>
      <c r="E10" s="8"/>
      <c r="F10" s="8"/>
    </row>
    <row r="11" spans="1:6" x14ac:dyDescent="0.25">
      <c r="A11">
        <v>23.75995</v>
      </c>
      <c r="B11">
        <v>2.0242100000000001</v>
      </c>
      <c r="D11" s="8" t="s">
        <v>42</v>
      </c>
    </row>
    <row r="12" spans="1:6" x14ac:dyDescent="0.25">
      <c r="A12">
        <v>31.865760000000002</v>
      </c>
      <c r="B12">
        <v>1.67709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E7" sqref="E7"/>
    </sheetView>
  </sheetViews>
  <sheetFormatPr defaultRowHeight="15" x14ac:dyDescent="0.25"/>
  <cols>
    <col min="2" max="2" width="12.140625" bestFit="1" customWidth="1"/>
    <col min="4" max="4" width="17.7109375" customWidth="1"/>
    <col min="5" max="5" width="12.5703125" customWidth="1"/>
    <col min="6" max="6" width="12" customWidth="1"/>
  </cols>
  <sheetData>
    <row r="1" spans="1:6" x14ac:dyDescent="0.25">
      <c r="B1" s="20" t="s">
        <v>76</v>
      </c>
    </row>
    <row r="2" spans="1:6" x14ac:dyDescent="0.25">
      <c r="A2" s="15" t="s">
        <v>44</v>
      </c>
      <c r="B2" s="18" t="s">
        <v>72</v>
      </c>
      <c r="D2" t="s">
        <v>73</v>
      </c>
      <c r="E2" t="s">
        <v>84</v>
      </c>
    </row>
    <row r="3" spans="1:6" ht="15.75" thickBot="1" x14ac:dyDescent="0.3">
      <c r="A3">
        <v>1.644E-2</v>
      </c>
      <c r="B3">
        <v>0.64817999999999998</v>
      </c>
      <c r="D3" s="2" t="s">
        <v>32</v>
      </c>
      <c r="E3" s="3"/>
      <c r="F3" s="3"/>
    </row>
    <row r="4" spans="1:6" x14ac:dyDescent="0.25">
      <c r="A4">
        <v>3.2899999999999999E-2</v>
      </c>
      <c r="B4">
        <v>0.77078999999999998</v>
      </c>
      <c r="D4" s="4" t="s">
        <v>33</v>
      </c>
      <c r="E4" s="5" t="s">
        <v>34</v>
      </c>
      <c r="F4" s="6" t="s">
        <v>35</v>
      </c>
    </row>
    <row r="5" spans="1:6" x14ac:dyDescent="0.25">
      <c r="A5">
        <v>6.6839999999999997E-2</v>
      </c>
      <c r="B5">
        <v>0.81923999999999997</v>
      </c>
      <c r="D5" s="7" t="s">
        <v>36</v>
      </c>
      <c r="E5" s="8">
        <v>1.5</v>
      </c>
      <c r="F5" s="9" t="s">
        <v>37</v>
      </c>
    </row>
    <row r="6" spans="1:6" x14ac:dyDescent="0.25">
      <c r="A6">
        <v>0.10125000000000001</v>
      </c>
      <c r="B6">
        <v>0.93518000000000001</v>
      </c>
      <c r="D6" s="7" t="s">
        <v>38</v>
      </c>
      <c r="E6" s="3">
        <v>167.3</v>
      </c>
      <c r="F6" s="10" t="s">
        <v>39</v>
      </c>
    </row>
    <row r="7" spans="1:6" ht="15.75" x14ac:dyDescent="0.25">
      <c r="A7">
        <v>0.13275999999999999</v>
      </c>
      <c r="B7">
        <v>0.99978999999999996</v>
      </c>
      <c r="D7" s="7" t="s">
        <v>40</v>
      </c>
      <c r="E7" s="3">
        <f>(E6/E5)/24</f>
        <v>4.647222222222223</v>
      </c>
      <c r="F7" s="10" t="s">
        <v>41</v>
      </c>
    </row>
    <row r="8" spans="1:6" ht="15.75" thickBot="1" x14ac:dyDescent="0.3">
      <c r="A8">
        <v>0.16972999999999999</v>
      </c>
      <c r="B8">
        <v>0.61475999999999997</v>
      </c>
      <c r="D8" s="11"/>
      <c r="E8" s="12">
        <f>E7/1000</f>
        <v>4.6472222222222227E-3</v>
      </c>
      <c r="F8" s="13" t="s">
        <v>75</v>
      </c>
    </row>
    <row r="9" spans="1:6" x14ac:dyDescent="0.25">
      <c r="A9">
        <v>0.21601999999999999</v>
      </c>
      <c r="B9">
        <v>0.22536</v>
      </c>
    </row>
    <row r="10" spans="1:6" x14ac:dyDescent="0.25">
      <c r="A10">
        <v>0.26468999999999998</v>
      </c>
      <c r="B10">
        <v>0.10358000000000001</v>
      </c>
    </row>
    <row r="11" spans="1:6" x14ac:dyDescent="0.25">
      <c r="A11">
        <v>0.31563999999999998</v>
      </c>
      <c r="B11">
        <v>9.4380000000000006E-2</v>
      </c>
    </row>
    <row r="12" spans="1:6" x14ac:dyDescent="0.25">
      <c r="A12">
        <v>0.38263999999999998</v>
      </c>
      <c r="B12">
        <v>7.2849999999999998E-2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E20" sqref="E20"/>
    </sheetView>
  </sheetViews>
  <sheetFormatPr defaultRowHeight="15" x14ac:dyDescent="0.25"/>
  <cols>
    <col min="2" max="2" width="12.140625" bestFit="1" customWidth="1"/>
    <col min="4" max="4" width="15.5703125" customWidth="1"/>
    <col min="5" max="5" width="13.28515625" customWidth="1"/>
    <col min="6" max="6" width="12" customWidth="1"/>
  </cols>
  <sheetData>
    <row r="1" spans="1:6" x14ac:dyDescent="0.25">
      <c r="B1" s="20" t="s">
        <v>79</v>
      </c>
    </row>
    <row r="2" spans="1:6" x14ac:dyDescent="0.25">
      <c r="A2" s="15" t="s">
        <v>44</v>
      </c>
      <c r="B2" s="18" t="s">
        <v>72</v>
      </c>
      <c r="D2" t="s">
        <v>73</v>
      </c>
      <c r="E2" t="s">
        <v>78</v>
      </c>
    </row>
    <row r="3" spans="1:6" ht="15.75" thickBot="1" x14ac:dyDescent="0.3">
      <c r="A3">
        <v>0.20008000000000001</v>
      </c>
      <c r="B3">
        <v>151.75712999999999</v>
      </c>
      <c r="D3" s="2" t="s">
        <v>32</v>
      </c>
      <c r="E3" s="3"/>
      <c r="F3" s="3"/>
    </row>
    <row r="4" spans="1:6" x14ac:dyDescent="0.25">
      <c r="A4">
        <v>0.45480999999999999</v>
      </c>
      <c r="B4">
        <v>46.70196</v>
      </c>
      <c r="D4" s="4" t="s">
        <v>33</v>
      </c>
      <c r="E4" s="5" t="s">
        <v>34</v>
      </c>
      <c r="F4" s="6" t="s">
        <v>35</v>
      </c>
    </row>
    <row r="5" spans="1:6" x14ac:dyDescent="0.25">
      <c r="A5">
        <v>0.96087999999999996</v>
      </c>
      <c r="B5">
        <v>15.241289999999999</v>
      </c>
      <c r="D5" s="7" t="s">
        <v>36</v>
      </c>
      <c r="E5" s="8">
        <v>100</v>
      </c>
      <c r="F5" s="9" t="s">
        <v>37</v>
      </c>
    </row>
    <row r="6" spans="1:6" x14ac:dyDescent="0.25">
      <c r="A6">
        <v>1.9446699999999999</v>
      </c>
      <c r="B6">
        <v>5.2739000000000003</v>
      </c>
      <c r="D6" s="7" t="s">
        <v>38</v>
      </c>
      <c r="E6" s="3">
        <v>90140</v>
      </c>
      <c r="F6" s="10" t="s">
        <v>39</v>
      </c>
    </row>
    <row r="7" spans="1:6" ht="15.75" x14ac:dyDescent="0.25">
      <c r="A7">
        <v>3.9851700000000001</v>
      </c>
      <c r="B7">
        <v>1.5891999999999999</v>
      </c>
      <c r="D7" s="7" t="s">
        <v>40</v>
      </c>
      <c r="E7" s="3">
        <f>(E6/E5)/24</f>
        <v>37.55833333333333</v>
      </c>
      <c r="F7" s="10" t="s">
        <v>41</v>
      </c>
    </row>
    <row r="8" spans="1:6" ht="15.75" thickBot="1" x14ac:dyDescent="0.3">
      <c r="A8">
        <v>5.9745600000000003</v>
      </c>
      <c r="B8">
        <v>0.64295000000000002</v>
      </c>
      <c r="D8" s="11"/>
      <c r="E8" s="12">
        <f>E7/1000</f>
        <v>3.7558333333333332E-2</v>
      </c>
      <c r="F8" s="13" t="s">
        <v>75</v>
      </c>
    </row>
    <row r="9" spans="1:6" x14ac:dyDescent="0.25">
      <c r="A9">
        <v>7.9620800000000003</v>
      </c>
      <c r="B9">
        <v>0.51722999999999997</v>
      </c>
    </row>
    <row r="10" spans="1:6" x14ac:dyDescent="0.25">
      <c r="A10">
        <v>9.9996799999999997</v>
      </c>
      <c r="B10">
        <v>0.45007999999999998</v>
      </c>
    </row>
    <row r="11" spans="1:6" x14ac:dyDescent="0.25">
      <c r="A11">
        <v>11.987299999999999</v>
      </c>
      <c r="B11">
        <v>0.34811999999999999</v>
      </c>
    </row>
    <row r="12" spans="1:6" x14ac:dyDescent="0.25">
      <c r="A12">
        <v>24.009779999999999</v>
      </c>
      <c r="B12">
        <v>0.30652000000000001</v>
      </c>
    </row>
    <row r="15" spans="1:6" x14ac:dyDescent="0.25">
      <c r="A15" s="15" t="s">
        <v>44</v>
      </c>
      <c r="B15" s="18" t="s">
        <v>72</v>
      </c>
      <c r="D15" t="s">
        <v>74</v>
      </c>
      <c r="E15" t="s">
        <v>78</v>
      </c>
    </row>
    <row r="16" spans="1:6" ht="15.75" thickBot="1" x14ac:dyDescent="0.3">
      <c r="A16">
        <v>0.24009</v>
      </c>
      <c r="B16">
        <v>0.65866000000000002</v>
      </c>
      <c r="D16" s="2" t="s">
        <v>32</v>
      </c>
      <c r="E16" s="3"/>
      <c r="F16" s="3"/>
    </row>
    <row r="17" spans="1:6" x14ac:dyDescent="0.25">
      <c r="A17">
        <v>0.49058000000000002</v>
      </c>
      <c r="B17">
        <v>0.95635999999999999</v>
      </c>
      <c r="D17" s="4" t="s">
        <v>33</v>
      </c>
      <c r="E17" s="5" t="s">
        <v>34</v>
      </c>
      <c r="F17" s="6" t="s">
        <v>35</v>
      </c>
    </row>
    <row r="18" spans="1:6" x14ac:dyDescent="0.25">
      <c r="A18">
        <v>0.96736999999999995</v>
      </c>
      <c r="B18">
        <v>1.41591</v>
      </c>
      <c r="D18" s="7" t="s">
        <v>36</v>
      </c>
      <c r="E18" s="8">
        <v>400</v>
      </c>
      <c r="F18" s="9" t="s">
        <v>37</v>
      </c>
    </row>
    <row r="19" spans="1:6" x14ac:dyDescent="0.25">
      <c r="A19">
        <v>1.9473</v>
      </c>
      <c r="B19">
        <v>2.0147499999999998</v>
      </c>
      <c r="D19" s="7" t="s">
        <v>38</v>
      </c>
      <c r="E19" s="3">
        <v>59000</v>
      </c>
      <c r="F19" s="10" t="s">
        <v>39</v>
      </c>
    </row>
    <row r="20" spans="1:6" ht="15.75" x14ac:dyDescent="0.25">
      <c r="A20">
        <v>3.98088</v>
      </c>
      <c r="B20">
        <v>7.6468800000000003</v>
      </c>
      <c r="D20" s="7" t="s">
        <v>40</v>
      </c>
      <c r="E20" s="3">
        <f>(E19/E18)/24</f>
        <v>6.145833333333333</v>
      </c>
      <c r="F20" s="10" t="s">
        <v>41</v>
      </c>
    </row>
    <row r="21" spans="1:6" ht="15.75" thickBot="1" x14ac:dyDescent="0.3">
      <c r="A21">
        <v>5.9681800000000003</v>
      </c>
      <c r="B21">
        <v>6.6543299999999999</v>
      </c>
      <c r="D21" s="11"/>
      <c r="E21" s="12">
        <f>E20/1000</f>
        <v>6.145833333333333E-3</v>
      </c>
      <c r="F21" s="13" t="s">
        <v>75</v>
      </c>
    </row>
    <row r="22" spans="1:6" x14ac:dyDescent="0.25">
      <c r="A22">
        <v>7.9826699999999997</v>
      </c>
      <c r="B22">
        <v>2.7454999999999998</v>
      </c>
    </row>
    <row r="23" spans="1:6" x14ac:dyDescent="0.25">
      <c r="A23">
        <v>9.9953299999999992</v>
      </c>
      <c r="B23">
        <v>2.2086100000000002</v>
      </c>
    </row>
    <row r="24" spans="1:6" x14ac:dyDescent="0.25">
      <c r="A24">
        <v>12.00864</v>
      </c>
      <c r="B24">
        <v>1.4036900000000001</v>
      </c>
    </row>
    <row r="25" spans="1:6" x14ac:dyDescent="0.25">
      <c r="A25">
        <v>24.03171</v>
      </c>
      <c r="B25">
        <v>0.99582000000000004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E7" sqref="E7"/>
    </sheetView>
  </sheetViews>
  <sheetFormatPr defaultRowHeight="15" x14ac:dyDescent="0.25"/>
  <cols>
    <col min="2" max="2" width="12.85546875" bestFit="1" customWidth="1"/>
    <col min="4" max="4" width="16" customWidth="1"/>
    <col min="5" max="5" width="12.28515625" customWidth="1"/>
    <col min="6" max="6" width="12.85546875" customWidth="1"/>
  </cols>
  <sheetData>
    <row r="1" spans="1:6" x14ac:dyDescent="0.25">
      <c r="B1" s="20" t="s">
        <v>80</v>
      </c>
    </row>
    <row r="2" spans="1:6" x14ac:dyDescent="0.25">
      <c r="A2" s="15" t="s">
        <v>44</v>
      </c>
      <c r="B2" s="18" t="s">
        <v>72</v>
      </c>
      <c r="D2" t="s">
        <v>74</v>
      </c>
      <c r="E2" t="s">
        <v>78</v>
      </c>
    </row>
    <row r="3" spans="1:6" ht="15.75" thickBot="1" x14ac:dyDescent="0.3">
      <c r="A3" s="21">
        <v>3.3189999999999997E-2</v>
      </c>
      <c r="B3" s="21">
        <v>0.15060699999999999</v>
      </c>
      <c r="D3" s="2" t="s">
        <v>32</v>
      </c>
      <c r="E3" s="3"/>
      <c r="F3" s="3"/>
    </row>
    <row r="4" spans="1:6" x14ac:dyDescent="0.25">
      <c r="A4" s="21">
        <v>0.48014000000000001</v>
      </c>
      <c r="B4" s="21">
        <v>18.16357</v>
      </c>
      <c r="D4" s="4" t="s">
        <v>33</v>
      </c>
      <c r="E4" s="5" t="s">
        <v>34</v>
      </c>
      <c r="F4" s="6" t="s">
        <v>35</v>
      </c>
    </row>
    <row r="5" spans="1:6" x14ac:dyDescent="0.25">
      <c r="A5" s="21">
        <v>1.0164500000000001</v>
      </c>
      <c r="B5" s="21">
        <v>13.808490000000001</v>
      </c>
      <c r="D5" s="7" t="s">
        <v>36</v>
      </c>
      <c r="E5" s="8">
        <v>100</v>
      </c>
      <c r="F5" s="9" t="s">
        <v>37</v>
      </c>
    </row>
    <row r="6" spans="1:6" x14ac:dyDescent="0.25">
      <c r="A6" s="21">
        <v>1.9831399999999999</v>
      </c>
      <c r="B6" s="21">
        <v>11.167389999999999</v>
      </c>
      <c r="D6" s="7" t="s">
        <v>38</v>
      </c>
      <c r="E6" s="3">
        <v>1633</v>
      </c>
      <c r="F6" s="10" t="s">
        <v>39</v>
      </c>
    </row>
    <row r="7" spans="1:6" ht="15.75" x14ac:dyDescent="0.25">
      <c r="A7" s="21">
        <v>3.9813999999999998</v>
      </c>
      <c r="B7" s="21">
        <v>7.451581</v>
      </c>
      <c r="D7" s="7" t="s">
        <v>40</v>
      </c>
      <c r="E7" s="3">
        <f>(E6/E5)/24</f>
        <v>0.68041666666666656</v>
      </c>
      <c r="F7" s="10" t="s">
        <v>41</v>
      </c>
    </row>
    <row r="8" spans="1:6" ht="15.75" thickBot="1" x14ac:dyDescent="0.3">
      <c r="A8" s="21">
        <v>8.0050100000000004</v>
      </c>
      <c r="B8" s="21">
        <v>6.0403589999999996</v>
      </c>
      <c r="D8" s="11"/>
      <c r="E8" s="12">
        <f>E7/1000</f>
        <v>6.8041666666666652E-4</v>
      </c>
      <c r="F8" s="13" t="s">
        <v>75</v>
      </c>
    </row>
    <row r="9" spans="1:6" x14ac:dyDescent="0.25">
      <c r="A9" s="21">
        <v>11.997870000000001</v>
      </c>
      <c r="B9" s="21">
        <v>2.1817850000000001</v>
      </c>
    </row>
    <row r="10" spans="1:6" x14ac:dyDescent="0.25">
      <c r="A10" s="21">
        <v>21.972349999999999</v>
      </c>
      <c r="B10" s="21">
        <v>4.8513000000000001E-2</v>
      </c>
    </row>
    <row r="11" spans="1:6" x14ac:dyDescent="0.25">
      <c r="A11" s="21">
        <v>23.966809999999999</v>
      </c>
      <c r="B11" s="21">
        <v>5.2580000000000002E-2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zoomScale="120" zoomScaleNormal="120" workbookViewId="0">
      <selection activeCell="E7" sqref="E7"/>
    </sheetView>
  </sheetViews>
  <sheetFormatPr defaultRowHeight="15" x14ac:dyDescent="0.25"/>
  <cols>
    <col min="2" max="2" width="12.140625" bestFit="1" customWidth="1"/>
    <col min="4" max="4" width="18" customWidth="1"/>
    <col min="5" max="5" width="15.28515625" customWidth="1"/>
    <col min="6" max="6" width="13.85546875" customWidth="1"/>
  </cols>
  <sheetData>
    <row r="1" spans="1:8" x14ac:dyDescent="0.25">
      <c r="B1" s="20" t="s">
        <v>81</v>
      </c>
    </row>
    <row r="2" spans="1:8" x14ac:dyDescent="0.25">
      <c r="A2" s="15" t="s">
        <v>44</v>
      </c>
      <c r="B2" s="18" t="s">
        <v>72</v>
      </c>
      <c r="D2" t="s">
        <v>74</v>
      </c>
      <c r="E2" t="s">
        <v>77</v>
      </c>
      <c r="G2" s="22" t="s">
        <v>82</v>
      </c>
    </row>
    <row r="3" spans="1:8" ht="15.75" thickBot="1" x14ac:dyDescent="0.3">
      <c r="A3" s="21">
        <v>0.97853999999999997</v>
      </c>
      <c r="B3" s="21">
        <v>2.7150000000000001E-2</v>
      </c>
      <c r="D3" s="2" t="s">
        <v>32</v>
      </c>
      <c r="E3" s="3"/>
      <c r="F3" s="3"/>
    </row>
    <row r="4" spans="1:8" x14ac:dyDescent="0.25">
      <c r="A4" s="21">
        <v>1.9828300000000001</v>
      </c>
      <c r="B4" s="21">
        <v>0.111346</v>
      </c>
      <c r="D4" s="4" t="s">
        <v>33</v>
      </c>
      <c r="E4" s="5" t="s">
        <v>34</v>
      </c>
      <c r="F4" s="6" t="s">
        <v>35</v>
      </c>
    </row>
    <row r="5" spans="1:8" x14ac:dyDescent="0.25">
      <c r="A5" s="21">
        <v>2.9613700000000001</v>
      </c>
      <c r="B5" s="21">
        <v>0.24346400000000001</v>
      </c>
      <c r="D5" s="7" t="s">
        <v>36</v>
      </c>
      <c r="E5" s="8">
        <v>0.64500000000000002</v>
      </c>
      <c r="F5" s="9" t="s">
        <v>37</v>
      </c>
      <c r="H5" s="8">
        <v>0.64500000000000002</v>
      </c>
    </row>
    <row r="6" spans="1:8" x14ac:dyDescent="0.25">
      <c r="A6" s="21">
        <v>3.9914200000000002</v>
      </c>
      <c r="B6" s="21">
        <v>0.237624</v>
      </c>
      <c r="D6" s="7" t="s">
        <v>38</v>
      </c>
      <c r="E6" s="3">
        <v>1633</v>
      </c>
      <c r="F6" s="10" t="s">
        <v>39</v>
      </c>
      <c r="H6">
        <f>E6/(3.6756)</f>
        <v>444.28120578953093</v>
      </c>
    </row>
    <row r="7" spans="1:8" ht="15.75" x14ac:dyDescent="0.25">
      <c r="A7" s="21">
        <v>4.9699600000000004</v>
      </c>
      <c r="B7" s="21">
        <v>0.219442</v>
      </c>
      <c r="D7" s="7" t="s">
        <v>40</v>
      </c>
      <c r="E7" s="3">
        <f>(E6/E5)/24</f>
        <v>105.49095607235142</v>
      </c>
      <c r="F7" s="10" t="s">
        <v>41</v>
      </c>
      <c r="H7" s="3">
        <f>(H6/H5)/24</f>
        <v>28.700336291313366</v>
      </c>
    </row>
    <row r="8" spans="1:8" ht="15.75" thickBot="1" x14ac:dyDescent="0.3">
      <c r="A8" s="21">
        <v>5.9742499999999996</v>
      </c>
      <c r="B8" s="21">
        <v>0.20343800000000001</v>
      </c>
      <c r="D8" s="11"/>
      <c r="E8" s="12">
        <f>E7/1000</f>
        <v>0.10549095607235143</v>
      </c>
      <c r="F8" s="13" t="s">
        <v>75</v>
      </c>
      <c r="H8" s="12">
        <f>H7/1000</f>
        <v>2.8700336291313366E-2</v>
      </c>
    </row>
    <row r="9" spans="1:8" x14ac:dyDescent="0.25">
      <c r="A9" s="21">
        <v>6.9785399999999997</v>
      </c>
      <c r="B9" s="21">
        <v>0.193242</v>
      </c>
    </row>
    <row r="10" spans="1:8" x14ac:dyDescent="0.25">
      <c r="A10" s="21">
        <v>7.9828299999999999</v>
      </c>
      <c r="B10" s="21">
        <v>0.16199</v>
      </c>
    </row>
    <row r="11" spans="1:8" x14ac:dyDescent="0.25">
      <c r="A11" s="21">
        <v>8.9871200000000009</v>
      </c>
      <c r="B11" s="21">
        <v>0.17575499999999999</v>
      </c>
    </row>
    <row r="12" spans="1:8" x14ac:dyDescent="0.25">
      <c r="A12" s="21">
        <v>9.9656699999999994</v>
      </c>
      <c r="B12" s="21">
        <v>0.14813499999999999</v>
      </c>
    </row>
    <row r="13" spans="1:8" x14ac:dyDescent="0.25">
      <c r="A13" s="21"/>
      <c r="B13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A23D-DCB8-40BF-A73B-A988CABE7582}">
  <dimension ref="A1:L12"/>
  <sheetViews>
    <sheetView workbookViewId="0">
      <selection activeCell="L6" sqref="L6"/>
    </sheetView>
  </sheetViews>
  <sheetFormatPr defaultRowHeight="15" x14ac:dyDescent="0.25"/>
  <cols>
    <col min="1" max="1" width="12.140625" bestFit="1" customWidth="1"/>
    <col min="4" max="4" width="18.42578125" customWidth="1"/>
    <col min="5" max="5" width="14.85546875" customWidth="1"/>
    <col min="6" max="6" width="13" customWidth="1"/>
  </cols>
  <sheetData>
    <row r="1" spans="1:12" x14ac:dyDescent="0.25">
      <c r="A1" s="20" t="s">
        <v>81</v>
      </c>
      <c r="L1" t="s">
        <v>91</v>
      </c>
    </row>
    <row r="2" spans="1:12" x14ac:dyDescent="0.25">
      <c r="A2" s="18" t="s">
        <v>72</v>
      </c>
      <c r="B2" s="15" t="s">
        <v>44</v>
      </c>
      <c r="D2" t="s">
        <v>74</v>
      </c>
      <c r="E2" t="s">
        <v>77</v>
      </c>
      <c r="L2" t="s">
        <v>92</v>
      </c>
    </row>
    <row r="3" spans="1:12" ht="15.75" thickBot="1" x14ac:dyDescent="0.3">
      <c r="A3" s="21"/>
      <c r="B3" s="21"/>
      <c r="D3" s="2" t="s">
        <v>32</v>
      </c>
      <c r="E3" s="3"/>
      <c r="F3" s="3"/>
      <c r="L3" t="s">
        <v>93</v>
      </c>
    </row>
    <row r="4" spans="1:12" ht="25.5" x14ac:dyDescent="0.25">
      <c r="A4" s="21"/>
      <c r="B4" s="21"/>
      <c r="D4" s="4" t="s">
        <v>33</v>
      </c>
      <c r="E4" s="5" t="s">
        <v>34</v>
      </c>
      <c r="F4" s="6" t="s">
        <v>35</v>
      </c>
      <c r="L4" t="s">
        <v>94</v>
      </c>
    </row>
    <row r="5" spans="1:12" x14ac:dyDescent="0.25">
      <c r="A5" s="21"/>
      <c r="B5" s="21"/>
      <c r="D5" s="7" t="s">
        <v>36</v>
      </c>
      <c r="E5" s="8"/>
      <c r="F5" s="9" t="s">
        <v>37</v>
      </c>
      <c r="I5">
        <f>4.7*390.564</f>
        <v>1835.6508000000001</v>
      </c>
      <c r="L5" t="s">
        <v>95</v>
      </c>
    </row>
    <row r="6" spans="1:12" x14ac:dyDescent="0.25">
      <c r="A6" s="21"/>
      <c r="B6" s="21"/>
      <c r="D6" s="7" t="s">
        <v>38</v>
      </c>
      <c r="E6" s="3"/>
      <c r="F6" s="10" t="s">
        <v>39</v>
      </c>
    </row>
    <row r="7" spans="1:12" ht="15.75" x14ac:dyDescent="0.25">
      <c r="A7" s="21"/>
      <c r="B7" s="21"/>
      <c r="D7" s="7" t="s">
        <v>40</v>
      </c>
      <c r="E7" s="3" t="e">
        <f>(E6/E5)/24</f>
        <v>#DIV/0!</v>
      </c>
      <c r="F7" s="10" t="s">
        <v>41</v>
      </c>
    </row>
    <row r="8" spans="1:12" ht="15.75" thickBot="1" x14ac:dyDescent="0.3">
      <c r="A8" s="21"/>
      <c r="B8" s="21"/>
      <c r="D8" s="11"/>
      <c r="E8" s="12" t="e">
        <f>E7/1000</f>
        <v>#DIV/0!</v>
      </c>
      <c r="F8" s="13" t="s">
        <v>75</v>
      </c>
    </row>
    <row r="9" spans="1:12" x14ac:dyDescent="0.25">
      <c r="A9" s="21"/>
      <c r="B9" s="21"/>
    </row>
    <row r="10" spans="1:12" x14ac:dyDescent="0.25">
      <c r="A10" s="21"/>
      <c r="B10" s="21"/>
    </row>
    <row r="11" spans="1:12" x14ac:dyDescent="0.25">
      <c r="A11" s="21"/>
      <c r="B11" s="21"/>
    </row>
    <row r="12" spans="1:12" x14ac:dyDescent="0.25">
      <c r="A12" s="21"/>
      <c r="B12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3"/>
  <sheetViews>
    <sheetView tabSelected="1" topLeftCell="F1" workbookViewId="0">
      <selection activeCell="V27" sqref="V27"/>
    </sheetView>
  </sheetViews>
  <sheetFormatPr defaultRowHeight="15" x14ac:dyDescent="0.25"/>
  <cols>
    <col min="17" max="17" width="12" bestFit="1" customWidth="1"/>
    <col min="22" max="22" width="10.7109375" customWidth="1"/>
    <col min="24" max="24" width="17" bestFit="1" customWidth="1"/>
    <col min="26" max="26" width="25" bestFit="1" customWidth="1"/>
    <col min="27" max="27" width="21" bestFit="1" customWidth="1"/>
    <col min="28" max="28" width="22.5703125" bestFit="1" customWidth="1"/>
  </cols>
  <sheetData>
    <row r="1" spans="1:28" s="20" customFormat="1" x14ac:dyDescent="0.25">
      <c r="B1" s="20" t="s">
        <v>71</v>
      </c>
      <c r="C1" s="20" t="s">
        <v>70</v>
      </c>
      <c r="D1" s="20" t="s">
        <v>69</v>
      </c>
      <c r="E1" s="20" t="s">
        <v>68</v>
      </c>
      <c r="F1" s="20" t="s">
        <v>67</v>
      </c>
      <c r="G1" s="20" t="s">
        <v>66</v>
      </c>
      <c r="H1" s="20" t="s">
        <v>65</v>
      </c>
      <c r="I1" s="20" t="s">
        <v>64</v>
      </c>
      <c r="J1" s="20" t="s">
        <v>63</v>
      </c>
      <c r="K1" s="20" t="s">
        <v>62</v>
      </c>
      <c r="L1" s="20" t="s">
        <v>61</v>
      </c>
      <c r="M1" s="20" t="s">
        <v>60</v>
      </c>
      <c r="N1" s="20" t="s">
        <v>59</v>
      </c>
      <c r="O1" s="20" t="s">
        <v>58</v>
      </c>
      <c r="P1" s="20" t="s">
        <v>57</v>
      </c>
      <c r="Q1" s="20" t="s">
        <v>85</v>
      </c>
      <c r="R1" s="20" t="s">
        <v>56</v>
      </c>
      <c r="S1" s="20" t="s">
        <v>55</v>
      </c>
      <c r="T1" s="20" t="s">
        <v>54</v>
      </c>
      <c r="V1" s="20" t="s">
        <v>88</v>
      </c>
      <c r="X1" s="20" t="s">
        <v>87</v>
      </c>
      <c r="Z1" s="20" t="s">
        <v>89</v>
      </c>
      <c r="AA1" s="20" t="s">
        <v>90</v>
      </c>
      <c r="AB1" s="20" t="s">
        <v>86</v>
      </c>
    </row>
    <row r="2" spans="1:28" x14ac:dyDescent="0.25">
      <c r="A2">
        <v>1</v>
      </c>
      <c r="B2" t="s">
        <v>27</v>
      </c>
      <c r="C2" t="s">
        <v>16</v>
      </c>
      <c r="D2">
        <v>0.25</v>
      </c>
      <c r="E2">
        <v>5.56</v>
      </c>
      <c r="F2">
        <v>1</v>
      </c>
      <c r="G2">
        <v>2.19</v>
      </c>
      <c r="H2" t="s">
        <v>50</v>
      </c>
      <c r="I2">
        <v>10</v>
      </c>
      <c r="J2">
        <v>10</v>
      </c>
      <c r="K2" t="s">
        <v>28</v>
      </c>
      <c r="L2">
        <v>51.197079410000001</v>
      </c>
      <c r="M2">
        <v>-94.394158820000001</v>
      </c>
      <c r="N2" t="s">
        <v>47</v>
      </c>
      <c r="O2" t="s">
        <v>46</v>
      </c>
      <c r="P2">
        <v>1.39</v>
      </c>
      <c r="Q2">
        <v>2.9976019E-2</v>
      </c>
      <c r="R2">
        <v>2.7725887220000001</v>
      </c>
      <c r="S2">
        <v>1.1186576829999999</v>
      </c>
      <c r="T2">
        <v>0.13597795100000001</v>
      </c>
    </row>
    <row r="3" spans="1:28" x14ac:dyDescent="0.25">
      <c r="A3">
        <v>2</v>
      </c>
      <c r="B3" t="s">
        <v>27</v>
      </c>
      <c r="C3" t="s">
        <v>16</v>
      </c>
      <c r="D3">
        <v>0.15002929200000001</v>
      </c>
      <c r="E3">
        <v>5882.5097910000004</v>
      </c>
      <c r="F3" t="s">
        <v>30</v>
      </c>
      <c r="G3">
        <v>3.1467348259999999</v>
      </c>
      <c r="H3" t="s">
        <v>49</v>
      </c>
      <c r="I3">
        <v>10</v>
      </c>
      <c r="J3">
        <v>10</v>
      </c>
      <c r="K3" t="s">
        <v>28</v>
      </c>
      <c r="L3">
        <v>51.197079410000001</v>
      </c>
      <c r="M3">
        <v>-94.394158820000001</v>
      </c>
      <c r="N3" t="s">
        <v>47</v>
      </c>
      <c r="O3" t="s">
        <v>46</v>
      </c>
      <c r="P3">
        <v>882.54878020000001</v>
      </c>
      <c r="Q3" s="17">
        <v>4.7200000000000002E-5</v>
      </c>
      <c r="R3">
        <v>4.6200789889999996</v>
      </c>
      <c r="S3">
        <v>1.015545251</v>
      </c>
      <c r="T3">
        <v>1.45971E-4</v>
      </c>
      <c r="V3">
        <f>'10'!E8</f>
        <v>6.8041666666666652E-4</v>
      </c>
      <c r="X3">
        <f>(194.27*0.0642)/1000</f>
        <v>1.2472133999999999E-2</v>
      </c>
      <c r="Z3" s="25">
        <f>X3/Q3</f>
        <v>264.24012711864407</v>
      </c>
      <c r="AA3" s="25">
        <f>X3/V3</f>
        <v>18.330141824862221</v>
      </c>
      <c r="AB3" s="25">
        <f>V3/Q3</f>
        <v>14.415607344632765</v>
      </c>
    </row>
    <row r="4" spans="1:28" x14ac:dyDescent="0.25">
      <c r="A4">
        <v>3</v>
      </c>
      <c r="B4" t="s">
        <v>27</v>
      </c>
      <c r="C4" t="s">
        <v>16</v>
      </c>
      <c r="D4">
        <v>0.168177242</v>
      </c>
      <c r="E4">
        <v>0.127430144</v>
      </c>
      <c r="F4" t="s">
        <v>30</v>
      </c>
      <c r="G4">
        <v>0.34183659799999999</v>
      </c>
      <c r="H4" t="s">
        <v>48</v>
      </c>
      <c r="I4">
        <v>10</v>
      </c>
      <c r="J4">
        <v>10</v>
      </c>
      <c r="K4" t="s">
        <v>28</v>
      </c>
      <c r="L4">
        <v>51.197079410000001</v>
      </c>
      <c r="M4">
        <v>-94.394158820000001</v>
      </c>
      <c r="N4" t="s">
        <v>47</v>
      </c>
      <c r="O4" t="s">
        <v>46</v>
      </c>
      <c r="P4">
        <v>2.1430850000000001E-2</v>
      </c>
      <c r="Q4">
        <v>1.9442376880000001</v>
      </c>
      <c r="R4">
        <v>4.1215278069999997</v>
      </c>
      <c r="S4">
        <v>4.0845159149999999</v>
      </c>
      <c r="T4">
        <v>3.948217976</v>
      </c>
      <c r="Z4" s="25"/>
      <c r="AA4" s="25"/>
      <c r="AB4" s="25"/>
    </row>
    <row r="5" spans="1:28" x14ac:dyDescent="0.25">
      <c r="A5">
        <v>4</v>
      </c>
      <c r="B5" t="s">
        <v>13</v>
      </c>
      <c r="C5" t="s">
        <v>31</v>
      </c>
      <c r="D5">
        <v>0.25</v>
      </c>
      <c r="E5">
        <v>5.56</v>
      </c>
      <c r="F5">
        <v>1</v>
      </c>
      <c r="G5">
        <v>2.19</v>
      </c>
      <c r="H5" t="s">
        <v>50</v>
      </c>
      <c r="I5">
        <v>11</v>
      </c>
      <c r="J5">
        <v>11</v>
      </c>
      <c r="K5" t="s">
        <v>51</v>
      </c>
      <c r="L5">
        <v>88.550970809999995</v>
      </c>
      <c r="M5">
        <v>-169.1019416</v>
      </c>
      <c r="N5" t="s">
        <v>47</v>
      </c>
      <c r="O5" t="s">
        <v>46</v>
      </c>
      <c r="P5">
        <v>1.39</v>
      </c>
      <c r="Q5">
        <v>2.9976019E-2</v>
      </c>
      <c r="R5">
        <v>2.7725887220000001</v>
      </c>
      <c r="S5">
        <v>1.1186576829999999</v>
      </c>
      <c r="T5">
        <v>0.13597795100000001</v>
      </c>
      <c r="Z5" s="25"/>
      <c r="AA5" s="25"/>
      <c r="AB5" s="25"/>
    </row>
    <row r="6" spans="1:28" x14ac:dyDescent="0.25">
      <c r="A6">
        <v>5</v>
      </c>
      <c r="B6" t="s">
        <v>13</v>
      </c>
      <c r="C6" t="s">
        <v>31</v>
      </c>
      <c r="D6">
        <v>0.17239506700000001</v>
      </c>
      <c r="E6">
        <v>1144.205582</v>
      </c>
      <c r="F6" t="s">
        <v>30</v>
      </c>
      <c r="G6">
        <v>0.17242702800000001</v>
      </c>
      <c r="H6" t="s">
        <v>49</v>
      </c>
      <c r="I6">
        <v>11</v>
      </c>
      <c r="J6">
        <v>11</v>
      </c>
      <c r="K6" t="s">
        <v>51</v>
      </c>
      <c r="L6">
        <v>88.550970809999995</v>
      </c>
      <c r="M6">
        <v>-169.1019416</v>
      </c>
      <c r="N6" t="s">
        <v>47</v>
      </c>
      <c r="O6" t="s">
        <v>46</v>
      </c>
      <c r="P6">
        <v>197.2553982</v>
      </c>
      <c r="Q6">
        <v>2.11232E-4</v>
      </c>
      <c r="R6">
        <v>4.0206903350000003</v>
      </c>
      <c r="S6">
        <v>5.8000923689999997</v>
      </c>
      <c r="T6">
        <v>3.2154500000000001E-4</v>
      </c>
      <c r="V6">
        <f>'11'!E8</f>
        <v>0.10549095607235143</v>
      </c>
      <c r="X6">
        <f>(390.564*0.000005924)/1000</f>
        <v>2.3137011360000003E-6</v>
      </c>
      <c r="Z6" s="25">
        <f>X6/Q6</f>
        <v>1.0953364717467051E-2</v>
      </c>
      <c r="AA6" s="26">
        <f>X6/V6</f>
        <v>2.1932696622951624E-5</v>
      </c>
      <c r="AB6" s="25">
        <f>V6/Q6</f>
        <v>499.40802564171827</v>
      </c>
    </row>
    <row r="7" spans="1:28" x14ac:dyDescent="0.25">
      <c r="A7">
        <v>6</v>
      </c>
      <c r="B7" t="s">
        <v>13</v>
      </c>
      <c r="C7" t="s">
        <v>31</v>
      </c>
      <c r="D7">
        <v>0.73164566799999997</v>
      </c>
      <c r="E7">
        <v>0.72399654899999999</v>
      </c>
      <c r="F7" t="s">
        <v>30</v>
      </c>
      <c r="G7">
        <v>0.73162932800000002</v>
      </c>
      <c r="H7" t="s">
        <v>48</v>
      </c>
      <c r="I7">
        <v>11</v>
      </c>
      <c r="J7">
        <v>11</v>
      </c>
      <c r="K7" t="s">
        <v>51</v>
      </c>
      <c r="L7">
        <v>88.550970809999995</v>
      </c>
      <c r="M7">
        <v>-169.1019416</v>
      </c>
      <c r="N7" t="s">
        <v>47</v>
      </c>
      <c r="O7" t="s">
        <v>46</v>
      </c>
      <c r="P7">
        <v>0.52970893799999996</v>
      </c>
      <c r="Q7">
        <v>7.8659549999999995E-2</v>
      </c>
      <c r="R7">
        <v>0.94738096699999996</v>
      </c>
      <c r="S7">
        <v>1.366797086</v>
      </c>
      <c r="T7">
        <v>0.50811752300000002</v>
      </c>
      <c r="Z7" s="25"/>
      <c r="AA7" s="25"/>
      <c r="AB7" s="25"/>
    </row>
    <row r="8" spans="1:28" x14ac:dyDescent="0.25">
      <c r="A8">
        <v>10</v>
      </c>
      <c r="B8" t="s">
        <v>13</v>
      </c>
      <c r="C8" t="s">
        <v>16</v>
      </c>
      <c r="D8">
        <v>0.25</v>
      </c>
      <c r="E8">
        <v>5.56</v>
      </c>
      <c r="F8">
        <v>1</v>
      </c>
      <c r="G8">
        <v>2.19</v>
      </c>
      <c r="H8" t="s">
        <v>50</v>
      </c>
      <c r="I8" t="s">
        <v>53</v>
      </c>
      <c r="J8" t="s">
        <v>52</v>
      </c>
      <c r="K8" t="s">
        <v>51</v>
      </c>
      <c r="L8">
        <v>247.4230125</v>
      </c>
      <c r="M8">
        <v>-482.846025</v>
      </c>
      <c r="N8" t="s">
        <v>47</v>
      </c>
      <c r="O8" t="s">
        <v>46</v>
      </c>
      <c r="P8">
        <v>1.39</v>
      </c>
      <c r="Q8">
        <v>2.9976019E-2</v>
      </c>
      <c r="R8">
        <v>2.7725887220000001</v>
      </c>
      <c r="S8">
        <v>1.1186576829999999</v>
      </c>
      <c r="T8">
        <v>0.13597795100000001</v>
      </c>
      <c r="Z8" s="25"/>
      <c r="AA8" s="25"/>
      <c r="AB8" s="25"/>
    </row>
    <row r="9" spans="1:28" x14ac:dyDescent="0.25">
      <c r="A9">
        <v>12</v>
      </c>
      <c r="B9" t="s">
        <v>13</v>
      </c>
      <c r="C9" t="s">
        <v>16</v>
      </c>
      <c r="D9">
        <v>5.0668702000000003E-2</v>
      </c>
      <c r="E9">
        <v>14621.39637</v>
      </c>
      <c r="F9">
        <v>9.8388963999999995E-2</v>
      </c>
      <c r="G9">
        <v>2.2930250050000001</v>
      </c>
      <c r="H9" t="s">
        <v>49</v>
      </c>
      <c r="I9" t="s">
        <v>53</v>
      </c>
      <c r="J9" t="s">
        <v>52</v>
      </c>
      <c r="K9" t="s">
        <v>51</v>
      </c>
      <c r="L9">
        <v>247.4230125</v>
      </c>
      <c r="M9">
        <v>-482.846025</v>
      </c>
      <c r="N9" t="s">
        <v>47</v>
      </c>
      <c r="O9" t="s">
        <v>46</v>
      </c>
      <c r="P9">
        <v>740.84717339999997</v>
      </c>
      <c r="Q9" s="17">
        <v>5.5300000000000004E-6</v>
      </c>
      <c r="R9">
        <v>13.67998695</v>
      </c>
      <c r="S9">
        <v>1.7001396179999999</v>
      </c>
      <c r="T9" s="17">
        <v>6.2700000000000006E-5</v>
      </c>
      <c r="Z9" s="25"/>
      <c r="AA9" s="25"/>
      <c r="AB9" s="25"/>
    </row>
    <row r="10" spans="1:28" x14ac:dyDescent="0.25">
      <c r="A10">
        <v>14</v>
      </c>
      <c r="B10" t="s">
        <v>13</v>
      </c>
      <c r="C10" t="s">
        <v>16</v>
      </c>
      <c r="D10">
        <v>0.20020837799999999</v>
      </c>
      <c r="E10">
        <v>0.133649826</v>
      </c>
      <c r="F10">
        <v>0.14206227199999999</v>
      </c>
      <c r="G10">
        <v>0.31516269800000002</v>
      </c>
      <c r="H10" t="s">
        <v>48</v>
      </c>
      <c r="I10" t="s">
        <v>53</v>
      </c>
      <c r="J10" t="s">
        <v>52</v>
      </c>
      <c r="K10" t="s">
        <v>51</v>
      </c>
      <c r="L10">
        <v>247.4230125</v>
      </c>
      <c r="M10">
        <v>-482.846025</v>
      </c>
      <c r="N10" t="s">
        <v>47</v>
      </c>
      <c r="O10" t="s">
        <v>46</v>
      </c>
      <c r="P10">
        <v>2.6757815000000001E-2</v>
      </c>
      <c r="Q10">
        <v>0.22121616999999999</v>
      </c>
      <c r="R10">
        <v>3.4621287409999999</v>
      </c>
      <c r="S10">
        <v>3.9470486400000002</v>
      </c>
      <c r="T10">
        <v>3.394986989</v>
      </c>
      <c r="Z10" s="25"/>
      <c r="AA10" s="25"/>
      <c r="AB10" s="25"/>
    </row>
    <row r="11" spans="1:28" x14ac:dyDescent="0.25">
      <c r="A11">
        <v>16</v>
      </c>
      <c r="B11" t="s">
        <v>13</v>
      </c>
      <c r="C11" t="s">
        <v>16</v>
      </c>
      <c r="D11">
        <v>0.25</v>
      </c>
      <c r="E11">
        <v>5.56</v>
      </c>
      <c r="F11">
        <v>1</v>
      </c>
      <c r="G11">
        <v>2.19</v>
      </c>
      <c r="H11" t="s">
        <v>50</v>
      </c>
      <c r="I11">
        <v>4</v>
      </c>
      <c r="J11">
        <v>4</v>
      </c>
      <c r="K11" t="s">
        <v>51</v>
      </c>
      <c r="L11">
        <v>108.23842620000001</v>
      </c>
      <c r="M11">
        <v>-206.47685240000001</v>
      </c>
      <c r="N11" t="s">
        <v>47</v>
      </c>
      <c r="O11" t="s">
        <v>46</v>
      </c>
      <c r="P11">
        <v>1.39</v>
      </c>
      <c r="Q11">
        <v>2.9976019E-2</v>
      </c>
      <c r="R11">
        <v>2.7725887220000001</v>
      </c>
      <c r="S11">
        <v>1.1186576829999999</v>
      </c>
      <c r="T11">
        <v>0.13597795100000001</v>
      </c>
      <c r="Z11" s="25"/>
      <c r="AA11" s="25"/>
      <c r="AB11" s="25"/>
    </row>
    <row r="12" spans="1:28" x14ac:dyDescent="0.25">
      <c r="A12">
        <v>17</v>
      </c>
      <c r="B12" t="s">
        <v>13</v>
      </c>
      <c r="C12" t="s">
        <v>16</v>
      </c>
      <c r="D12">
        <v>0.27614526099999998</v>
      </c>
      <c r="E12">
        <v>11346.73193</v>
      </c>
      <c r="F12">
        <v>0.119838614</v>
      </c>
      <c r="G12">
        <v>2.549931865</v>
      </c>
      <c r="H12" t="s">
        <v>49</v>
      </c>
      <c r="I12">
        <v>4</v>
      </c>
      <c r="J12">
        <v>4</v>
      </c>
      <c r="K12" t="s">
        <v>51</v>
      </c>
      <c r="L12">
        <v>108.23842620000001</v>
      </c>
      <c r="M12">
        <v>-206.47685240000001</v>
      </c>
      <c r="N12" t="s">
        <v>47</v>
      </c>
      <c r="O12" t="s">
        <v>46</v>
      </c>
      <c r="P12">
        <v>3133.3462460000001</v>
      </c>
      <c r="Q12" s="17">
        <v>1.59E-6</v>
      </c>
      <c r="R12">
        <v>2.5100817549999999</v>
      </c>
      <c r="S12">
        <v>0.97761807499999998</v>
      </c>
      <c r="T12" s="17">
        <v>6.7299999999999996E-5</v>
      </c>
      <c r="V12">
        <f>'4'!E8</f>
        <v>6.4833333333333334E-4</v>
      </c>
      <c r="X12">
        <f>(390.564*0.000005924)/1000</f>
        <v>2.3137011360000003E-6</v>
      </c>
      <c r="Z12" s="25">
        <f>X12/Q12</f>
        <v>1.4551579471698115</v>
      </c>
      <c r="AA12" s="25">
        <f>X12/V12</f>
        <v>3.5686906982005146E-3</v>
      </c>
      <c r="AB12" s="25">
        <f>V12/Q12</f>
        <v>407.75681341719076</v>
      </c>
    </row>
    <row r="13" spans="1:28" x14ac:dyDescent="0.25">
      <c r="A13">
        <v>18</v>
      </c>
      <c r="B13" t="s">
        <v>13</v>
      </c>
      <c r="C13" t="s">
        <v>16</v>
      </c>
      <c r="D13">
        <v>0.48251136300000003</v>
      </c>
      <c r="E13">
        <v>0.32697378700000002</v>
      </c>
      <c r="F13">
        <v>0.273209178</v>
      </c>
      <c r="G13">
        <v>0.60858834699999997</v>
      </c>
      <c r="H13" t="s">
        <v>48</v>
      </c>
      <c r="I13">
        <v>4</v>
      </c>
      <c r="J13">
        <v>4</v>
      </c>
      <c r="K13" t="s">
        <v>51</v>
      </c>
      <c r="L13">
        <v>108.23842620000001</v>
      </c>
      <c r="M13">
        <v>-206.47685240000001</v>
      </c>
      <c r="N13" t="s">
        <v>47</v>
      </c>
      <c r="O13" t="s">
        <v>46</v>
      </c>
      <c r="P13">
        <v>0.157768568</v>
      </c>
      <c r="Q13">
        <v>7.2154522999999998E-2</v>
      </c>
      <c r="R13">
        <v>1.436540637</v>
      </c>
      <c r="S13">
        <v>1.8412370920000001</v>
      </c>
      <c r="T13">
        <v>1.257917347</v>
      </c>
      <c r="Z13" s="25"/>
      <c r="AA13" s="25"/>
      <c r="AB13" s="25"/>
    </row>
    <row r="14" spans="1:28" x14ac:dyDescent="0.25">
      <c r="A14">
        <v>19</v>
      </c>
      <c r="B14" t="s">
        <v>13</v>
      </c>
      <c r="C14" t="s">
        <v>16</v>
      </c>
      <c r="D14">
        <v>0.25</v>
      </c>
      <c r="E14">
        <v>5.56</v>
      </c>
      <c r="F14">
        <v>1</v>
      </c>
      <c r="G14">
        <v>2.19</v>
      </c>
      <c r="H14" t="s">
        <v>50</v>
      </c>
      <c r="I14">
        <v>5</v>
      </c>
      <c r="J14">
        <v>5</v>
      </c>
      <c r="K14" t="s">
        <v>51</v>
      </c>
      <c r="L14">
        <v>142.1445094</v>
      </c>
      <c r="M14">
        <v>-274.28901869999999</v>
      </c>
      <c r="N14" t="s">
        <v>47</v>
      </c>
      <c r="O14" t="s">
        <v>46</v>
      </c>
      <c r="P14">
        <v>1.39</v>
      </c>
      <c r="Q14">
        <v>2.9976019E-2</v>
      </c>
      <c r="R14">
        <v>2.7725887220000001</v>
      </c>
      <c r="S14">
        <v>1.1186576829999999</v>
      </c>
      <c r="T14">
        <v>0.13597795100000001</v>
      </c>
      <c r="Z14" s="25"/>
      <c r="AA14" s="25"/>
      <c r="AB14" s="25"/>
    </row>
    <row r="15" spans="1:28" x14ac:dyDescent="0.25">
      <c r="A15">
        <v>20</v>
      </c>
      <c r="B15" t="s">
        <v>13</v>
      </c>
      <c r="C15" t="s">
        <v>16</v>
      </c>
      <c r="D15">
        <v>4.9417406999999997E-2</v>
      </c>
      <c r="E15">
        <v>13951.337820000001</v>
      </c>
      <c r="F15">
        <v>9.2917510999999994E-2</v>
      </c>
      <c r="G15">
        <v>2.128309062</v>
      </c>
      <c r="H15" t="s">
        <v>49</v>
      </c>
      <c r="I15">
        <v>5</v>
      </c>
      <c r="J15">
        <v>5</v>
      </c>
      <c r="K15" t="s">
        <v>51</v>
      </c>
      <c r="L15">
        <v>142.1445094</v>
      </c>
      <c r="M15">
        <v>-274.28901869999999</v>
      </c>
      <c r="N15" t="s">
        <v>47</v>
      </c>
      <c r="O15" t="s">
        <v>46</v>
      </c>
      <c r="P15">
        <v>689.43894420000004</v>
      </c>
      <c r="Q15" s="17">
        <v>5.6200000000000004E-6</v>
      </c>
      <c r="R15">
        <v>14.02637689</v>
      </c>
      <c r="S15">
        <v>1.8099934790000001</v>
      </c>
      <c r="T15" s="17">
        <v>6.5500000000000006E-5</v>
      </c>
      <c r="V15">
        <f>'5'!E8</f>
        <v>3.2833333333333334E-3</v>
      </c>
      <c r="X15">
        <f>(390.564*0.000005924)/1000</f>
        <v>2.3137011360000003E-6</v>
      </c>
      <c r="Z15" s="25">
        <f>X15/Q15</f>
        <v>0.4116905935943061</v>
      </c>
      <c r="AA15" s="26">
        <f>X15/V15</f>
        <v>7.0468054903553303E-4</v>
      </c>
      <c r="AB15" s="25">
        <f>V15/Q15</f>
        <v>584.22301304863583</v>
      </c>
    </row>
    <row r="16" spans="1:28" x14ac:dyDescent="0.25">
      <c r="A16">
        <v>21</v>
      </c>
      <c r="B16" t="s">
        <v>13</v>
      </c>
      <c r="C16" t="s">
        <v>16</v>
      </c>
      <c r="D16">
        <v>0.20706591299999999</v>
      </c>
      <c r="E16">
        <v>0.14079256600000001</v>
      </c>
      <c r="F16">
        <v>0.155618586</v>
      </c>
      <c r="G16">
        <v>0.34232643699999998</v>
      </c>
      <c r="H16" t="s">
        <v>48</v>
      </c>
      <c r="I16">
        <v>5</v>
      </c>
      <c r="J16">
        <v>5</v>
      </c>
      <c r="K16" t="s">
        <v>51</v>
      </c>
      <c r="L16">
        <v>142.1445094</v>
      </c>
      <c r="M16">
        <v>-274.28901869999999</v>
      </c>
      <c r="N16" t="s">
        <v>47</v>
      </c>
      <c r="O16" t="s">
        <v>46</v>
      </c>
      <c r="P16">
        <v>2.9153340999999999E-2</v>
      </c>
      <c r="Q16">
        <v>0.22241388100000001</v>
      </c>
      <c r="R16">
        <v>3.347471198</v>
      </c>
      <c r="S16">
        <v>3.7167356580000002</v>
      </c>
      <c r="T16">
        <v>3.2899039619999999</v>
      </c>
      <c r="Z16" s="25"/>
      <c r="AA16" s="25"/>
      <c r="AB16" s="25"/>
    </row>
    <row r="17" spans="1:28" x14ac:dyDescent="0.25">
      <c r="A17">
        <v>22</v>
      </c>
      <c r="B17" t="s">
        <v>24</v>
      </c>
      <c r="C17" t="s">
        <v>16</v>
      </c>
      <c r="D17">
        <v>0.25</v>
      </c>
      <c r="E17">
        <v>5.56</v>
      </c>
      <c r="F17">
        <v>1</v>
      </c>
      <c r="G17">
        <v>2.19</v>
      </c>
      <c r="H17" t="s">
        <v>50</v>
      </c>
      <c r="I17">
        <v>9</v>
      </c>
      <c r="J17">
        <v>9</v>
      </c>
      <c r="K17" t="s">
        <v>25</v>
      </c>
      <c r="L17">
        <v>88.344374380000005</v>
      </c>
      <c r="M17">
        <v>-166.68874880000001</v>
      </c>
      <c r="N17" t="s">
        <v>47</v>
      </c>
      <c r="O17" t="s">
        <v>46</v>
      </c>
      <c r="P17">
        <v>1.39</v>
      </c>
      <c r="Q17">
        <v>2.9976019E-2</v>
      </c>
      <c r="R17">
        <v>2.7725887220000001</v>
      </c>
      <c r="S17">
        <v>1.1186576829999999</v>
      </c>
      <c r="T17">
        <v>0.13597795100000001</v>
      </c>
      <c r="Z17" s="25"/>
      <c r="AA17" s="25"/>
      <c r="AB17" s="25"/>
    </row>
    <row r="18" spans="1:28" x14ac:dyDescent="0.25">
      <c r="A18">
        <v>23</v>
      </c>
      <c r="B18" t="s">
        <v>24</v>
      </c>
      <c r="C18" t="s">
        <v>16</v>
      </c>
      <c r="D18">
        <v>0.120707654</v>
      </c>
      <c r="E18">
        <v>5166.5710099999997</v>
      </c>
      <c r="F18">
        <v>0.35084989500000002</v>
      </c>
      <c r="G18">
        <v>0.415879265</v>
      </c>
      <c r="H18" t="s">
        <v>49</v>
      </c>
      <c r="I18">
        <v>9</v>
      </c>
      <c r="J18">
        <v>9</v>
      </c>
      <c r="K18" t="s">
        <v>25</v>
      </c>
      <c r="L18">
        <v>88.344374380000005</v>
      </c>
      <c r="M18">
        <v>-166.68874880000001</v>
      </c>
      <c r="N18" t="s">
        <v>47</v>
      </c>
      <c r="O18" t="s">
        <v>46</v>
      </c>
      <c r="P18">
        <v>623.64466359999994</v>
      </c>
      <c r="Q18" s="17">
        <v>2.34E-5</v>
      </c>
      <c r="R18">
        <v>5.7423631400000001</v>
      </c>
      <c r="S18">
        <v>4.1908618779999998</v>
      </c>
      <c r="T18">
        <v>1.1670799999999999E-4</v>
      </c>
      <c r="V18">
        <f>'9'!E21</f>
        <v>6.145833333333333E-3</v>
      </c>
      <c r="X18">
        <f>(169.07*0.3485)/1000</f>
        <v>5.8920894999999994E-2</v>
      </c>
      <c r="Z18" s="25">
        <f>X18/Q18</f>
        <v>2517.9869658119655</v>
      </c>
      <c r="AA18" s="25">
        <f>X18/V18</f>
        <v>9.5871286779661009</v>
      </c>
      <c r="AB18" s="25">
        <f>V18/Q18</f>
        <v>262.64245014245012</v>
      </c>
    </row>
    <row r="19" spans="1:28" x14ac:dyDescent="0.25">
      <c r="A19">
        <v>24</v>
      </c>
      <c r="B19" t="s">
        <v>24</v>
      </c>
      <c r="C19" t="s">
        <v>16</v>
      </c>
      <c r="D19">
        <v>0.57199197300000004</v>
      </c>
      <c r="E19">
        <v>0.73039003999999996</v>
      </c>
      <c r="F19">
        <v>0.35743952600000001</v>
      </c>
      <c r="G19">
        <v>0.89000401399999995</v>
      </c>
      <c r="H19" t="s">
        <v>48</v>
      </c>
      <c r="I19">
        <v>9</v>
      </c>
      <c r="J19">
        <v>9</v>
      </c>
      <c r="K19" t="s">
        <v>25</v>
      </c>
      <c r="L19">
        <v>88.344374380000005</v>
      </c>
      <c r="M19">
        <v>-166.68874880000001</v>
      </c>
      <c r="N19" t="s">
        <v>47</v>
      </c>
      <c r="O19" t="s">
        <v>46</v>
      </c>
      <c r="P19">
        <v>0.41777723999999999</v>
      </c>
      <c r="Q19">
        <v>3.5648935E-2</v>
      </c>
      <c r="R19">
        <v>1.2118127750000001</v>
      </c>
      <c r="S19">
        <v>1.3902021229999999</v>
      </c>
      <c r="T19">
        <v>0.61816005299999999</v>
      </c>
      <c r="Z19" s="25"/>
      <c r="AA19" s="25"/>
      <c r="AB19" s="25"/>
    </row>
    <row r="20" spans="1:28" x14ac:dyDescent="0.25">
      <c r="A20">
        <v>25</v>
      </c>
      <c r="B20" t="s">
        <v>21</v>
      </c>
      <c r="C20" t="s">
        <v>16</v>
      </c>
      <c r="D20">
        <v>0.25</v>
      </c>
      <c r="E20">
        <v>5.56</v>
      </c>
      <c r="F20">
        <v>1</v>
      </c>
      <c r="G20">
        <v>2.19</v>
      </c>
      <c r="H20" t="s">
        <v>50</v>
      </c>
      <c r="I20">
        <v>8</v>
      </c>
      <c r="J20">
        <v>8</v>
      </c>
      <c r="K20" t="s">
        <v>22</v>
      </c>
      <c r="L20">
        <v>72.915727750000002</v>
      </c>
      <c r="M20">
        <v>-139.8314555</v>
      </c>
      <c r="N20" t="s">
        <v>47</v>
      </c>
      <c r="O20" t="s">
        <v>46</v>
      </c>
      <c r="P20">
        <v>1.39</v>
      </c>
      <c r="Q20">
        <v>2.9976019E-2</v>
      </c>
      <c r="R20">
        <v>2.7725887220000001</v>
      </c>
      <c r="S20">
        <v>1.1186576829999999</v>
      </c>
      <c r="T20">
        <v>0.13597795100000001</v>
      </c>
      <c r="Z20" s="25"/>
      <c r="AA20" s="25"/>
      <c r="AB20" s="25"/>
    </row>
    <row r="21" spans="1:28" x14ac:dyDescent="0.25">
      <c r="A21">
        <v>26</v>
      </c>
      <c r="B21" t="s">
        <v>21</v>
      </c>
      <c r="C21" t="s">
        <v>16</v>
      </c>
      <c r="D21">
        <v>4.5326491170000001</v>
      </c>
      <c r="E21">
        <v>1482.7268300000001</v>
      </c>
      <c r="F21" t="s">
        <v>30</v>
      </c>
      <c r="G21" t="s">
        <v>30</v>
      </c>
      <c r="H21" t="s">
        <v>49</v>
      </c>
      <c r="I21">
        <v>8</v>
      </c>
      <c r="J21">
        <v>8</v>
      </c>
      <c r="K21" t="s">
        <v>22</v>
      </c>
      <c r="L21">
        <v>72.915727750000002</v>
      </c>
      <c r="M21">
        <v>-139.8314555</v>
      </c>
      <c r="N21" t="s">
        <v>47</v>
      </c>
      <c r="O21" t="s">
        <v>46</v>
      </c>
      <c r="P21">
        <v>6720.6804570000004</v>
      </c>
      <c r="Q21" s="17">
        <v>6.1999999999999999E-6</v>
      </c>
      <c r="R21">
        <v>0.15292319400000001</v>
      </c>
      <c r="S21" t="s">
        <v>30</v>
      </c>
      <c r="T21">
        <v>0</v>
      </c>
      <c r="V21">
        <f>'8'!E8</f>
        <v>4.6472222222222227E-3</v>
      </c>
      <c r="X21">
        <f>(94.11*0.3485)/1000</f>
        <v>3.2797334999999997E-2</v>
      </c>
      <c r="Z21" s="25">
        <f>X21/Q21</f>
        <v>5289.8927419354832</v>
      </c>
      <c r="AA21" s="25">
        <f>X21/V21</f>
        <v>7.0574062163777631</v>
      </c>
      <c r="AB21" s="25">
        <f>V21/Q21</f>
        <v>749.55197132616502</v>
      </c>
    </row>
    <row r="22" spans="1:28" x14ac:dyDescent="0.25">
      <c r="A22">
        <v>27</v>
      </c>
      <c r="B22" t="s">
        <v>21</v>
      </c>
      <c r="C22" t="s">
        <v>16</v>
      </c>
      <c r="D22">
        <v>0.190081524</v>
      </c>
      <c r="E22">
        <v>0.147714241</v>
      </c>
      <c r="F22" t="s">
        <v>30</v>
      </c>
      <c r="G22" t="s">
        <v>30</v>
      </c>
      <c r="H22" t="s">
        <v>48</v>
      </c>
      <c r="I22">
        <v>8</v>
      </c>
      <c r="J22">
        <v>8</v>
      </c>
      <c r="K22" t="s">
        <v>22</v>
      </c>
      <c r="L22">
        <v>72.915727750000002</v>
      </c>
      <c r="M22">
        <v>-139.8314555</v>
      </c>
      <c r="N22" t="s">
        <v>47</v>
      </c>
      <c r="O22" t="s">
        <v>46</v>
      </c>
      <c r="P22">
        <v>2.8077748E-2</v>
      </c>
      <c r="Q22">
        <v>1.4839746579999999</v>
      </c>
      <c r="R22">
        <v>3.6465784000000001</v>
      </c>
      <c r="S22" t="s">
        <v>30</v>
      </c>
      <c r="T22">
        <v>0</v>
      </c>
    </row>
    <row r="23" spans="1:28" x14ac:dyDescent="0.25">
      <c r="Z23" s="24">
        <f>AVERAGE(Z3:Z21)</f>
        <v>1345.6662727952623</v>
      </c>
      <c r="AA23" s="24">
        <f>AVERAGE(AA3:AA21)</f>
        <v>5.8298286705249902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data_for_ak_12142021</vt:lpstr>
      <vt:lpstr>4</vt:lpstr>
      <vt:lpstr>5</vt:lpstr>
      <vt:lpstr>8</vt:lpstr>
      <vt:lpstr>9</vt:lpstr>
      <vt:lpstr>10</vt:lpstr>
      <vt:lpstr>11</vt:lpstr>
      <vt:lpstr>Sheet1</vt:lpstr>
      <vt:lpstr>1comp_data_for_ak_12142021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Kreutz, Anna</cp:lastModifiedBy>
  <dcterms:created xsi:type="dcterms:W3CDTF">2021-12-17T23:00:52Z</dcterms:created>
  <dcterms:modified xsi:type="dcterms:W3CDTF">2022-01-05T16:14:44Z</dcterms:modified>
</cp:coreProperties>
</file>