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VES\MOVESSource\gov\epa\otaq\moves\master\gui\avfttool\"/>
    </mc:Choice>
  </mc:AlternateContent>
  <xr:revisionPtr revIDLastSave="0" documentId="13_ncr:1_{D19B6AC0-A5FC-4F8C-B78A-FA8E5FE2B4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VFT" sheetId="11" r:id="rId1"/>
    <sheet name="EngineTech" sheetId="12" r:id="rId2"/>
    <sheet name="FuelType" sheetId="13" r:id="rId3"/>
    <sheet name="SourceUseType" sheetId="14" r:id="rId4"/>
    <sheet name="Messages" sheetId="49" r:id="rId5"/>
    <sheet name="21" sheetId="22" r:id="rId6"/>
    <sheet name="31" sheetId="36" r:id="rId7"/>
    <sheet name="32" sheetId="37" r:id="rId8"/>
    <sheet name="41" sheetId="38" r:id="rId9"/>
    <sheet name="42" sheetId="39" r:id="rId10"/>
    <sheet name="43" sheetId="40" r:id="rId11"/>
    <sheet name="51" sheetId="41" r:id="rId12"/>
    <sheet name="52" sheetId="42" r:id="rId13"/>
    <sheet name="53" sheetId="43" r:id="rId14"/>
    <sheet name="54" sheetId="44" r:id="rId15"/>
    <sheet name="61" sheetId="46" r:id="rId16"/>
    <sheet name="62" sheetId="47" r:id="rId17"/>
    <sheet name="InputXML" sheetId="48" r:id="rId18"/>
    <sheet name="21s" sheetId="20" state="hidden" r:id="rId19"/>
    <sheet name="31s" sheetId="24" state="hidden" r:id="rId20"/>
    <sheet name="32s" sheetId="25" state="hidden" r:id="rId21"/>
    <sheet name="41s" sheetId="26" state="hidden" r:id="rId22"/>
    <sheet name="42s" sheetId="27" state="hidden" r:id="rId23"/>
    <sheet name="43s" sheetId="28" state="hidden" r:id="rId24"/>
    <sheet name="51s" sheetId="30" state="hidden" r:id="rId25"/>
    <sheet name="52s" sheetId="31" state="hidden" r:id="rId26"/>
    <sheet name="53s" sheetId="32" state="hidden" r:id="rId27"/>
    <sheet name="54s" sheetId="33" state="hidden" r:id="rId28"/>
    <sheet name="61s" sheetId="34" state="hidden" r:id="rId29"/>
    <sheet name="62s" sheetId="35" state="hidden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2" i="35" l="1" a="1"/>
  <c r="AG2" i="35" s="1"/>
  <c r="AA2" i="35" a="1"/>
  <c r="AA2" i="35" s="1"/>
  <c r="U2" i="35" a="1"/>
  <c r="U2" i="35" s="1"/>
  <c r="O2" i="35" a="1"/>
  <c r="O2" i="35" s="1"/>
  <c r="I2" i="35" a="1"/>
  <c r="I2" i="35" s="1"/>
  <c r="C2" i="35" a="1"/>
  <c r="C2" i="35" s="1"/>
  <c r="AG2" i="34" a="1"/>
  <c r="AG2" i="34" s="1"/>
  <c r="AA2" i="34" a="1"/>
  <c r="AA2" i="34" s="1"/>
  <c r="U2" i="34" a="1"/>
  <c r="U2" i="34" s="1"/>
  <c r="O2" i="34" a="1"/>
  <c r="O2" i="34" s="1"/>
  <c r="I2" i="34" a="1"/>
  <c r="I2" i="34" s="1"/>
  <c r="C2" i="34" a="1"/>
  <c r="C2" i="34" s="1"/>
  <c r="AG2" i="33" a="1"/>
  <c r="AG2" i="33" s="1"/>
  <c r="AA2" i="33" a="1"/>
  <c r="AA2" i="33" s="1"/>
  <c r="U2" i="33" a="1"/>
  <c r="U2" i="33" s="1"/>
  <c r="O2" i="33" a="1"/>
  <c r="O2" i="33" s="1"/>
  <c r="I2" i="33" a="1"/>
  <c r="I2" i="33" s="1"/>
  <c r="C2" i="33" a="1"/>
  <c r="C2" i="33" s="1"/>
  <c r="AG2" i="32" a="1"/>
  <c r="AG2" i="32" s="1"/>
  <c r="AA2" i="32" a="1"/>
  <c r="AA2" i="32" s="1"/>
  <c r="U2" i="32" a="1"/>
  <c r="U2" i="32" s="1"/>
  <c r="O2" i="32" a="1"/>
  <c r="O2" i="32" s="1"/>
  <c r="I2" i="32" a="1"/>
  <c r="I2" i="32" s="1"/>
  <c r="C2" i="32" a="1"/>
  <c r="C2" i="32" s="1"/>
  <c r="AG2" i="31" a="1"/>
  <c r="AG2" i="31" s="1"/>
  <c r="AA2" i="31" a="1"/>
  <c r="AA2" i="31" s="1"/>
  <c r="U2" i="31" a="1"/>
  <c r="U2" i="31" s="1"/>
  <c r="O2" i="31" a="1"/>
  <c r="O2" i="31" s="1"/>
  <c r="I2" i="31" a="1"/>
  <c r="I2" i="31" s="1"/>
  <c r="C2" i="31" a="1"/>
  <c r="C2" i="31" s="1"/>
  <c r="AG2" i="30" a="1"/>
  <c r="AG2" i="30" s="1"/>
  <c r="AA2" i="30" a="1"/>
  <c r="AA2" i="30" s="1"/>
  <c r="U2" i="30" a="1"/>
  <c r="U2" i="30" s="1"/>
  <c r="O2" i="30" a="1"/>
  <c r="O2" i="30" s="1"/>
  <c r="I2" i="30" a="1"/>
  <c r="I2" i="30" s="1"/>
  <c r="C2" i="30" a="1"/>
  <c r="C2" i="30" s="1"/>
  <c r="AG2" i="28" a="1"/>
  <c r="AG2" i="28" s="1"/>
  <c r="AA2" i="28" a="1"/>
  <c r="AA2" i="28" s="1"/>
  <c r="U2" i="28" a="1"/>
  <c r="U2" i="28" s="1"/>
  <c r="O2" i="28" a="1"/>
  <c r="O2" i="28" s="1"/>
  <c r="I2" i="28" a="1"/>
  <c r="I2" i="28" s="1"/>
  <c r="C2" i="28" a="1"/>
  <c r="C2" i="28" s="1"/>
  <c r="AG2" i="27" a="1"/>
  <c r="AG2" i="27" s="1"/>
  <c r="AA2" i="27" a="1"/>
  <c r="AA2" i="27" s="1"/>
  <c r="U2" i="27" a="1"/>
  <c r="U2" i="27" s="1"/>
  <c r="O2" i="27" a="1"/>
  <c r="O2" i="27" s="1"/>
  <c r="I2" i="27" a="1"/>
  <c r="I2" i="27" s="1"/>
  <c r="C2" i="27" a="1"/>
  <c r="C2" i="27" s="1"/>
  <c r="AG2" i="26" a="1"/>
  <c r="AG2" i="26" s="1"/>
  <c r="AA2" i="26" a="1"/>
  <c r="AA2" i="26" s="1"/>
  <c r="U2" i="26" a="1"/>
  <c r="U2" i="26" s="1"/>
  <c r="O2" i="26" a="1"/>
  <c r="O2" i="26" s="1"/>
  <c r="I2" i="26" a="1"/>
  <c r="I2" i="26" s="1"/>
  <c r="C2" i="26" a="1"/>
  <c r="C2" i="26" s="1"/>
  <c r="AG2" i="25" a="1"/>
  <c r="AG2" i="25" s="1"/>
  <c r="AA2" i="25" a="1"/>
  <c r="AA2" i="25" s="1"/>
  <c r="U2" i="25" a="1"/>
  <c r="U2" i="25" s="1"/>
  <c r="O2" i="25" a="1"/>
  <c r="O2" i="25" s="1"/>
  <c r="I2" i="25" a="1"/>
  <c r="I2" i="25" s="1"/>
  <c r="C2" i="25" a="1"/>
  <c r="C2" i="25" s="1"/>
  <c r="AG2" i="24" a="1"/>
  <c r="AG2" i="24" s="1"/>
  <c r="AA2" i="24" a="1"/>
  <c r="AA2" i="24" s="1"/>
  <c r="U2" i="24" a="1"/>
  <c r="U2" i="24" s="1"/>
  <c r="O2" i="24" a="1"/>
  <c r="O2" i="24" s="1"/>
  <c r="I2" i="24" a="1"/>
  <c r="I2" i="24" s="1"/>
  <c r="C2" i="24" a="1"/>
  <c r="C2" i="24" s="1"/>
  <c r="AG2" i="20" a="1"/>
  <c r="AG2" i="20" s="1"/>
  <c r="AA2" i="20" a="1"/>
  <c r="AA2" i="20" s="1"/>
  <c r="U2" i="20" a="1"/>
  <c r="U2" i="20" s="1"/>
  <c r="O2" i="20" a="1"/>
  <c r="O2" i="20" s="1"/>
  <c r="I2" i="20" a="1"/>
  <c r="I2" i="20" s="1"/>
  <c r="C2" i="20" a="1"/>
  <c r="C2" i="20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<sst xmlns="http://schemas.openxmlformats.org/spreadsheetml/2006/main" count="422" uniqueCount="43">
  <si>
    <t>fuelTypeID</t>
  </si>
  <si>
    <t>sourceTypeID</t>
  </si>
  <si>
    <t>modelYearID</t>
  </si>
  <si>
    <t>engTechID</t>
  </si>
  <si>
    <t>fuelEngFraction</t>
  </si>
  <si>
    <t>engTechName</t>
  </si>
  <si>
    <t>Internal Combustion</t>
  </si>
  <si>
    <t>Electric</t>
  </si>
  <si>
    <t>Fuel Cell</t>
  </si>
  <si>
    <t>fuelTypeDesc</t>
  </si>
  <si>
    <t>fuelDensity</t>
  </si>
  <si>
    <t>Gasoline</t>
  </si>
  <si>
    <t>Diesel Fuel</t>
  </si>
  <si>
    <t>Compressed Natural Gas (CNG)</t>
  </si>
  <si>
    <t>Liquefied Petroleum Gas (LPG)</t>
  </si>
  <si>
    <t>Ethanol (E-85)</t>
  </si>
  <si>
    <t>Electricity</t>
  </si>
  <si>
    <t>sourceTypeName</t>
  </si>
  <si>
    <t>HPMSVtypeID</t>
  </si>
  <si>
    <t>HPMSVtypeName</t>
  </si>
  <si>
    <t>Motorcycle</t>
  </si>
  <si>
    <t>Motorcycles</t>
  </si>
  <si>
    <t>Passenger Car</t>
  </si>
  <si>
    <t>Light Duty Vehicles</t>
  </si>
  <si>
    <t>Passenger Truck</t>
  </si>
  <si>
    <t>Light Commercial Truck</t>
  </si>
  <si>
    <t>Other Buses</t>
  </si>
  <si>
    <t>Buses</t>
  </si>
  <si>
    <t>Transit Bus</t>
  </si>
  <si>
    <t>School Bus</t>
  </si>
  <si>
    <t>Refuse Truck</t>
  </si>
  <si>
    <t>Single Unit Trucks</t>
  </si>
  <si>
    <t>Single Unit Short-haul Truck</t>
  </si>
  <si>
    <t>Single Unit Long-haul Truck</t>
  </si>
  <si>
    <t>Motor Home</t>
  </si>
  <si>
    <t>Combination Short-haul Truck</t>
  </si>
  <si>
    <t>Combination Trucks</t>
  </si>
  <si>
    <t>Combination Long-haul Truck</t>
  </si>
  <si>
    <t>Diesel</t>
  </si>
  <si>
    <t>CNG</t>
  </si>
  <si>
    <t>E-85</t>
  </si>
  <si>
    <t>Battery Electric</t>
  </si>
  <si>
    <t>Any messages generated at runtime (notes, warnings, or errors) will be saved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</si>
</sst>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E442"/>
      <color rgb="FF009E73"/>
      <color rgb="FFE69F00"/>
      <color rgb="FFD55E00"/>
      <color rgb="FF56B4E9"/>
      <color rgb="FF0072B2"/>
      <color rgb="FFFDE725"/>
      <color rgb="FF7AD151"/>
      <color rgb="FF22A884"/>
      <color rgb="FF2A78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hartsheet" Target="chartsheets/sheet8.xml"/><Relationship Id="rId18" Type="http://schemas.openxmlformats.org/officeDocument/2006/relationships/worksheet" Target="worksheets/sheet6.xml"/><Relationship Id="rId26" Type="http://schemas.openxmlformats.org/officeDocument/2006/relationships/worksheet" Target="worksheets/sheet14.xml"/><Relationship Id="rId21" Type="http://schemas.openxmlformats.org/officeDocument/2006/relationships/worksheet" Target="worksheets/sheet9.xml"/><Relationship Id="rId34" Type="http://schemas.openxmlformats.org/officeDocument/2006/relationships/sheetMetadata" Target="metadata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5" Type="http://schemas.openxmlformats.org/officeDocument/2006/relationships/worksheet" Target="worksheets/sheet13.xml"/><Relationship Id="rId33" Type="http://schemas.openxmlformats.org/officeDocument/2006/relationships/sharedStrings" Target="sharedStrings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worksheet" Target="worksheets/sheet8.xml"/><Relationship Id="rId29" Type="http://schemas.openxmlformats.org/officeDocument/2006/relationships/worksheet" Target="worksheets/sheet17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24" Type="http://schemas.openxmlformats.org/officeDocument/2006/relationships/worksheet" Target="worksheets/sheet12.xml"/><Relationship Id="rId32" Type="http://schemas.openxmlformats.org/officeDocument/2006/relationships/styles" Target="styles.xml"/><Relationship Id="rId37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worksheet" Target="worksheets/sheet11.xml"/><Relationship Id="rId28" Type="http://schemas.openxmlformats.org/officeDocument/2006/relationships/worksheet" Target="worksheets/sheet16.xml"/><Relationship Id="rId36" Type="http://schemas.microsoft.com/office/2017/06/relationships/rdRichValueStructure" Target="richData/rdrichvaluestructure.xml"/><Relationship Id="rId10" Type="http://schemas.openxmlformats.org/officeDocument/2006/relationships/chartsheet" Target="chartsheets/sheet5.xml"/><Relationship Id="rId19" Type="http://schemas.openxmlformats.org/officeDocument/2006/relationships/worksheet" Target="worksheets/sheet7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worksheet" Target="worksheets/sheet10.xml"/><Relationship Id="rId27" Type="http://schemas.openxmlformats.org/officeDocument/2006/relationships/worksheet" Target="worksheets/sheet15.xml"/><Relationship Id="rId30" Type="http://schemas.openxmlformats.org/officeDocument/2006/relationships/worksheet" Target="worksheets/sheet18.xml"/><Relationship Id="rId35" Type="http://schemas.microsoft.com/office/2017/06/relationships/rdRichValue" Target="richData/rdrichvalue.xml"/><Relationship Id="rId8" Type="http://schemas.openxmlformats.org/officeDocument/2006/relationships/chartsheet" Target="chartsheets/sheet3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Passenger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Gasoline</c:v>
          </c:tx>
          <c:spPr>
            <a:ln w="38100" cap="rnd">
              <a:solidFill>
                <a:srgbClr val="0072B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2B2"/>
              </a:solidFill>
              <a:ln w="9525">
                <a:solidFill>
                  <a:srgbClr val="0072B2"/>
                </a:solidFill>
              </a:ln>
              <a:effectLst/>
            </c:spPr>
          </c:marker>
          <c:xVal>
            <c:numRef>
              <c:f>'21s'!$D$2:$D$103</c:f>
              <c:numCache>
                <c:formatCode>General</c:formatCode>
                <c:ptCount val="102"/>
              </c:numCache>
            </c:numRef>
          </c:xVal>
          <c:yVal>
            <c:numRef>
              <c:f>'21s'!$G$2:$G$103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A2-4683-A555-D63D5BC5E10E}"/>
            </c:ext>
          </c:extLst>
        </c:ser>
        <c:ser>
          <c:idx val="1"/>
          <c:order val="1"/>
          <c:tx>
            <c:v>Diesel</c:v>
          </c:tx>
          <c:spPr>
            <a:ln w="38100" cap="rnd">
              <a:solidFill>
                <a:srgbClr val="56B4E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56B4E9"/>
              </a:solidFill>
              <a:ln w="9525">
                <a:solidFill>
                  <a:srgbClr val="56B4E9"/>
                </a:solidFill>
              </a:ln>
              <a:effectLst/>
            </c:spPr>
          </c:marker>
          <c:xVal>
            <c:numRef>
              <c:f>'21s'!$J$2:$J$103</c:f>
              <c:numCache>
                <c:formatCode>General</c:formatCode>
                <c:ptCount val="102"/>
              </c:numCache>
            </c:numRef>
          </c:xVal>
          <c:yVal>
            <c:numRef>
              <c:f>'21s'!$M$2:$M$103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A2-4683-A555-D63D5BC5E10E}"/>
            </c:ext>
          </c:extLst>
        </c:ser>
        <c:ser>
          <c:idx val="2"/>
          <c:order val="2"/>
          <c:tx>
            <c:v>CNG</c:v>
          </c:tx>
          <c:spPr>
            <a:ln w="38100" cap="rnd">
              <a:solidFill>
                <a:srgbClr val="D55E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D55E00"/>
              </a:solidFill>
              <a:ln w="9525">
                <a:solidFill>
                  <a:srgbClr val="D55E00"/>
                </a:solidFill>
              </a:ln>
              <a:effectLst/>
            </c:spPr>
          </c:marker>
          <c:xVal>
            <c:numRef>
              <c:f>'21s'!$P$2:$P$103</c:f>
              <c:numCache>
                <c:formatCode>General</c:formatCode>
                <c:ptCount val="102"/>
              </c:numCache>
            </c:numRef>
          </c:xVal>
          <c:yVal>
            <c:numRef>
              <c:f>'21s'!$S$2:$S$103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A2-4683-A555-D63D5BC5E10E}"/>
            </c:ext>
          </c:extLst>
        </c:ser>
        <c:ser>
          <c:idx val="3"/>
          <c:order val="3"/>
          <c:tx>
            <c:v>E-85</c:v>
          </c:tx>
          <c:spPr>
            <a:ln w="38100" cap="rnd">
              <a:solidFill>
                <a:srgbClr val="E69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69F00"/>
              </a:solidFill>
              <a:ln w="9525">
                <a:solidFill>
                  <a:srgbClr val="E69F00"/>
                </a:solidFill>
              </a:ln>
              <a:effectLst/>
            </c:spPr>
          </c:marker>
          <c:xVal>
            <c:numRef>
              <c:f>'21s'!$V$2:$V$103</c:f>
              <c:numCache>
                <c:formatCode>General</c:formatCode>
                <c:ptCount val="102"/>
              </c:numCache>
            </c:numRef>
          </c:xVal>
          <c:yVal>
            <c:numRef>
              <c:f>'21s'!$Y$2:$Y$103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BA2-4683-A555-D63D5BC5E10E}"/>
            </c:ext>
          </c:extLst>
        </c:ser>
        <c:ser>
          <c:idx val="4"/>
          <c:order val="4"/>
          <c:tx>
            <c:v>Battery Electric</c:v>
          </c:tx>
          <c:spPr>
            <a:ln w="38100" cap="rnd">
              <a:solidFill>
                <a:srgbClr val="009E7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9E73"/>
              </a:solidFill>
              <a:ln w="9525">
                <a:solidFill>
                  <a:srgbClr val="009E73"/>
                </a:solidFill>
              </a:ln>
              <a:effectLst/>
            </c:spPr>
          </c:marker>
          <c:xVal>
            <c:numRef>
              <c:f>'21s'!$AB$2:$AB$103</c:f>
              <c:numCache>
                <c:formatCode>General</c:formatCode>
                <c:ptCount val="102"/>
              </c:numCache>
            </c:numRef>
          </c:xVal>
          <c:yVal>
            <c:numRef>
              <c:f>'21s'!$AE$2:$AE$103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BA2-4683-A555-D63D5BC5E10E}"/>
            </c:ext>
          </c:extLst>
        </c:ser>
        <c:ser>
          <c:idx val="5"/>
          <c:order val="5"/>
          <c:tx>
            <c:v>Fuel Cell</c:v>
          </c:tx>
          <c:spPr>
            <a:ln w="38100" cap="rnd">
              <a:solidFill>
                <a:srgbClr val="F0E44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0E442"/>
              </a:solidFill>
              <a:ln w="9525">
                <a:solidFill>
                  <a:srgbClr val="F0E442"/>
                </a:solidFill>
              </a:ln>
              <a:effectLst/>
            </c:spPr>
          </c:marker>
          <c:xVal>
            <c:numRef>
              <c:f>'21s'!$AH$2:$AH$103</c:f>
              <c:numCache>
                <c:formatCode>General</c:formatCode>
                <c:ptCount val="102"/>
              </c:numCache>
            </c:numRef>
          </c:xVal>
          <c:yVal>
            <c:numRef>
              <c:f>'21s'!$AK$2:$AK$103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BA2-4683-A555-D63D5BC5E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1268319"/>
        <c:axId val="1911268735"/>
      </c:scatterChart>
      <c:valAx>
        <c:axId val="1911268319"/>
        <c:scaling>
          <c:orientation val="minMax"/>
          <c:min val="19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Model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68735"/>
        <c:crosses val="autoZero"/>
        <c:crossBetween val="midCat"/>
        <c:majorUnit val="10"/>
        <c:minorUnit val="5"/>
      </c:valAx>
      <c:valAx>
        <c:axId val="191126873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Fuel Engine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6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Passenger Trucks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Gasoline</c:v>
          </c:tx>
          <c:spPr>
            <a:ln w="38100" cap="rnd">
              <a:solidFill>
                <a:srgbClr val="0072B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2B2"/>
              </a:solidFill>
              <a:ln w="9525">
                <a:solidFill>
                  <a:srgbClr val="0072B2"/>
                </a:solidFill>
              </a:ln>
              <a:effectLst/>
            </c:spPr>
          </c:marker>
          <c:xVal>
            <c:numRef>
              <c:f>'31s'!$D$2:$D$103</c:f>
              <c:numCache>
                <c:formatCode>General</c:formatCode>
                <c:ptCount val="102"/>
              </c:numCache>
            </c:numRef>
          </c:xVal>
          <c:yVal>
            <c:numRef>
              <c:f>'31s'!$G$2:$G$103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FF-4E88-8872-3CD7C160175C}"/>
            </c:ext>
          </c:extLst>
        </c:ser>
        <c:ser>
          <c:idx val="1"/>
          <c:order val="1"/>
          <c:tx>
            <c:v>Diesel</c:v>
          </c:tx>
          <c:spPr>
            <a:ln w="38100" cap="rnd">
              <a:solidFill>
                <a:srgbClr val="56B4E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56B4E9"/>
              </a:solidFill>
              <a:ln w="9525">
                <a:solidFill>
                  <a:srgbClr val="56B4E9"/>
                </a:solidFill>
              </a:ln>
              <a:effectLst/>
            </c:spPr>
          </c:marker>
          <c:xVal>
            <c:numRef>
              <c:f>'31s'!$J$2:$J$103</c:f>
              <c:numCache>
                <c:formatCode>General</c:formatCode>
                <c:ptCount val="102"/>
              </c:numCache>
            </c:numRef>
          </c:xVal>
          <c:yVal>
            <c:numRef>
              <c:f>'31s'!$M$2:$M$103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FF-4E88-8872-3CD7C160175C}"/>
            </c:ext>
          </c:extLst>
        </c:ser>
        <c:ser>
          <c:idx val="2"/>
          <c:order val="2"/>
          <c:tx>
            <c:v>CNG</c:v>
          </c:tx>
          <c:spPr>
            <a:ln w="38100" cap="rnd">
              <a:solidFill>
                <a:srgbClr val="D55E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D55E00"/>
              </a:solidFill>
              <a:ln w="9525">
                <a:solidFill>
                  <a:srgbClr val="D55E00"/>
                </a:solidFill>
              </a:ln>
              <a:effectLst/>
            </c:spPr>
          </c:marker>
          <c:xVal>
            <c:numRef>
              <c:f>'31s'!$P$2:$P$103</c:f>
              <c:numCache>
                <c:formatCode>General</c:formatCode>
                <c:ptCount val="102"/>
              </c:numCache>
            </c:numRef>
          </c:xVal>
          <c:yVal>
            <c:numRef>
              <c:f>'31s'!$S$2:$S$103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CFF-4E88-8872-3CD7C160175C}"/>
            </c:ext>
          </c:extLst>
        </c:ser>
        <c:ser>
          <c:idx val="3"/>
          <c:order val="3"/>
          <c:tx>
            <c:v>E-85</c:v>
          </c:tx>
          <c:spPr>
            <a:ln w="38100" cap="rnd">
              <a:solidFill>
                <a:srgbClr val="E69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69F00"/>
              </a:solidFill>
              <a:ln w="9525">
                <a:solidFill>
                  <a:srgbClr val="E69F00"/>
                </a:solidFill>
              </a:ln>
              <a:effectLst/>
            </c:spPr>
          </c:marker>
          <c:xVal>
            <c:numRef>
              <c:f>'31s'!$V$2:$V$103</c:f>
              <c:numCache>
                <c:formatCode>General</c:formatCode>
                <c:ptCount val="102"/>
              </c:numCache>
            </c:numRef>
          </c:xVal>
          <c:yVal>
            <c:numRef>
              <c:f>'31s'!$Y$2:$Y$103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CFF-4E88-8872-3CD7C160175C}"/>
            </c:ext>
          </c:extLst>
        </c:ser>
        <c:ser>
          <c:idx val="4"/>
          <c:order val="4"/>
          <c:tx>
            <c:v>Battery Electric</c:v>
          </c:tx>
          <c:spPr>
            <a:ln w="38100" cap="rnd">
              <a:solidFill>
                <a:srgbClr val="009E7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9E73"/>
              </a:solidFill>
              <a:ln w="9525">
                <a:solidFill>
                  <a:srgbClr val="009E73"/>
                </a:solidFill>
              </a:ln>
              <a:effectLst/>
            </c:spPr>
          </c:marker>
          <c:xVal>
            <c:numRef>
              <c:f>'31s'!$AB$2:$AB$103</c:f>
              <c:numCache>
                <c:formatCode>General</c:formatCode>
                <c:ptCount val="102"/>
              </c:numCache>
            </c:numRef>
          </c:xVal>
          <c:yVal>
            <c:numRef>
              <c:f>'31s'!$AE$2:$AE$103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CFF-4E88-8872-3CD7C160175C}"/>
            </c:ext>
          </c:extLst>
        </c:ser>
        <c:ser>
          <c:idx val="5"/>
          <c:order val="5"/>
          <c:tx>
            <c:v>Fuel Cell</c:v>
          </c:tx>
          <c:spPr>
            <a:ln w="38100" cap="rnd">
              <a:solidFill>
                <a:srgbClr val="F0E44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0E442"/>
              </a:solidFill>
              <a:ln w="9525">
                <a:solidFill>
                  <a:srgbClr val="F0E442"/>
                </a:solidFill>
              </a:ln>
              <a:effectLst/>
            </c:spPr>
          </c:marker>
          <c:xVal>
            <c:numRef>
              <c:f>'31s'!$AH$2:$AH$103</c:f>
              <c:numCache>
                <c:formatCode>General</c:formatCode>
                <c:ptCount val="102"/>
              </c:numCache>
            </c:numRef>
          </c:xVal>
          <c:yVal>
            <c:numRef>
              <c:f>'31s'!$AK$2:$AK$103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CFF-4E88-8872-3CD7C16017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1268319"/>
        <c:axId val="1911268735"/>
      </c:scatterChart>
      <c:valAx>
        <c:axId val="1911268319"/>
        <c:scaling>
          <c:orientation val="minMax"/>
          <c:min val="19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Model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68735"/>
        <c:crosses val="autoZero"/>
        <c:crossBetween val="midCat"/>
        <c:majorUnit val="10"/>
        <c:minorUnit val="5"/>
      </c:valAx>
      <c:valAx>
        <c:axId val="191126873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Fuel Engine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6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Light Commercial Trucks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Gasoline</c:v>
          </c:tx>
          <c:spPr>
            <a:ln w="38100" cap="rnd">
              <a:solidFill>
                <a:srgbClr val="0072B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2B2"/>
              </a:solidFill>
              <a:ln w="9525">
                <a:solidFill>
                  <a:srgbClr val="0072B2"/>
                </a:solidFill>
              </a:ln>
              <a:effectLst/>
            </c:spPr>
          </c:marker>
          <c:xVal>
            <c:numRef>
              <c:f>'32s'!$D$2:$D$103</c:f>
              <c:numCache>
                <c:formatCode>General</c:formatCode>
                <c:ptCount val="102"/>
              </c:numCache>
            </c:numRef>
          </c:xVal>
          <c:yVal>
            <c:numRef>
              <c:f>'32s'!$G$2:$G$103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80-4532-AE6D-4F5A81F5C0AC}"/>
            </c:ext>
          </c:extLst>
        </c:ser>
        <c:ser>
          <c:idx val="1"/>
          <c:order val="1"/>
          <c:tx>
            <c:v>Diesel</c:v>
          </c:tx>
          <c:spPr>
            <a:ln w="38100" cap="rnd">
              <a:solidFill>
                <a:srgbClr val="56B4E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56B4E9"/>
              </a:solidFill>
              <a:ln w="9525">
                <a:solidFill>
                  <a:srgbClr val="56B4E9"/>
                </a:solidFill>
              </a:ln>
              <a:effectLst/>
            </c:spPr>
          </c:marker>
          <c:xVal>
            <c:numRef>
              <c:f>'32s'!$J$2:$J$103</c:f>
              <c:numCache>
                <c:formatCode>General</c:formatCode>
                <c:ptCount val="102"/>
              </c:numCache>
            </c:numRef>
          </c:xVal>
          <c:yVal>
            <c:numRef>
              <c:f>'32s'!$M$2:$M$103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80-4532-AE6D-4F5A81F5C0AC}"/>
            </c:ext>
          </c:extLst>
        </c:ser>
        <c:ser>
          <c:idx val="2"/>
          <c:order val="2"/>
          <c:tx>
            <c:v>CNG</c:v>
          </c:tx>
          <c:spPr>
            <a:ln w="38100" cap="rnd">
              <a:solidFill>
                <a:srgbClr val="D55E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D55E00"/>
              </a:solidFill>
              <a:ln w="9525">
                <a:solidFill>
                  <a:srgbClr val="D55E00"/>
                </a:solidFill>
              </a:ln>
              <a:effectLst/>
            </c:spPr>
          </c:marker>
          <c:xVal>
            <c:numRef>
              <c:f>'32s'!$P$2:$P$103</c:f>
              <c:numCache>
                <c:formatCode>General</c:formatCode>
                <c:ptCount val="102"/>
              </c:numCache>
            </c:numRef>
          </c:xVal>
          <c:yVal>
            <c:numRef>
              <c:f>'32s'!$S$2:$S$103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580-4532-AE6D-4F5A81F5C0AC}"/>
            </c:ext>
          </c:extLst>
        </c:ser>
        <c:ser>
          <c:idx val="3"/>
          <c:order val="3"/>
          <c:tx>
            <c:v>E-85</c:v>
          </c:tx>
          <c:spPr>
            <a:ln w="38100" cap="rnd">
              <a:solidFill>
                <a:srgbClr val="E69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69F00"/>
              </a:solidFill>
              <a:ln w="9525">
                <a:solidFill>
                  <a:srgbClr val="E69F00"/>
                </a:solidFill>
              </a:ln>
              <a:effectLst/>
            </c:spPr>
          </c:marker>
          <c:xVal>
            <c:numRef>
              <c:f>'32s'!$V$2:$V$103</c:f>
              <c:numCache>
                <c:formatCode>General</c:formatCode>
                <c:ptCount val="102"/>
              </c:numCache>
            </c:numRef>
          </c:xVal>
          <c:yVal>
            <c:numRef>
              <c:f>'32s'!$Y$2:$Y$103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580-4532-AE6D-4F5A81F5C0AC}"/>
            </c:ext>
          </c:extLst>
        </c:ser>
        <c:ser>
          <c:idx val="4"/>
          <c:order val="4"/>
          <c:tx>
            <c:v>Battery Electric</c:v>
          </c:tx>
          <c:spPr>
            <a:ln w="38100" cap="rnd">
              <a:solidFill>
                <a:srgbClr val="009E7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9E73"/>
              </a:solidFill>
              <a:ln w="9525">
                <a:solidFill>
                  <a:srgbClr val="009E73"/>
                </a:solidFill>
              </a:ln>
              <a:effectLst/>
            </c:spPr>
          </c:marker>
          <c:xVal>
            <c:numRef>
              <c:f>'32s'!$AB$2:$AB$103</c:f>
              <c:numCache>
                <c:formatCode>General</c:formatCode>
                <c:ptCount val="102"/>
              </c:numCache>
            </c:numRef>
          </c:xVal>
          <c:yVal>
            <c:numRef>
              <c:f>'32s'!$AE$2:$AE$103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580-4532-AE6D-4F5A81F5C0AC}"/>
            </c:ext>
          </c:extLst>
        </c:ser>
        <c:ser>
          <c:idx val="5"/>
          <c:order val="5"/>
          <c:tx>
            <c:v>Fuel Cell</c:v>
          </c:tx>
          <c:spPr>
            <a:ln w="38100" cap="rnd">
              <a:solidFill>
                <a:srgbClr val="F0E44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0E442"/>
              </a:solidFill>
              <a:ln w="9525">
                <a:solidFill>
                  <a:srgbClr val="F0E442"/>
                </a:solidFill>
              </a:ln>
              <a:effectLst/>
            </c:spPr>
          </c:marker>
          <c:xVal>
            <c:numRef>
              <c:f>'32s'!$AH$2:$AH$103</c:f>
              <c:numCache>
                <c:formatCode>General</c:formatCode>
                <c:ptCount val="102"/>
              </c:numCache>
            </c:numRef>
          </c:xVal>
          <c:yVal>
            <c:numRef>
              <c:f>'32s'!$AK$2:$AK$103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580-4532-AE6D-4F5A81F5C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1268319"/>
        <c:axId val="1911268735"/>
      </c:scatterChart>
      <c:valAx>
        <c:axId val="1911268319"/>
        <c:scaling>
          <c:orientation val="minMax"/>
          <c:min val="19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Model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68735"/>
        <c:crosses val="autoZero"/>
        <c:crossBetween val="midCat"/>
        <c:majorUnit val="10"/>
        <c:minorUnit val="5"/>
      </c:valAx>
      <c:valAx>
        <c:axId val="191126873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Fuel Engine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6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Other Buses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Gasoline</c:v>
          </c:tx>
          <c:spPr>
            <a:ln w="38100" cap="rnd">
              <a:solidFill>
                <a:srgbClr val="0072B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2B2"/>
              </a:solidFill>
              <a:ln w="9525">
                <a:solidFill>
                  <a:srgbClr val="0072B2"/>
                </a:solidFill>
              </a:ln>
              <a:effectLst/>
            </c:spPr>
          </c:marker>
          <c:xVal>
            <c:numRef>
              <c:f>'41s'!$D$2:$D$103</c:f>
              <c:numCache>
                <c:formatCode>General</c:formatCode>
                <c:ptCount val="102"/>
              </c:numCache>
            </c:numRef>
          </c:xVal>
          <c:yVal>
            <c:numRef>
              <c:f>'41s'!$G$2:$G$103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0A-4650-A64D-8FA192C21329}"/>
            </c:ext>
          </c:extLst>
        </c:ser>
        <c:ser>
          <c:idx val="1"/>
          <c:order val="1"/>
          <c:tx>
            <c:v>Diesel</c:v>
          </c:tx>
          <c:spPr>
            <a:ln w="38100" cap="rnd">
              <a:solidFill>
                <a:srgbClr val="56B4E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56B4E9"/>
              </a:solidFill>
              <a:ln w="9525">
                <a:solidFill>
                  <a:srgbClr val="56B4E9"/>
                </a:solidFill>
              </a:ln>
              <a:effectLst/>
            </c:spPr>
          </c:marker>
          <c:xVal>
            <c:numRef>
              <c:f>'41s'!$J$2:$J$103</c:f>
              <c:numCache>
                <c:formatCode>General</c:formatCode>
                <c:ptCount val="102"/>
              </c:numCache>
            </c:numRef>
          </c:xVal>
          <c:yVal>
            <c:numRef>
              <c:f>'41s'!$M$2:$M$103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0A-4650-A64D-8FA192C21329}"/>
            </c:ext>
          </c:extLst>
        </c:ser>
        <c:ser>
          <c:idx val="2"/>
          <c:order val="2"/>
          <c:tx>
            <c:v>CNG</c:v>
          </c:tx>
          <c:spPr>
            <a:ln w="38100" cap="rnd">
              <a:solidFill>
                <a:srgbClr val="D55E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D55E00"/>
              </a:solidFill>
              <a:ln w="9525">
                <a:solidFill>
                  <a:srgbClr val="D55E00"/>
                </a:solidFill>
              </a:ln>
              <a:effectLst/>
            </c:spPr>
          </c:marker>
          <c:xVal>
            <c:numRef>
              <c:f>'41s'!$P$2:$P$103</c:f>
              <c:numCache>
                <c:formatCode>General</c:formatCode>
                <c:ptCount val="102"/>
              </c:numCache>
            </c:numRef>
          </c:xVal>
          <c:yVal>
            <c:numRef>
              <c:f>'41s'!$S$2:$S$103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0A-4650-A64D-8FA192C21329}"/>
            </c:ext>
          </c:extLst>
        </c:ser>
        <c:ser>
          <c:idx val="3"/>
          <c:order val="3"/>
          <c:tx>
            <c:v>E-85</c:v>
          </c:tx>
          <c:spPr>
            <a:ln w="38100" cap="rnd">
              <a:solidFill>
                <a:srgbClr val="E69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69F00"/>
              </a:solidFill>
              <a:ln w="9525">
                <a:solidFill>
                  <a:srgbClr val="E69F00"/>
                </a:solidFill>
              </a:ln>
              <a:effectLst/>
            </c:spPr>
          </c:marker>
          <c:xVal>
            <c:numRef>
              <c:f>'41s'!$V$2:$V$103</c:f>
              <c:numCache>
                <c:formatCode>General</c:formatCode>
                <c:ptCount val="102"/>
              </c:numCache>
            </c:numRef>
          </c:xVal>
          <c:yVal>
            <c:numRef>
              <c:f>'41s'!$Y$2:$Y$103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A0A-4650-A64D-8FA192C21329}"/>
            </c:ext>
          </c:extLst>
        </c:ser>
        <c:ser>
          <c:idx val="4"/>
          <c:order val="4"/>
          <c:tx>
            <c:v>Battery Electric</c:v>
          </c:tx>
          <c:spPr>
            <a:ln w="38100" cap="rnd">
              <a:solidFill>
                <a:srgbClr val="009E7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9E73"/>
              </a:solidFill>
              <a:ln w="9525">
                <a:solidFill>
                  <a:srgbClr val="009E73"/>
                </a:solidFill>
              </a:ln>
              <a:effectLst/>
            </c:spPr>
          </c:marker>
          <c:xVal>
            <c:numRef>
              <c:f>'41s'!$AB$2:$AB$103</c:f>
              <c:numCache>
                <c:formatCode>General</c:formatCode>
                <c:ptCount val="102"/>
              </c:numCache>
            </c:numRef>
          </c:xVal>
          <c:yVal>
            <c:numRef>
              <c:f>'41s'!$AE$2:$AE$103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A0A-4650-A64D-8FA192C21329}"/>
            </c:ext>
          </c:extLst>
        </c:ser>
        <c:ser>
          <c:idx val="5"/>
          <c:order val="5"/>
          <c:tx>
            <c:v>Fuel Cell</c:v>
          </c:tx>
          <c:spPr>
            <a:ln w="38100" cap="rnd">
              <a:solidFill>
                <a:srgbClr val="F0E44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0E442"/>
              </a:solidFill>
              <a:ln w="9525">
                <a:solidFill>
                  <a:srgbClr val="F0E442"/>
                </a:solidFill>
              </a:ln>
              <a:effectLst/>
            </c:spPr>
          </c:marker>
          <c:xVal>
            <c:numRef>
              <c:f>'41s'!$AH$2:$AH$103</c:f>
              <c:numCache>
                <c:formatCode>General</c:formatCode>
                <c:ptCount val="102"/>
              </c:numCache>
            </c:numRef>
          </c:xVal>
          <c:yVal>
            <c:numRef>
              <c:f>'41s'!$AK$2:$AK$103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A0A-4650-A64D-8FA192C21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1268319"/>
        <c:axId val="1911268735"/>
      </c:scatterChart>
      <c:valAx>
        <c:axId val="1911268319"/>
        <c:scaling>
          <c:orientation val="minMax"/>
          <c:min val="19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Model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68735"/>
        <c:crosses val="autoZero"/>
        <c:crossBetween val="midCat"/>
        <c:majorUnit val="10"/>
        <c:minorUnit val="5"/>
      </c:valAx>
      <c:valAx>
        <c:axId val="191126873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Fuel Engine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6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Transit Buses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Gasoline</c:v>
          </c:tx>
          <c:spPr>
            <a:ln w="38100" cap="rnd">
              <a:solidFill>
                <a:srgbClr val="0072B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2B2"/>
              </a:solidFill>
              <a:ln w="9525">
                <a:solidFill>
                  <a:srgbClr val="0072B2"/>
                </a:solidFill>
              </a:ln>
              <a:effectLst/>
            </c:spPr>
          </c:marker>
          <c:xVal>
            <c:numRef>
              <c:f>'42s'!$D$2:$D$103</c:f>
              <c:numCache>
                <c:formatCode>General</c:formatCode>
                <c:ptCount val="102"/>
              </c:numCache>
            </c:numRef>
          </c:xVal>
          <c:yVal>
            <c:numRef>
              <c:f>'42s'!$G$2:$G$103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8A-4008-9816-2324631C13B7}"/>
            </c:ext>
          </c:extLst>
        </c:ser>
        <c:ser>
          <c:idx val="1"/>
          <c:order val="1"/>
          <c:tx>
            <c:v>Diesel</c:v>
          </c:tx>
          <c:spPr>
            <a:ln w="38100" cap="rnd">
              <a:solidFill>
                <a:srgbClr val="56B4E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56B4E9"/>
              </a:solidFill>
              <a:ln w="9525">
                <a:solidFill>
                  <a:srgbClr val="56B4E9"/>
                </a:solidFill>
              </a:ln>
              <a:effectLst/>
            </c:spPr>
          </c:marker>
          <c:xVal>
            <c:numRef>
              <c:f>'42s'!$J$2:$J$103</c:f>
              <c:numCache>
                <c:formatCode>General</c:formatCode>
                <c:ptCount val="102"/>
              </c:numCache>
            </c:numRef>
          </c:xVal>
          <c:yVal>
            <c:numRef>
              <c:f>'42s'!$M$2:$M$103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8A-4008-9816-2324631C13B7}"/>
            </c:ext>
          </c:extLst>
        </c:ser>
        <c:ser>
          <c:idx val="2"/>
          <c:order val="2"/>
          <c:tx>
            <c:v>CNG</c:v>
          </c:tx>
          <c:spPr>
            <a:ln w="38100" cap="rnd">
              <a:solidFill>
                <a:srgbClr val="D55E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D55E00"/>
              </a:solidFill>
              <a:ln w="9525">
                <a:solidFill>
                  <a:srgbClr val="D55E00"/>
                </a:solidFill>
              </a:ln>
              <a:effectLst/>
            </c:spPr>
          </c:marker>
          <c:xVal>
            <c:numRef>
              <c:f>'42s'!$P$2:$P$103</c:f>
              <c:numCache>
                <c:formatCode>General</c:formatCode>
                <c:ptCount val="102"/>
              </c:numCache>
            </c:numRef>
          </c:xVal>
          <c:yVal>
            <c:numRef>
              <c:f>'42s'!$S$2:$S$103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8A-4008-9816-2324631C13B7}"/>
            </c:ext>
          </c:extLst>
        </c:ser>
        <c:ser>
          <c:idx val="3"/>
          <c:order val="3"/>
          <c:tx>
            <c:v>E-85</c:v>
          </c:tx>
          <c:spPr>
            <a:ln w="38100" cap="rnd">
              <a:solidFill>
                <a:srgbClr val="E69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69F00"/>
              </a:solidFill>
              <a:ln w="9525">
                <a:solidFill>
                  <a:srgbClr val="E69F00"/>
                </a:solidFill>
              </a:ln>
              <a:effectLst/>
            </c:spPr>
          </c:marker>
          <c:xVal>
            <c:numRef>
              <c:f>'42s'!$V$2:$V$103</c:f>
              <c:numCache>
                <c:formatCode>General</c:formatCode>
                <c:ptCount val="102"/>
              </c:numCache>
            </c:numRef>
          </c:xVal>
          <c:yVal>
            <c:numRef>
              <c:f>'42s'!$Y$2:$Y$103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B8A-4008-9816-2324631C13B7}"/>
            </c:ext>
          </c:extLst>
        </c:ser>
        <c:ser>
          <c:idx val="4"/>
          <c:order val="4"/>
          <c:tx>
            <c:v>Battery Electric</c:v>
          </c:tx>
          <c:spPr>
            <a:ln w="38100" cap="rnd">
              <a:solidFill>
                <a:srgbClr val="009E7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9E73"/>
              </a:solidFill>
              <a:ln w="9525">
                <a:solidFill>
                  <a:srgbClr val="009E73"/>
                </a:solidFill>
              </a:ln>
              <a:effectLst/>
            </c:spPr>
          </c:marker>
          <c:xVal>
            <c:numRef>
              <c:f>'42s'!$AB$2:$AB$103</c:f>
              <c:numCache>
                <c:formatCode>General</c:formatCode>
                <c:ptCount val="102"/>
              </c:numCache>
            </c:numRef>
          </c:xVal>
          <c:yVal>
            <c:numRef>
              <c:f>'42s'!$AE$2:$AE$103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B8A-4008-9816-2324631C13B7}"/>
            </c:ext>
          </c:extLst>
        </c:ser>
        <c:ser>
          <c:idx val="5"/>
          <c:order val="5"/>
          <c:tx>
            <c:v>Fuel Cell</c:v>
          </c:tx>
          <c:spPr>
            <a:ln w="38100" cap="rnd">
              <a:solidFill>
                <a:srgbClr val="F0E44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0E442"/>
              </a:solidFill>
              <a:ln w="9525">
                <a:solidFill>
                  <a:srgbClr val="F0E442"/>
                </a:solidFill>
              </a:ln>
              <a:effectLst/>
            </c:spPr>
          </c:marker>
          <c:xVal>
            <c:numRef>
              <c:f>'42s'!$AH$2:$AH$103</c:f>
              <c:numCache>
                <c:formatCode>General</c:formatCode>
                <c:ptCount val="102"/>
              </c:numCache>
            </c:numRef>
          </c:xVal>
          <c:yVal>
            <c:numRef>
              <c:f>'42s'!$AK$2:$AK$103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B8A-4008-9816-2324631C1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1268319"/>
        <c:axId val="1911268735"/>
      </c:scatterChart>
      <c:valAx>
        <c:axId val="1911268319"/>
        <c:scaling>
          <c:orientation val="minMax"/>
          <c:min val="19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Model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68735"/>
        <c:crosses val="autoZero"/>
        <c:crossBetween val="midCat"/>
        <c:majorUnit val="10"/>
        <c:minorUnit val="5"/>
      </c:valAx>
      <c:valAx>
        <c:axId val="191126873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Fuel Engine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6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School</a:t>
            </a:r>
            <a:r>
              <a:rPr lang="en-US" sz="1600" baseline="0"/>
              <a:t> Buses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476355501269295E-2"/>
          <c:y val="7.6680723871622211E-2"/>
          <c:w val="0.72430928715836518"/>
          <c:h val="0.80612222112344922"/>
        </c:manualLayout>
      </c:layout>
      <c:scatterChart>
        <c:scatterStyle val="lineMarker"/>
        <c:varyColors val="0"/>
        <c:ser>
          <c:idx val="0"/>
          <c:order val="0"/>
          <c:tx>
            <c:v>Gasoline</c:v>
          </c:tx>
          <c:spPr>
            <a:ln w="38100" cap="rnd">
              <a:solidFill>
                <a:srgbClr val="0072B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2B2"/>
              </a:solidFill>
              <a:ln w="9525">
                <a:solidFill>
                  <a:srgbClr val="0072B2"/>
                </a:solidFill>
              </a:ln>
              <a:effectLst/>
            </c:spPr>
          </c:marker>
          <c:xVal>
            <c:numRef>
              <c:f>'43s'!$D$2:$D$103</c:f>
              <c:numCache>
                <c:formatCode>General</c:formatCode>
                <c:ptCount val="102"/>
              </c:numCache>
            </c:numRef>
          </c:xVal>
          <c:yVal>
            <c:numRef>
              <c:f>'43s'!$G$2:$G$103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99-4640-BBC2-29916AC7F816}"/>
            </c:ext>
          </c:extLst>
        </c:ser>
        <c:ser>
          <c:idx val="1"/>
          <c:order val="1"/>
          <c:tx>
            <c:v>Diesel</c:v>
          </c:tx>
          <c:spPr>
            <a:ln w="38100" cap="rnd">
              <a:solidFill>
                <a:srgbClr val="56B4E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56B4E9"/>
              </a:solidFill>
              <a:ln w="9525">
                <a:solidFill>
                  <a:srgbClr val="56B4E9"/>
                </a:solidFill>
              </a:ln>
              <a:effectLst/>
            </c:spPr>
          </c:marker>
          <c:xVal>
            <c:numRef>
              <c:f>'43s'!$J$2:$J$103</c:f>
              <c:numCache>
                <c:formatCode>General</c:formatCode>
                <c:ptCount val="102"/>
              </c:numCache>
            </c:numRef>
          </c:xVal>
          <c:yVal>
            <c:numRef>
              <c:f>'43s'!$M$2:$M$103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99-4640-BBC2-29916AC7F816}"/>
            </c:ext>
          </c:extLst>
        </c:ser>
        <c:ser>
          <c:idx val="2"/>
          <c:order val="2"/>
          <c:tx>
            <c:v>CNG</c:v>
          </c:tx>
          <c:spPr>
            <a:ln w="38100" cap="rnd">
              <a:solidFill>
                <a:srgbClr val="D55E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D55E00"/>
              </a:solidFill>
              <a:ln w="9525">
                <a:solidFill>
                  <a:srgbClr val="D55E00"/>
                </a:solidFill>
              </a:ln>
              <a:effectLst/>
            </c:spPr>
          </c:marker>
          <c:xVal>
            <c:numRef>
              <c:f>'43s'!$P$2:$P$103</c:f>
              <c:numCache>
                <c:formatCode>General</c:formatCode>
                <c:ptCount val="102"/>
              </c:numCache>
            </c:numRef>
          </c:xVal>
          <c:yVal>
            <c:numRef>
              <c:f>'43s'!$S$2:$S$103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E99-4640-BBC2-29916AC7F816}"/>
            </c:ext>
          </c:extLst>
        </c:ser>
        <c:ser>
          <c:idx val="3"/>
          <c:order val="3"/>
          <c:tx>
            <c:v>E-85</c:v>
          </c:tx>
          <c:spPr>
            <a:ln w="38100" cap="rnd">
              <a:solidFill>
                <a:srgbClr val="E69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69F00"/>
              </a:solidFill>
              <a:ln w="9525">
                <a:solidFill>
                  <a:srgbClr val="E69F00"/>
                </a:solidFill>
              </a:ln>
              <a:effectLst/>
            </c:spPr>
          </c:marker>
          <c:xVal>
            <c:numRef>
              <c:f>'43s'!$V$2:$V$103</c:f>
              <c:numCache>
                <c:formatCode>General</c:formatCode>
                <c:ptCount val="102"/>
              </c:numCache>
            </c:numRef>
          </c:xVal>
          <c:yVal>
            <c:numRef>
              <c:f>'43s'!$Y$2:$Y$103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E99-4640-BBC2-29916AC7F816}"/>
            </c:ext>
          </c:extLst>
        </c:ser>
        <c:ser>
          <c:idx val="4"/>
          <c:order val="4"/>
          <c:tx>
            <c:v>Battery Electric</c:v>
          </c:tx>
          <c:spPr>
            <a:ln w="38100" cap="rnd">
              <a:solidFill>
                <a:srgbClr val="009E7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9E73"/>
              </a:solidFill>
              <a:ln w="9525">
                <a:solidFill>
                  <a:srgbClr val="009E73"/>
                </a:solidFill>
              </a:ln>
              <a:effectLst/>
            </c:spPr>
          </c:marker>
          <c:xVal>
            <c:numRef>
              <c:f>'43s'!$AB$2:$AB$103</c:f>
              <c:numCache>
                <c:formatCode>General</c:formatCode>
                <c:ptCount val="102"/>
              </c:numCache>
            </c:numRef>
          </c:xVal>
          <c:yVal>
            <c:numRef>
              <c:f>'43s'!$AE$2:$AE$103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E99-4640-BBC2-29916AC7F816}"/>
            </c:ext>
          </c:extLst>
        </c:ser>
        <c:ser>
          <c:idx val="5"/>
          <c:order val="5"/>
          <c:tx>
            <c:v>Fuel Cell</c:v>
          </c:tx>
          <c:spPr>
            <a:ln w="38100" cap="rnd">
              <a:solidFill>
                <a:srgbClr val="F0E44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0E442"/>
              </a:solidFill>
              <a:ln w="9525">
                <a:solidFill>
                  <a:srgbClr val="F0E442"/>
                </a:solidFill>
              </a:ln>
              <a:effectLst/>
            </c:spPr>
          </c:marker>
          <c:xVal>
            <c:numRef>
              <c:f>'43s'!$AH$2:$AH$103</c:f>
              <c:numCache>
                <c:formatCode>General</c:formatCode>
                <c:ptCount val="102"/>
              </c:numCache>
            </c:numRef>
          </c:xVal>
          <c:yVal>
            <c:numRef>
              <c:f>'43s'!$AK$2:$AK$103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E99-4640-BBC2-29916AC7F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1268319"/>
        <c:axId val="1911268735"/>
      </c:scatterChart>
      <c:valAx>
        <c:axId val="1911268319"/>
        <c:scaling>
          <c:orientation val="minMax"/>
          <c:min val="19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Model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68735"/>
        <c:crosses val="autoZero"/>
        <c:crossBetween val="midCat"/>
        <c:majorUnit val="10"/>
        <c:minorUnit val="5"/>
      </c:valAx>
      <c:valAx>
        <c:axId val="191126873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Fuel Engine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6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Refuse Trucks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476355501269295E-2"/>
          <c:y val="7.6680723871622211E-2"/>
          <c:w val="0.72430928715836518"/>
          <c:h val="0.80612222112344922"/>
        </c:manualLayout>
      </c:layout>
      <c:scatterChart>
        <c:scatterStyle val="lineMarker"/>
        <c:varyColors val="0"/>
        <c:ser>
          <c:idx val="0"/>
          <c:order val="0"/>
          <c:tx>
            <c:v>Gasoline</c:v>
          </c:tx>
          <c:spPr>
            <a:ln w="38100" cap="rnd">
              <a:solidFill>
                <a:srgbClr val="0072B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2B2"/>
              </a:solidFill>
              <a:ln w="9525">
                <a:solidFill>
                  <a:srgbClr val="0072B2"/>
                </a:solidFill>
              </a:ln>
              <a:effectLst/>
            </c:spPr>
          </c:marker>
          <c:xVal>
            <c:numRef>
              <c:f>'51s'!$D$2:$D$103</c:f>
              <c:numCache>
                <c:formatCode>General</c:formatCode>
                <c:ptCount val="102"/>
              </c:numCache>
            </c:numRef>
          </c:xVal>
          <c:yVal>
            <c:numRef>
              <c:f>'51s'!$G$2:$G$103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26-485C-B575-0F91BC75370E}"/>
            </c:ext>
          </c:extLst>
        </c:ser>
        <c:ser>
          <c:idx val="1"/>
          <c:order val="1"/>
          <c:tx>
            <c:v>Diesel</c:v>
          </c:tx>
          <c:spPr>
            <a:ln w="38100" cap="rnd">
              <a:solidFill>
                <a:srgbClr val="56B4E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56B4E9"/>
              </a:solidFill>
              <a:ln w="9525">
                <a:solidFill>
                  <a:srgbClr val="56B4E9"/>
                </a:solidFill>
              </a:ln>
              <a:effectLst/>
            </c:spPr>
          </c:marker>
          <c:xVal>
            <c:numRef>
              <c:f>'51s'!$J$2:$J$103</c:f>
              <c:numCache>
                <c:formatCode>General</c:formatCode>
                <c:ptCount val="102"/>
              </c:numCache>
            </c:numRef>
          </c:xVal>
          <c:yVal>
            <c:numRef>
              <c:f>'51s'!$M$2:$M$103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26-485C-B575-0F91BC75370E}"/>
            </c:ext>
          </c:extLst>
        </c:ser>
        <c:ser>
          <c:idx val="2"/>
          <c:order val="2"/>
          <c:tx>
            <c:v>CNG</c:v>
          </c:tx>
          <c:spPr>
            <a:ln w="38100" cap="rnd">
              <a:solidFill>
                <a:srgbClr val="D55E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D55E00"/>
              </a:solidFill>
              <a:ln w="9525">
                <a:solidFill>
                  <a:srgbClr val="D55E00"/>
                </a:solidFill>
              </a:ln>
              <a:effectLst/>
            </c:spPr>
          </c:marker>
          <c:xVal>
            <c:numRef>
              <c:f>'51s'!$P$2:$P$103</c:f>
              <c:numCache>
                <c:formatCode>General</c:formatCode>
                <c:ptCount val="102"/>
              </c:numCache>
            </c:numRef>
          </c:xVal>
          <c:yVal>
            <c:numRef>
              <c:f>'51s'!$S$2:$S$103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C26-485C-B575-0F91BC75370E}"/>
            </c:ext>
          </c:extLst>
        </c:ser>
        <c:ser>
          <c:idx val="3"/>
          <c:order val="3"/>
          <c:tx>
            <c:v>E-85</c:v>
          </c:tx>
          <c:spPr>
            <a:ln w="38100" cap="rnd">
              <a:solidFill>
                <a:srgbClr val="E69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69F00"/>
              </a:solidFill>
              <a:ln w="9525">
                <a:solidFill>
                  <a:srgbClr val="E69F00"/>
                </a:solidFill>
              </a:ln>
              <a:effectLst/>
            </c:spPr>
          </c:marker>
          <c:xVal>
            <c:numRef>
              <c:f>'51s'!$V$2:$V$103</c:f>
              <c:numCache>
                <c:formatCode>General</c:formatCode>
                <c:ptCount val="102"/>
              </c:numCache>
            </c:numRef>
          </c:xVal>
          <c:yVal>
            <c:numRef>
              <c:f>'51s'!$Y$2:$Y$103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C26-485C-B575-0F91BC75370E}"/>
            </c:ext>
          </c:extLst>
        </c:ser>
        <c:ser>
          <c:idx val="4"/>
          <c:order val="4"/>
          <c:tx>
            <c:v>Battery Electric</c:v>
          </c:tx>
          <c:spPr>
            <a:ln w="38100" cap="rnd">
              <a:solidFill>
                <a:srgbClr val="009E7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9E73"/>
              </a:solidFill>
              <a:ln w="9525">
                <a:solidFill>
                  <a:srgbClr val="009E73"/>
                </a:solidFill>
              </a:ln>
              <a:effectLst/>
            </c:spPr>
          </c:marker>
          <c:xVal>
            <c:numRef>
              <c:f>'51s'!$AB$2:$AB$103</c:f>
              <c:numCache>
                <c:formatCode>General</c:formatCode>
                <c:ptCount val="102"/>
              </c:numCache>
            </c:numRef>
          </c:xVal>
          <c:yVal>
            <c:numRef>
              <c:f>'51s'!$AE$2:$AE$103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C26-485C-B575-0F91BC75370E}"/>
            </c:ext>
          </c:extLst>
        </c:ser>
        <c:ser>
          <c:idx val="5"/>
          <c:order val="5"/>
          <c:tx>
            <c:v>Fuel Cell</c:v>
          </c:tx>
          <c:spPr>
            <a:ln w="38100" cap="rnd">
              <a:solidFill>
                <a:srgbClr val="F0E44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0E442"/>
              </a:solidFill>
              <a:ln w="9525">
                <a:solidFill>
                  <a:srgbClr val="F0E442"/>
                </a:solidFill>
              </a:ln>
              <a:effectLst/>
            </c:spPr>
          </c:marker>
          <c:xVal>
            <c:numRef>
              <c:f>'51s'!$AH$2:$AH$103</c:f>
              <c:numCache>
                <c:formatCode>General</c:formatCode>
                <c:ptCount val="102"/>
              </c:numCache>
            </c:numRef>
          </c:xVal>
          <c:yVal>
            <c:numRef>
              <c:f>'51s'!$AK$2:$AK$103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C26-485C-B575-0F91BC753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1268319"/>
        <c:axId val="1911268735"/>
      </c:scatterChart>
      <c:valAx>
        <c:axId val="1911268319"/>
        <c:scaling>
          <c:orientation val="minMax"/>
          <c:min val="19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Model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68735"/>
        <c:crosses val="autoZero"/>
        <c:crossBetween val="midCat"/>
        <c:majorUnit val="10"/>
        <c:minorUnit val="5"/>
      </c:valAx>
      <c:valAx>
        <c:axId val="191126873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Fuel Engine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6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Single Unit Short-haul Trucks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476355501269295E-2"/>
          <c:y val="7.6680723871622211E-2"/>
          <c:w val="0.72430928715836518"/>
          <c:h val="0.80612222112344922"/>
        </c:manualLayout>
      </c:layout>
      <c:scatterChart>
        <c:scatterStyle val="lineMarker"/>
        <c:varyColors val="0"/>
        <c:ser>
          <c:idx val="0"/>
          <c:order val="0"/>
          <c:tx>
            <c:v>Gasoline</c:v>
          </c:tx>
          <c:spPr>
            <a:ln w="38100" cap="rnd">
              <a:solidFill>
                <a:srgbClr val="0072B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2B2"/>
              </a:solidFill>
              <a:ln w="9525">
                <a:solidFill>
                  <a:srgbClr val="0072B2"/>
                </a:solidFill>
              </a:ln>
              <a:effectLst/>
            </c:spPr>
          </c:marker>
          <c:xVal>
            <c:numRef>
              <c:f>'52s'!$D$2:$D$103</c:f>
              <c:numCache>
                <c:formatCode>General</c:formatCode>
                <c:ptCount val="102"/>
              </c:numCache>
            </c:numRef>
          </c:xVal>
          <c:yVal>
            <c:numRef>
              <c:f>'52s'!$G$2:$G$103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79-46AB-80A3-2C33D0531777}"/>
            </c:ext>
          </c:extLst>
        </c:ser>
        <c:ser>
          <c:idx val="1"/>
          <c:order val="1"/>
          <c:tx>
            <c:v>Diesel</c:v>
          </c:tx>
          <c:spPr>
            <a:ln w="38100" cap="rnd">
              <a:solidFill>
                <a:srgbClr val="56B4E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56B4E9"/>
              </a:solidFill>
              <a:ln w="9525">
                <a:solidFill>
                  <a:srgbClr val="56B4E9"/>
                </a:solidFill>
              </a:ln>
              <a:effectLst/>
            </c:spPr>
          </c:marker>
          <c:xVal>
            <c:numRef>
              <c:f>'52s'!$J$2:$J$103</c:f>
              <c:numCache>
                <c:formatCode>General</c:formatCode>
                <c:ptCount val="102"/>
              </c:numCache>
            </c:numRef>
          </c:xVal>
          <c:yVal>
            <c:numRef>
              <c:f>'52s'!$M$2:$M$103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79-46AB-80A3-2C33D0531777}"/>
            </c:ext>
          </c:extLst>
        </c:ser>
        <c:ser>
          <c:idx val="2"/>
          <c:order val="2"/>
          <c:tx>
            <c:v>CNG</c:v>
          </c:tx>
          <c:spPr>
            <a:ln w="38100" cap="rnd">
              <a:solidFill>
                <a:srgbClr val="D55E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D55E00"/>
              </a:solidFill>
              <a:ln w="9525">
                <a:solidFill>
                  <a:srgbClr val="D55E00"/>
                </a:solidFill>
              </a:ln>
              <a:effectLst/>
            </c:spPr>
          </c:marker>
          <c:xVal>
            <c:numRef>
              <c:f>'52s'!$P$2:$P$103</c:f>
              <c:numCache>
                <c:formatCode>General</c:formatCode>
                <c:ptCount val="102"/>
              </c:numCache>
            </c:numRef>
          </c:xVal>
          <c:yVal>
            <c:numRef>
              <c:f>'52s'!$S$2:$S$103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D79-46AB-80A3-2C33D0531777}"/>
            </c:ext>
          </c:extLst>
        </c:ser>
        <c:ser>
          <c:idx val="3"/>
          <c:order val="3"/>
          <c:tx>
            <c:v>E-85</c:v>
          </c:tx>
          <c:spPr>
            <a:ln w="38100" cap="rnd">
              <a:solidFill>
                <a:srgbClr val="E69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69F00"/>
              </a:solidFill>
              <a:ln w="9525">
                <a:solidFill>
                  <a:srgbClr val="E69F00"/>
                </a:solidFill>
              </a:ln>
              <a:effectLst/>
            </c:spPr>
          </c:marker>
          <c:xVal>
            <c:numRef>
              <c:f>'52s'!$V$2:$V$103</c:f>
              <c:numCache>
                <c:formatCode>General</c:formatCode>
                <c:ptCount val="102"/>
              </c:numCache>
            </c:numRef>
          </c:xVal>
          <c:yVal>
            <c:numRef>
              <c:f>'52s'!$Y$2:$Y$103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D79-46AB-80A3-2C33D0531777}"/>
            </c:ext>
          </c:extLst>
        </c:ser>
        <c:ser>
          <c:idx val="4"/>
          <c:order val="4"/>
          <c:tx>
            <c:v>Battery Electric</c:v>
          </c:tx>
          <c:spPr>
            <a:ln w="38100" cap="rnd">
              <a:solidFill>
                <a:srgbClr val="009E7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9E73"/>
              </a:solidFill>
              <a:ln w="9525">
                <a:solidFill>
                  <a:srgbClr val="009E73"/>
                </a:solidFill>
              </a:ln>
              <a:effectLst/>
            </c:spPr>
          </c:marker>
          <c:xVal>
            <c:numRef>
              <c:f>'52s'!$AB$2:$AB$103</c:f>
              <c:numCache>
                <c:formatCode>General</c:formatCode>
                <c:ptCount val="102"/>
              </c:numCache>
            </c:numRef>
          </c:xVal>
          <c:yVal>
            <c:numRef>
              <c:f>'52s'!$AE$2:$AE$103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D79-46AB-80A3-2C33D0531777}"/>
            </c:ext>
          </c:extLst>
        </c:ser>
        <c:ser>
          <c:idx val="5"/>
          <c:order val="5"/>
          <c:tx>
            <c:v>Fuel Cell</c:v>
          </c:tx>
          <c:spPr>
            <a:ln w="38100" cap="rnd">
              <a:solidFill>
                <a:srgbClr val="F0E44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0E442"/>
              </a:solidFill>
              <a:ln w="9525">
                <a:solidFill>
                  <a:srgbClr val="F0E442"/>
                </a:solidFill>
              </a:ln>
              <a:effectLst/>
            </c:spPr>
          </c:marker>
          <c:xVal>
            <c:numRef>
              <c:f>'52s'!$AH$2:$AH$103</c:f>
              <c:numCache>
                <c:formatCode>General</c:formatCode>
                <c:ptCount val="102"/>
              </c:numCache>
            </c:numRef>
          </c:xVal>
          <c:yVal>
            <c:numRef>
              <c:f>'52s'!$AK$2:$AK$103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D79-46AB-80A3-2C33D0531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1268319"/>
        <c:axId val="1911268735"/>
      </c:scatterChart>
      <c:valAx>
        <c:axId val="1911268319"/>
        <c:scaling>
          <c:orientation val="minMax"/>
          <c:min val="19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Model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68735"/>
        <c:crosses val="autoZero"/>
        <c:crossBetween val="midCat"/>
        <c:majorUnit val="10"/>
        <c:minorUnit val="5"/>
      </c:valAx>
      <c:valAx>
        <c:axId val="191126873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Fuel Engine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6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Single Unit Long-haul</a:t>
            </a:r>
            <a:r>
              <a:rPr lang="en-US" sz="1600" baseline="0"/>
              <a:t> Trucks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476355501269295E-2"/>
          <c:y val="7.6680723871622211E-2"/>
          <c:w val="0.72430928715836518"/>
          <c:h val="0.80612222112344922"/>
        </c:manualLayout>
      </c:layout>
      <c:scatterChart>
        <c:scatterStyle val="lineMarker"/>
        <c:varyColors val="0"/>
        <c:ser>
          <c:idx val="0"/>
          <c:order val="0"/>
          <c:tx>
            <c:v>Gasoline</c:v>
          </c:tx>
          <c:spPr>
            <a:ln w="38100" cap="rnd">
              <a:solidFill>
                <a:srgbClr val="0072B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2B2"/>
              </a:solidFill>
              <a:ln w="9525">
                <a:solidFill>
                  <a:srgbClr val="0072B2"/>
                </a:solidFill>
              </a:ln>
              <a:effectLst/>
            </c:spPr>
          </c:marker>
          <c:xVal>
            <c:numRef>
              <c:f>'53s'!$D$2:$D$103</c:f>
              <c:numCache>
                <c:formatCode>General</c:formatCode>
                <c:ptCount val="102"/>
              </c:numCache>
            </c:numRef>
          </c:xVal>
          <c:yVal>
            <c:numRef>
              <c:f>'53s'!$G$2:$G$103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78-45F0-9AC9-34BD430930AA}"/>
            </c:ext>
          </c:extLst>
        </c:ser>
        <c:ser>
          <c:idx val="1"/>
          <c:order val="1"/>
          <c:tx>
            <c:v>Diesel</c:v>
          </c:tx>
          <c:spPr>
            <a:ln w="38100" cap="rnd">
              <a:solidFill>
                <a:srgbClr val="56B4E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56B4E9"/>
              </a:solidFill>
              <a:ln w="9525">
                <a:solidFill>
                  <a:srgbClr val="56B4E9"/>
                </a:solidFill>
              </a:ln>
              <a:effectLst/>
            </c:spPr>
          </c:marker>
          <c:xVal>
            <c:numRef>
              <c:f>'53s'!$J$2:$J$103</c:f>
              <c:numCache>
                <c:formatCode>General</c:formatCode>
                <c:ptCount val="102"/>
              </c:numCache>
            </c:numRef>
          </c:xVal>
          <c:yVal>
            <c:numRef>
              <c:f>'53s'!$M$2:$M$103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78-45F0-9AC9-34BD430930AA}"/>
            </c:ext>
          </c:extLst>
        </c:ser>
        <c:ser>
          <c:idx val="2"/>
          <c:order val="2"/>
          <c:tx>
            <c:v>CNG</c:v>
          </c:tx>
          <c:spPr>
            <a:ln w="38100" cap="rnd">
              <a:solidFill>
                <a:srgbClr val="D55E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D55E00"/>
              </a:solidFill>
              <a:ln w="9525">
                <a:solidFill>
                  <a:srgbClr val="D55E00"/>
                </a:solidFill>
              </a:ln>
              <a:effectLst/>
            </c:spPr>
          </c:marker>
          <c:xVal>
            <c:numRef>
              <c:f>'53s'!$P$2:$P$103</c:f>
              <c:numCache>
                <c:formatCode>General</c:formatCode>
                <c:ptCount val="102"/>
              </c:numCache>
            </c:numRef>
          </c:xVal>
          <c:yVal>
            <c:numRef>
              <c:f>'53s'!$S$2:$S$103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B78-45F0-9AC9-34BD430930AA}"/>
            </c:ext>
          </c:extLst>
        </c:ser>
        <c:ser>
          <c:idx val="3"/>
          <c:order val="3"/>
          <c:tx>
            <c:v>E-85</c:v>
          </c:tx>
          <c:spPr>
            <a:ln w="38100" cap="rnd">
              <a:solidFill>
                <a:srgbClr val="E69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69F00"/>
              </a:solidFill>
              <a:ln w="9525">
                <a:solidFill>
                  <a:srgbClr val="E69F00"/>
                </a:solidFill>
              </a:ln>
              <a:effectLst/>
            </c:spPr>
          </c:marker>
          <c:xVal>
            <c:numRef>
              <c:f>'53s'!$V$2:$V$103</c:f>
              <c:numCache>
                <c:formatCode>General</c:formatCode>
                <c:ptCount val="102"/>
              </c:numCache>
            </c:numRef>
          </c:xVal>
          <c:yVal>
            <c:numRef>
              <c:f>'53s'!$Y$2:$Y$103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B78-45F0-9AC9-34BD430930AA}"/>
            </c:ext>
          </c:extLst>
        </c:ser>
        <c:ser>
          <c:idx val="4"/>
          <c:order val="4"/>
          <c:tx>
            <c:v>Battery Electric</c:v>
          </c:tx>
          <c:spPr>
            <a:ln w="38100" cap="rnd">
              <a:solidFill>
                <a:srgbClr val="009E7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9E73"/>
              </a:solidFill>
              <a:ln w="9525">
                <a:solidFill>
                  <a:srgbClr val="009E73"/>
                </a:solidFill>
              </a:ln>
              <a:effectLst/>
            </c:spPr>
          </c:marker>
          <c:xVal>
            <c:numRef>
              <c:f>'53s'!$AB$2:$AB$103</c:f>
              <c:numCache>
                <c:formatCode>General</c:formatCode>
                <c:ptCount val="102"/>
              </c:numCache>
            </c:numRef>
          </c:xVal>
          <c:yVal>
            <c:numRef>
              <c:f>'53s'!$AE$2:$AE$103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B78-45F0-9AC9-34BD430930AA}"/>
            </c:ext>
          </c:extLst>
        </c:ser>
        <c:ser>
          <c:idx val="5"/>
          <c:order val="5"/>
          <c:tx>
            <c:v>Fuel Cell</c:v>
          </c:tx>
          <c:spPr>
            <a:ln w="38100" cap="rnd">
              <a:solidFill>
                <a:srgbClr val="F0E44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0E442"/>
              </a:solidFill>
              <a:ln w="9525">
                <a:solidFill>
                  <a:srgbClr val="F0E442"/>
                </a:solidFill>
              </a:ln>
              <a:effectLst/>
            </c:spPr>
          </c:marker>
          <c:xVal>
            <c:numRef>
              <c:f>'53s'!$AH$2:$AH$103</c:f>
              <c:numCache>
                <c:formatCode>General</c:formatCode>
                <c:ptCount val="102"/>
              </c:numCache>
            </c:numRef>
          </c:xVal>
          <c:yVal>
            <c:numRef>
              <c:f>'53s'!$AK$2:$AK$103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B78-45F0-9AC9-34BD43093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1268319"/>
        <c:axId val="1911268735"/>
      </c:scatterChart>
      <c:valAx>
        <c:axId val="1911268319"/>
        <c:scaling>
          <c:orientation val="minMax"/>
          <c:min val="19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Model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68735"/>
        <c:crosses val="autoZero"/>
        <c:crossBetween val="midCat"/>
        <c:majorUnit val="10"/>
        <c:minorUnit val="5"/>
      </c:valAx>
      <c:valAx>
        <c:axId val="191126873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Fuel Engine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6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Motor Homes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476355501269295E-2"/>
          <c:y val="7.6680723871622211E-2"/>
          <c:w val="0.72430928715836518"/>
          <c:h val="0.80612222112344922"/>
        </c:manualLayout>
      </c:layout>
      <c:scatterChart>
        <c:scatterStyle val="lineMarker"/>
        <c:varyColors val="0"/>
        <c:ser>
          <c:idx val="0"/>
          <c:order val="0"/>
          <c:tx>
            <c:v>Gasoline</c:v>
          </c:tx>
          <c:spPr>
            <a:ln w="38100" cap="rnd">
              <a:solidFill>
                <a:srgbClr val="0072B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2B2"/>
              </a:solidFill>
              <a:ln w="9525">
                <a:solidFill>
                  <a:srgbClr val="0072B2"/>
                </a:solidFill>
              </a:ln>
              <a:effectLst/>
            </c:spPr>
          </c:marker>
          <c:xVal>
            <c:numRef>
              <c:f>'54s'!$D$2:$D$103</c:f>
              <c:numCache>
                <c:formatCode>General</c:formatCode>
                <c:ptCount val="102"/>
              </c:numCache>
            </c:numRef>
          </c:xVal>
          <c:yVal>
            <c:numRef>
              <c:f>'54s'!$G$2:$G$103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01-47B0-A3D4-2039E46D7ABC}"/>
            </c:ext>
          </c:extLst>
        </c:ser>
        <c:ser>
          <c:idx val="1"/>
          <c:order val="1"/>
          <c:tx>
            <c:v>Diesel</c:v>
          </c:tx>
          <c:spPr>
            <a:ln w="38100" cap="rnd">
              <a:solidFill>
                <a:srgbClr val="56B4E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56B4E9"/>
              </a:solidFill>
              <a:ln w="9525">
                <a:solidFill>
                  <a:srgbClr val="56B4E9"/>
                </a:solidFill>
              </a:ln>
              <a:effectLst/>
            </c:spPr>
          </c:marker>
          <c:xVal>
            <c:numRef>
              <c:f>'54s'!$J$2:$J$103</c:f>
              <c:numCache>
                <c:formatCode>General</c:formatCode>
                <c:ptCount val="102"/>
              </c:numCache>
            </c:numRef>
          </c:xVal>
          <c:yVal>
            <c:numRef>
              <c:f>'54s'!$M$2:$M$103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01-47B0-A3D4-2039E46D7ABC}"/>
            </c:ext>
          </c:extLst>
        </c:ser>
        <c:ser>
          <c:idx val="2"/>
          <c:order val="2"/>
          <c:tx>
            <c:v>CNG</c:v>
          </c:tx>
          <c:spPr>
            <a:ln w="38100" cap="rnd">
              <a:solidFill>
                <a:srgbClr val="D55E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D55E00"/>
              </a:solidFill>
              <a:ln w="9525">
                <a:solidFill>
                  <a:srgbClr val="D55E00"/>
                </a:solidFill>
              </a:ln>
              <a:effectLst/>
            </c:spPr>
          </c:marker>
          <c:xVal>
            <c:numRef>
              <c:f>'54s'!$P$2:$P$103</c:f>
              <c:numCache>
                <c:formatCode>General</c:formatCode>
                <c:ptCount val="102"/>
              </c:numCache>
            </c:numRef>
          </c:xVal>
          <c:yVal>
            <c:numRef>
              <c:f>'54s'!$S$2:$S$103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B01-47B0-A3D4-2039E46D7ABC}"/>
            </c:ext>
          </c:extLst>
        </c:ser>
        <c:ser>
          <c:idx val="3"/>
          <c:order val="3"/>
          <c:tx>
            <c:v>E-85</c:v>
          </c:tx>
          <c:spPr>
            <a:ln w="38100" cap="rnd">
              <a:solidFill>
                <a:srgbClr val="E69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69F00"/>
              </a:solidFill>
              <a:ln w="9525">
                <a:solidFill>
                  <a:srgbClr val="E69F00"/>
                </a:solidFill>
              </a:ln>
              <a:effectLst/>
            </c:spPr>
          </c:marker>
          <c:xVal>
            <c:numRef>
              <c:f>'54s'!$V$2:$V$103</c:f>
              <c:numCache>
                <c:formatCode>General</c:formatCode>
                <c:ptCount val="102"/>
              </c:numCache>
            </c:numRef>
          </c:xVal>
          <c:yVal>
            <c:numRef>
              <c:f>'54s'!$Y$2:$Y$103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B01-47B0-A3D4-2039E46D7ABC}"/>
            </c:ext>
          </c:extLst>
        </c:ser>
        <c:ser>
          <c:idx val="4"/>
          <c:order val="4"/>
          <c:tx>
            <c:v>Battery Electric</c:v>
          </c:tx>
          <c:spPr>
            <a:ln w="38100" cap="rnd">
              <a:solidFill>
                <a:srgbClr val="009E7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9E73"/>
              </a:solidFill>
              <a:ln w="9525">
                <a:solidFill>
                  <a:srgbClr val="009E73"/>
                </a:solidFill>
              </a:ln>
              <a:effectLst/>
            </c:spPr>
          </c:marker>
          <c:xVal>
            <c:numRef>
              <c:f>'54s'!$AB$2:$AB$103</c:f>
              <c:numCache>
                <c:formatCode>General</c:formatCode>
                <c:ptCount val="102"/>
              </c:numCache>
            </c:numRef>
          </c:xVal>
          <c:yVal>
            <c:numRef>
              <c:f>'54s'!$AE$2:$AE$103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B01-47B0-A3D4-2039E46D7ABC}"/>
            </c:ext>
          </c:extLst>
        </c:ser>
        <c:ser>
          <c:idx val="5"/>
          <c:order val="5"/>
          <c:tx>
            <c:v>Fuel Cell</c:v>
          </c:tx>
          <c:spPr>
            <a:ln w="38100" cap="rnd">
              <a:solidFill>
                <a:srgbClr val="F0E44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0E442"/>
              </a:solidFill>
              <a:ln w="9525">
                <a:solidFill>
                  <a:srgbClr val="F0E442"/>
                </a:solidFill>
              </a:ln>
              <a:effectLst/>
            </c:spPr>
          </c:marker>
          <c:xVal>
            <c:numRef>
              <c:f>'54s'!$AH$2:$AH$103</c:f>
              <c:numCache>
                <c:formatCode>General</c:formatCode>
                <c:ptCount val="102"/>
              </c:numCache>
            </c:numRef>
          </c:xVal>
          <c:yVal>
            <c:numRef>
              <c:f>'54s'!$AK$2:$AK$103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B01-47B0-A3D4-2039E46D7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1268319"/>
        <c:axId val="1911268735"/>
      </c:scatterChart>
      <c:valAx>
        <c:axId val="1911268319"/>
        <c:scaling>
          <c:orientation val="minMax"/>
          <c:min val="19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Model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68735"/>
        <c:crosses val="autoZero"/>
        <c:crossBetween val="midCat"/>
        <c:majorUnit val="10"/>
        <c:minorUnit val="5"/>
      </c:valAx>
      <c:valAx>
        <c:axId val="191126873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Fuel Engine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6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Combination</a:t>
            </a:r>
            <a:r>
              <a:rPr lang="en-US" sz="1600" baseline="0"/>
              <a:t> Short-haul</a:t>
            </a:r>
            <a:r>
              <a:rPr lang="en-US" sz="1600"/>
              <a:t> Trucks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476355501269295E-2"/>
          <c:y val="7.6680723871622211E-2"/>
          <c:w val="0.72430928715836518"/>
          <c:h val="0.80612222112344922"/>
        </c:manualLayout>
      </c:layout>
      <c:scatterChart>
        <c:scatterStyle val="lineMarker"/>
        <c:varyColors val="0"/>
        <c:ser>
          <c:idx val="0"/>
          <c:order val="0"/>
          <c:tx>
            <c:v>Gasoline</c:v>
          </c:tx>
          <c:spPr>
            <a:ln w="38100" cap="rnd">
              <a:solidFill>
                <a:srgbClr val="0072B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2B2"/>
              </a:solidFill>
              <a:ln w="9525">
                <a:solidFill>
                  <a:srgbClr val="0072B2"/>
                </a:solidFill>
              </a:ln>
              <a:effectLst/>
            </c:spPr>
          </c:marker>
          <c:xVal>
            <c:numRef>
              <c:f>'61s'!$D$2:$D$103</c:f>
              <c:numCache>
                <c:formatCode>General</c:formatCode>
                <c:ptCount val="102"/>
              </c:numCache>
            </c:numRef>
          </c:xVal>
          <c:yVal>
            <c:numRef>
              <c:f>'61s'!$G$2:$G$103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96-4A9B-A946-D41E56405919}"/>
            </c:ext>
          </c:extLst>
        </c:ser>
        <c:ser>
          <c:idx val="1"/>
          <c:order val="1"/>
          <c:tx>
            <c:v>Diesel</c:v>
          </c:tx>
          <c:spPr>
            <a:ln w="38100" cap="rnd">
              <a:solidFill>
                <a:srgbClr val="56B4E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56B4E9"/>
              </a:solidFill>
              <a:ln w="9525">
                <a:solidFill>
                  <a:srgbClr val="56B4E9"/>
                </a:solidFill>
              </a:ln>
              <a:effectLst/>
            </c:spPr>
          </c:marker>
          <c:xVal>
            <c:numRef>
              <c:f>'61s'!$J$2:$J$103</c:f>
              <c:numCache>
                <c:formatCode>General</c:formatCode>
                <c:ptCount val="102"/>
              </c:numCache>
            </c:numRef>
          </c:xVal>
          <c:yVal>
            <c:numRef>
              <c:f>'61s'!$M$2:$M$103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96-4A9B-A946-D41E56405919}"/>
            </c:ext>
          </c:extLst>
        </c:ser>
        <c:ser>
          <c:idx val="2"/>
          <c:order val="2"/>
          <c:tx>
            <c:v>CNG</c:v>
          </c:tx>
          <c:spPr>
            <a:ln w="38100" cap="rnd">
              <a:solidFill>
                <a:srgbClr val="D55E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D55E00"/>
              </a:solidFill>
              <a:ln w="9525">
                <a:solidFill>
                  <a:srgbClr val="D55E00"/>
                </a:solidFill>
              </a:ln>
              <a:effectLst/>
            </c:spPr>
          </c:marker>
          <c:xVal>
            <c:numRef>
              <c:f>'61s'!$P$2:$P$103</c:f>
              <c:numCache>
                <c:formatCode>General</c:formatCode>
                <c:ptCount val="102"/>
              </c:numCache>
            </c:numRef>
          </c:xVal>
          <c:yVal>
            <c:numRef>
              <c:f>'61s'!$S$2:$S$103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96-4A9B-A946-D41E56405919}"/>
            </c:ext>
          </c:extLst>
        </c:ser>
        <c:ser>
          <c:idx val="3"/>
          <c:order val="3"/>
          <c:tx>
            <c:v>E-85</c:v>
          </c:tx>
          <c:spPr>
            <a:ln w="38100" cap="rnd">
              <a:solidFill>
                <a:srgbClr val="E69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69F00"/>
              </a:solidFill>
              <a:ln w="9525">
                <a:solidFill>
                  <a:srgbClr val="E69F00"/>
                </a:solidFill>
              </a:ln>
              <a:effectLst/>
            </c:spPr>
          </c:marker>
          <c:xVal>
            <c:numRef>
              <c:f>'61s'!$V$2:$V$103</c:f>
              <c:numCache>
                <c:formatCode>General</c:formatCode>
                <c:ptCount val="102"/>
              </c:numCache>
            </c:numRef>
          </c:xVal>
          <c:yVal>
            <c:numRef>
              <c:f>'61s'!$Y$2:$Y$103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96-4A9B-A946-D41E56405919}"/>
            </c:ext>
          </c:extLst>
        </c:ser>
        <c:ser>
          <c:idx val="4"/>
          <c:order val="4"/>
          <c:tx>
            <c:v>Battery Electric</c:v>
          </c:tx>
          <c:spPr>
            <a:ln w="38100" cap="rnd">
              <a:solidFill>
                <a:srgbClr val="009E7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9E73"/>
              </a:solidFill>
              <a:ln w="9525">
                <a:solidFill>
                  <a:srgbClr val="009E73"/>
                </a:solidFill>
              </a:ln>
              <a:effectLst/>
            </c:spPr>
          </c:marker>
          <c:xVal>
            <c:numRef>
              <c:f>'61s'!$AB$2:$AB$103</c:f>
              <c:numCache>
                <c:formatCode>General</c:formatCode>
                <c:ptCount val="102"/>
              </c:numCache>
            </c:numRef>
          </c:xVal>
          <c:yVal>
            <c:numRef>
              <c:f>'61s'!$AE$2:$AE$103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696-4A9B-A946-D41E56405919}"/>
            </c:ext>
          </c:extLst>
        </c:ser>
        <c:ser>
          <c:idx val="5"/>
          <c:order val="5"/>
          <c:tx>
            <c:v>Fuel Cell</c:v>
          </c:tx>
          <c:spPr>
            <a:ln w="38100" cap="rnd">
              <a:solidFill>
                <a:srgbClr val="F0E44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0E442"/>
              </a:solidFill>
              <a:ln w="9525">
                <a:solidFill>
                  <a:srgbClr val="F0E442"/>
                </a:solidFill>
              </a:ln>
              <a:effectLst/>
            </c:spPr>
          </c:marker>
          <c:xVal>
            <c:numRef>
              <c:f>'61s'!$AH$2:$AH$103</c:f>
              <c:numCache>
                <c:formatCode>General</c:formatCode>
                <c:ptCount val="102"/>
              </c:numCache>
            </c:numRef>
          </c:xVal>
          <c:yVal>
            <c:numRef>
              <c:f>'61s'!$AK$2:$AK$103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96-4A9B-A946-D41E56405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1268319"/>
        <c:axId val="1911268735"/>
      </c:scatterChart>
      <c:valAx>
        <c:axId val="1911268319"/>
        <c:scaling>
          <c:orientation val="minMax"/>
          <c:min val="19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Model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68735"/>
        <c:crosses val="autoZero"/>
        <c:crossBetween val="midCat"/>
        <c:majorUnit val="10"/>
        <c:minorUnit val="5"/>
      </c:valAx>
      <c:valAx>
        <c:axId val="191126873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Fuel Engine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6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Combination</a:t>
            </a:r>
            <a:r>
              <a:rPr lang="en-US" sz="1600" baseline="0"/>
              <a:t> Long-haul</a:t>
            </a:r>
            <a:r>
              <a:rPr lang="en-US" sz="1600"/>
              <a:t> Trucks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476355501269295E-2"/>
          <c:y val="7.6680723871622211E-2"/>
          <c:w val="0.72430928715836518"/>
          <c:h val="0.80612222112344922"/>
        </c:manualLayout>
      </c:layout>
      <c:scatterChart>
        <c:scatterStyle val="lineMarker"/>
        <c:varyColors val="0"/>
        <c:ser>
          <c:idx val="0"/>
          <c:order val="0"/>
          <c:tx>
            <c:v>Gasoline</c:v>
          </c:tx>
          <c:spPr>
            <a:ln w="38100" cap="rnd">
              <a:solidFill>
                <a:srgbClr val="0072B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2B2"/>
              </a:solidFill>
              <a:ln w="9525">
                <a:solidFill>
                  <a:srgbClr val="0072B2"/>
                </a:solidFill>
              </a:ln>
              <a:effectLst/>
            </c:spPr>
          </c:marker>
          <c:xVal>
            <c:numRef>
              <c:f>'62s'!$D$2:$D$103</c:f>
              <c:numCache>
                <c:formatCode>General</c:formatCode>
                <c:ptCount val="102"/>
              </c:numCache>
            </c:numRef>
          </c:xVal>
          <c:yVal>
            <c:numRef>
              <c:f>'62s'!$G$2:$G$103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84-4EB3-BF89-992E79DA76EE}"/>
            </c:ext>
          </c:extLst>
        </c:ser>
        <c:ser>
          <c:idx val="1"/>
          <c:order val="1"/>
          <c:tx>
            <c:v>Diesel</c:v>
          </c:tx>
          <c:spPr>
            <a:ln w="38100" cap="rnd">
              <a:solidFill>
                <a:srgbClr val="56B4E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56B4E9"/>
              </a:solidFill>
              <a:ln w="9525">
                <a:solidFill>
                  <a:srgbClr val="56B4E9"/>
                </a:solidFill>
              </a:ln>
              <a:effectLst/>
            </c:spPr>
          </c:marker>
          <c:xVal>
            <c:numRef>
              <c:f>'62s'!$J$2:$J$103</c:f>
              <c:numCache>
                <c:formatCode>General</c:formatCode>
                <c:ptCount val="102"/>
              </c:numCache>
            </c:numRef>
          </c:xVal>
          <c:yVal>
            <c:numRef>
              <c:f>'62s'!$M$2:$M$103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84-4EB3-BF89-992E79DA76EE}"/>
            </c:ext>
          </c:extLst>
        </c:ser>
        <c:ser>
          <c:idx val="2"/>
          <c:order val="2"/>
          <c:tx>
            <c:v>CNG</c:v>
          </c:tx>
          <c:spPr>
            <a:ln w="38100" cap="rnd">
              <a:solidFill>
                <a:srgbClr val="D55E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D55E00"/>
              </a:solidFill>
              <a:ln w="9525">
                <a:solidFill>
                  <a:srgbClr val="D55E00"/>
                </a:solidFill>
              </a:ln>
              <a:effectLst/>
            </c:spPr>
          </c:marker>
          <c:xVal>
            <c:numRef>
              <c:f>'62s'!$P$2:$P$103</c:f>
              <c:numCache>
                <c:formatCode>General</c:formatCode>
                <c:ptCount val="102"/>
              </c:numCache>
            </c:numRef>
          </c:xVal>
          <c:yVal>
            <c:numRef>
              <c:f>'62s'!$S$2:$S$103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84-4EB3-BF89-992E79DA76EE}"/>
            </c:ext>
          </c:extLst>
        </c:ser>
        <c:ser>
          <c:idx val="3"/>
          <c:order val="3"/>
          <c:tx>
            <c:v>E-85</c:v>
          </c:tx>
          <c:spPr>
            <a:ln w="38100" cap="rnd">
              <a:solidFill>
                <a:srgbClr val="E69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69F00"/>
              </a:solidFill>
              <a:ln w="9525">
                <a:solidFill>
                  <a:srgbClr val="E69F00"/>
                </a:solidFill>
              </a:ln>
              <a:effectLst/>
            </c:spPr>
          </c:marker>
          <c:xVal>
            <c:numRef>
              <c:f>'62s'!$V$2:$V$103</c:f>
              <c:numCache>
                <c:formatCode>General</c:formatCode>
                <c:ptCount val="102"/>
              </c:numCache>
            </c:numRef>
          </c:xVal>
          <c:yVal>
            <c:numRef>
              <c:f>'62s'!$Y$2:$Y$103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684-4EB3-BF89-992E79DA76EE}"/>
            </c:ext>
          </c:extLst>
        </c:ser>
        <c:ser>
          <c:idx val="4"/>
          <c:order val="4"/>
          <c:tx>
            <c:v>Battery Electric</c:v>
          </c:tx>
          <c:spPr>
            <a:ln w="38100" cap="rnd">
              <a:solidFill>
                <a:srgbClr val="009E7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9E73"/>
              </a:solidFill>
              <a:ln w="9525">
                <a:solidFill>
                  <a:srgbClr val="009E73"/>
                </a:solidFill>
              </a:ln>
              <a:effectLst/>
            </c:spPr>
          </c:marker>
          <c:xVal>
            <c:numRef>
              <c:f>'62s'!$AB$2:$AB$103</c:f>
              <c:numCache>
                <c:formatCode>General</c:formatCode>
                <c:ptCount val="102"/>
              </c:numCache>
            </c:numRef>
          </c:xVal>
          <c:yVal>
            <c:numRef>
              <c:f>'62s'!$AE$2:$AE$103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684-4EB3-BF89-992E79DA76EE}"/>
            </c:ext>
          </c:extLst>
        </c:ser>
        <c:ser>
          <c:idx val="5"/>
          <c:order val="5"/>
          <c:tx>
            <c:v>Fuel Cell</c:v>
          </c:tx>
          <c:spPr>
            <a:ln w="38100" cap="rnd">
              <a:solidFill>
                <a:srgbClr val="F0E44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0E442"/>
              </a:solidFill>
              <a:ln w="9525">
                <a:solidFill>
                  <a:srgbClr val="F0E442"/>
                </a:solidFill>
              </a:ln>
              <a:effectLst/>
            </c:spPr>
          </c:marker>
          <c:xVal>
            <c:numRef>
              <c:f>'62s'!$AH$2:$AH$103</c:f>
              <c:numCache>
                <c:formatCode>General</c:formatCode>
                <c:ptCount val="102"/>
              </c:numCache>
            </c:numRef>
          </c:xVal>
          <c:yVal>
            <c:numRef>
              <c:f>'62s'!$AK$2:$AK$103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684-4EB3-BF89-992E79DA7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1268319"/>
        <c:axId val="1911268735"/>
      </c:scatterChart>
      <c:valAx>
        <c:axId val="1911268319"/>
        <c:scaling>
          <c:orientation val="minMax"/>
          <c:min val="19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Model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68735"/>
        <c:crosses val="autoZero"/>
        <c:crossBetween val="midCat"/>
        <c:majorUnit val="10"/>
        <c:minorUnit val="5"/>
      </c:valAx>
      <c:valAx>
        <c:axId val="191126873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Fuel Engine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6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51A97BC-8ED9-4CC3-8761-3412006A1F6B}">
  <sheetPr/>
  <sheetViews>
    <sheetView zoomScale="11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AD59801-9805-43D5-8C57-A61F92A0581F}">
  <sheetPr/>
  <sheetViews>
    <sheetView zoomScale="11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F2CE9A0-D4A8-43CC-97B2-07C5218956C6}">
  <sheetPr/>
  <sheetViews>
    <sheetView zoomScale="110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FE00AB3-2000-4B06-975B-C0F9C3ED823F}">
  <sheetPr/>
  <sheetViews>
    <sheetView zoomScale="110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04943B3-05C4-4413-8128-0BA9B5D79D8B}">
  <sheetPr/>
  <sheetViews>
    <sheetView zoomScale="110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1B28E83-7D68-4FD1-B790-032984C4278E}">
  <sheetPr/>
  <sheetViews>
    <sheetView zoomScale="110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9B3EB6-DAAA-4BA0-B417-06FAB99FD7A7}">
  <sheetPr/>
  <sheetViews>
    <sheetView zoomScale="110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D2B01C6-1520-48B9-AD87-FE1564CE5570}">
  <sheetPr/>
  <sheetViews>
    <sheetView zoomScale="110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2A9A30-9739-4FA8-B05D-E129A74FFFE1}">
  <sheetPr/>
  <sheetViews>
    <sheetView zoomScale="110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DDC62A1-B90A-4DC2-BE15-50D2D657364C}">
  <sheetPr/>
  <sheetViews>
    <sheetView zoomScale="110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3750FCA-5104-467E-8B66-0C470617A56D}">
  <sheetPr/>
  <sheetViews>
    <sheetView zoomScale="110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6AE0917-DA2E-4C81-92E0-EE03C1596A0E}">
  <sheetPr/>
  <sheetViews>
    <sheetView zoomScale="11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4FD748-1F62-9001-2D6D-D2730032905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0305DA-9CAC-0BAB-F31B-8B1F0E03DD5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D552A6-0B94-AA1C-C77C-636127FB41B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849734-51AE-5E22-9C0F-201A1F0336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52AB18-303E-2E98-D0F0-2BAD96DDF5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692EAC-346A-3969-9D9C-F5E85D944A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6F6994-B916-2802-F537-D2A1B0150DB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1C8584-2FB4-6C47-435D-E356048958F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E49AE9-FCAD-9E7D-BB9E-67A392656C7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FB23AB-370C-E5C4-C787-18F161A3776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978381-DB3D-9322-4D2A-93C29CBAC4B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8B6605-A979-1FE9-10BF-DA148640C74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tabSelected="1" workbookViewId="0"/>
  </sheetViews>
  <sheetFormatPr defaultRowHeight="14.4" x14ac:dyDescent="0.3"/>
  <cols>
    <col min="1" max="1" width="12.109375" bestFit="1" customWidth="1"/>
    <col min="2" max="2" width="11.5546875" bestFit="1" customWidth="1"/>
    <col min="3" max="3" width="9.6640625" bestFit="1" customWidth="1"/>
    <col min="4" max="4" width="9.5546875" bestFit="1" customWidth="1"/>
    <col min="5" max="5" width="13.6640625" bestFit="1" customWidth="1"/>
  </cols>
  <sheetData>
    <row r="1" spans="1:5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4" x14ac:dyDescent="0.3"/>
  <sheetData>
    <row r="1" spans="1:2" x14ac:dyDescent="0.3">
      <c r="A1" t="s">
        <v>3</v>
      </c>
      <c r="B1" t="s">
        <v>5</v>
      </c>
    </row>
    <row r="2" spans="1:2" x14ac:dyDescent="0.3">
      <c r="A2">
        <v>1</v>
      </c>
      <c r="B2" t="s">
        <v>6</v>
      </c>
    </row>
    <row r="3" spans="1:2" x14ac:dyDescent="0.3">
      <c r="A3">
        <v>30</v>
      </c>
      <c r="B3" t="s">
        <v>7</v>
      </c>
    </row>
    <row r="4" spans="1:2" x14ac:dyDescent="0.3">
      <c r="A4">
        <v>40</v>
      </c>
      <c r="B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9</v>
      </c>
      <c r="C1" t="s">
        <v>10</v>
      </c>
    </row>
    <row r="2" spans="1:3" x14ac:dyDescent="0.3">
      <c r="A2">
        <v>1</v>
      </c>
      <c r="B2" t="s">
        <v>11</v>
      </c>
      <c r="C2">
        <v>2829</v>
      </c>
    </row>
    <row r="3" spans="1:3" x14ac:dyDescent="0.3">
      <c r="A3">
        <v>2</v>
      </c>
      <c r="B3" t="s">
        <v>12</v>
      </c>
      <c r="C3">
        <v>3203</v>
      </c>
    </row>
    <row r="4" spans="1:3" x14ac:dyDescent="0.3">
      <c r="A4">
        <v>3</v>
      </c>
      <c r="B4" t="s">
        <v>13</v>
      </c>
      <c r="C4">
        <v>0</v>
      </c>
    </row>
    <row r="5" spans="1:3" x14ac:dyDescent="0.3">
      <c r="A5">
        <v>4</v>
      </c>
      <c r="B5" t="s">
        <v>14</v>
      </c>
      <c r="C5">
        <v>1923</v>
      </c>
    </row>
    <row r="6" spans="1:3" x14ac:dyDescent="0.3">
      <c r="A6">
        <v>5</v>
      </c>
      <c r="B6" t="s">
        <v>15</v>
      </c>
      <c r="C6">
        <v>2944</v>
      </c>
    </row>
    <row r="7" spans="1:3" x14ac:dyDescent="0.3">
      <c r="A7">
        <v>9</v>
      </c>
      <c r="B7" t="s">
        <v>16</v>
      </c>
      <c r="C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"/>
  <sheetViews>
    <sheetView workbookViewId="0"/>
  </sheetViews>
  <sheetFormatPr defaultRowHeight="14.4" x14ac:dyDescent="0.3"/>
  <sheetData>
    <row r="1" spans="1:4" x14ac:dyDescent="0.3">
      <c r="A1" t="s">
        <v>1</v>
      </c>
      <c r="B1" t="s">
        <v>17</v>
      </c>
      <c r="C1" t="s">
        <v>18</v>
      </c>
      <c r="D1" t="s">
        <v>19</v>
      </c>
    </row>
    <row r="2" spans="1:4" x14ac:dyDescent="0.3">
      <c r="A2">
        <v>11</v>
      </c>
      <c r="B2" t="s">
        <v>20</v>
      </c>
      <c r="C2">
        <v>10</v>
      </c>
      <c r="D2" t="s">
        <v>21</v>
      </c>
    </row>
    <row r="3" spans="1:4" x14ac:dyDescent="0.3">
      <c r="A3">
        <v>21</v>
      </c>
      <c r="B3" t="s">
        <v>22</v>
      </c>
      <c r="C3">
        <v>25</v>
      </c>
      <c r="D3" t="s">
        <v>23</v>
      </c>
    </row>
    <row r="4" spans="1:4" x14ac:dyDescent="0.3">
      <c r="A4">
        <v>31</v>
      </c>
      <c r="B4" t="s">
        <v>24</v>
      </c>
      <c r="C4">
        <v>25</v>
      </c>
      <c r="D4" t="s">
        <v>23</v>
      </c>
    </row>
    <row r="5" spans="1:4" x14ac:dyDescent="0.3">
      <c r="A5">
        <v>32</v>
      </c>
      <c r="B5" t="s">
        <v>25</v>
      </c>
      <c r="C5">
        <v>25</v>
      </c>
      <c r="D5" t="s">
        <v>23</v>
      </c>
    </row>
    <row r="6" spans="1:4" x14ac:dyDescent="0.3">
      <c r="A6">
        <v>41</v>
      </c>
      <c r="B6" t="s">
        <v>26</v>
      </c>
      <c r="C6">
        <v>40</v>
      </c>
      <c r="D6" t="s">
        <v>27</v>
      </c>
    </row>
    <row r="7" spans="1:4" x14ac:dyDescent="0.3">
      <c r="A7">
        <v>42</v>
      </c>
      <c r="B7" t="s">
        <v>28</v>
      </c>
      <c r="C7">
        <v>40</v>
      </c>
      <c r="D7" t="s">
        <v>27</v>
      </c>
    </row>
    <row r="8" spans="1:4" x14ac:dyDescent="0.3">
      <c r="A8">
        <v>43</v>
      </c>
      <c r="B8" t="s">
        <v>29</v>
      </c>
      <c r="C8">
        <v>40</v>
      </c>
      <c r="D8" t="s">
        <v>27</v>
      </c>
    </row>
    <row r="9" spans="1:4" x14ac:dyDescent="0.3">
      <c r="A9">
        <v>51</v>
      </c>
      <c r="B9" t="s">
        <v>30</v>
      </c>
      <c r="C9">
        <v>50</v>
      </c>
      <c r="D9" t="s">
        <v>31</v>
      </c>
    </row>
    <row r="10" spans="1:4" x14ac:dyDescent="0.3">
      <c r="A10">
        <v>52</v>
      </c>
      <c r="B10" t="s">
        <v>32</v>
      </c>
      <c r="C10">
        <v>50</v>
      </c>
      <c r="D10" t="s">
        <v>31</v>
      </c>
    </row>
    <row r="11" spans="1:4" x14ac:dyDescent="0.3">
      <c r="A11">
        <v>53</v>
      </c>
      <c r="B11" t="s">
        <v>33</v>
      </c>
      <c r="C11">
        <v>50</v>
      </c>
      <c r="D11" t="s">
        <v>31</v>
      </c>
    </row>
    <row r="12" spans="1:4" x14ac:dyDescent="0.3">
      <c r="A12">
        <v>54</v>
      </c>
      <c r="B12" t="s">
        <v>34</v>
      </c>
      <c r="C12">
        <v>50</v>
      </c>
      <c r="D12" t="s">
        <v>31</v>
      </c>
    </row>
    <row r="13" spans="1:4" x14ac:dyDescent="0.3">
      <c r="A13">
        <v>61</v>
      </c>
      <c r="B13" t="s">
        <v>35</v>
      </c>
      <c r="C13">
        <v>60</v>
      </c>
      <c r="D13" t="s">
        <v>36</v>
      </c>
    </row>
    <row r="14" spans="1:4" x14ac:dyDescent="0.3">
      <c r="A14">
        <v>62</v>
      </c>
      <c r="B14" t="s">
        <v>37</v>
      </c>
      <c r="C14">
        <v>60</v>
      </c>
      <c r="D14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CB87-F14C-41AB-B816-0443517A99D3}">
  <dimension ref="A1"/>
  <sheetViews>
    <sheetView workbookViewId="0">
      <selection activeCell="B10" sqref="B10"/>
    </sheetView>
  </sheetViews>
  <sheetFormatPr defaultRowHeight="14.4" x14ac:dyDescent="0.3"/>
  <sheetData>
    <row r="1" spans="1:1" x14ac:dyDescent="0.3">
      <c r="A1" s="1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93B32-9C62-42CB-A02E-3312A4A63CC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957C3-A492-4891-9A82-C3AD3A95905B}">
  <dimension ref="A1:AK2"/>
  <sheetViews>
    <sheetView topLeftCell="V2" workbookViewId="0">
      <selection activeCell="A2" sqref="A2"/>
    </sheetView>
  </sheetViews>
  <sheetFormatPr defaultRowHeight="14.4" x14ac:dyDescent="0.3"/>
  <cols>
    <col min="1" max="1" width="12.109375" bestFit="1" customWidth="1"/>
    <col min="3" max="3" width="12.109375" bestFit="1" customWidth="1"/>
    <col min="4" max="4" width="11.5546875" bestFit="1" customWidth="1"/>
    <col min="5" max="5" width="9.6640625" bestFit="1" customWidth="1"/>
    <col min="6" max="6" width="9.5546875" bestFit="1" customWidth="1"/>
    <col min="7" max="7" width="8" bestFit="1" customWidth="1"/>
    <col min="9" max="9" width="12.109375" bestFit="1" customWidth="1"/>
    <col min="10" max="10" width="11.5546875" bestFit="1" customWidth="1"/>
    <col min="11" max="11" width="9.6640625" bestFit="1" customWidth="1"/>
    <col min="12" max="12" width="9.5546875" bestFit="1" customWidth="1"/>
    <col min="13" max="13" width="5.88671875" bestFit="1" customWidth="1"/>
    <col min="15" max="15" width="12.109375" bestFit="1" customWidth="1"/>
    <col min="16" max="16" width="11.5546875" bestFit="1" customWidth="1"/>
    <col min="17" max="17" width="9.6640625" bestFit="1" customWidth="1"/>
    <col min="18" max="18" width="9.5546875" bestFit="1" customWidth="1"/>
    <col min="19" max="19" width="4.6640625" bestFit="1" customWidth="1"/>
    <col min="21" max="21" width="12.109375" bestFit="1" customWidth="1"/>
    <col min="22" max="22" width="11.5546875" bestFit="1" customWidth="1"/>
    <col min="23" max="23" width="9.6640625" bestFit="1" customWidth="1"/>
    <col min="24" max="24" width="9.5546875" bestFit="1" customWidth="1"/>
    <col min="25" max="25" width="4.6640625" bestFit="1" customWidth="1"/>
    <col min="27" max="27" width="12.109375" bestFit="1" customWidth="1"/>
    <col min="28" max="28" width="11.5546875" bestFit="1" customWidth="1"/>
    <col min="29" max="29" width="9.6640625" bestFit="1" customWidth="1"/>
    <col min="30" max="30" width="9.5546875" bestFit="1" customWidth="1"/>
    <col min="31" max="31" width="13.5546875" bestFit="1" customWidth="1"/>
    <col min="33" max="33" width="12.109375" bestFit="1" customWidth="1"/>
    <col min="34" max="34" width="11.5546875" bestFit="1" customWidth="1"/>
    <col min="35" max="35" width="9.6640625" bestFit="1" customWidth="1"/>
    <col min="36" max="36" width="9.5546875" bestFit="1" customWidth="1"/>
    <col min="37" max="37" width="7.6640625" bestFit="1" customWidth="1"/>
  </cols>
  <sheetData>
    <row r="1" spans="1:37" x14ac:dyDescent="0.3">
      <c r="A1" t="s">
        <v>1</v>
      </c>
      <c r="C1" t="s">
        <v>1</v>
      </c>
      <c r="D1" t="s">
        <v>2</v>
      </c>
      <c r="E1" t="s">
        <v>0</v>
      </c>
      <c r="F1" t="s">
        <v>3</v>
      </c>
      <c r="G1" t="s">
        <v>11</v>
      </c>
      <c r="I1" t="s">
        <v>1</v>
      </c>
      <c r="J1" t="s">
        <v>2</v>
      </c>
      <c r="K1" t="s">
        <v>0</v>
      </c>
      <c r="L1" t="s">
        <v>3</v>
      </c>
      <c r="M1" t="s">
        <v>38</v>
      </c>
      <c r="O1" t="s">
        <v>1</v>
      </c>
      <c r="P1" t="s">
        <v>2</v>
      </c>
      <c r="Q1" t="s">
        <v>0</v>
      </c>
      <c r="R1" t="s">
        <v>3</v>
      </c>
      <c r="S1" t="s">
        <v>39</v>
      </c>
      <c r="U1" t="s">
        <v>1</v>
      </c>
      <c r="V1" t="s">
        <v>2</v>
      </c>
      <c r="W1" t="s">
        <v>0</v>
      </c>
      <c r="X1" t="s">
        <v>3</v>
      </c>
      <c r="Y1" t="s">
        <v>40</v>
      </c>
      <c r="AA1" t="s">
        <v>1</v>
      </c>
      <c r="AB1" t="s">
        <v>2</v>
      </c>
      <c r="AC1" t="s">
        <v>0</v>
      </c>
      <c r="AD1" t="s">
        <v>3</v>
      </c>
      <c r="AE1" t="s">
        <v>41</v>
      </c>
      <c r="AG1" t="s">
        <v>1</v>
      </c>
      <c r="AH1" t="s">
        <v>2</v>
      </c>
      <c r="AI1" t="s">
        <v>0</v>
      </c>
      <c r="AJ1" t="s">
        <v>3</v>
      </c>
      <c r="AK1" t="s">
        <v>8</v>
      </c>
    </row>
    <row r="2" spans="1:37" x14ac:dyDescent="0.3">
      <c r="A2">
        <v>21</v>
      </c>
      <c r="C2" t="e" cm="1" vm="1">
        <f t="array" ref="C2">_xlfn._xlws.FILTER(AVFT!$A:$E,(AVFT!$A:$A=$A$2)*(AVFT!$C:$C=1))</f>
        <v>#VALUE!</v>
      </c>
      <c r="I2" t="e" cm="1" vm="1">
        <f t="array" ref="I2">_xlfn._xlws.FILTER(AVFT!$A:$E,(AVFT!$A:$A=$A$2)*(AVFT!$C:$C=2))</f>
        <v>#VALUE!</v>
      </c>
      <c r="O2" t="e" cm="1" vm="1">
        <f t="array" ref="O2">_xlfn._xlws.FILTER(AVFT!$A:$E,(AVFT!$A:$A=$A$2)*(AVFT!$C:$C=3))</f>
        <v>#VALUE!</v>
      </c>
      <c r="U2" t="e" cm="1" vm="1">
        <f t="array" ref="U2">_xlfn._xlws.FILTER(AVFT!$A:$E,(AVFT!$A:$A=$A$2)*(AVFT!$C:$C=5))</f>
        <v>#VALUE!</v>
      </c>
      <c r="AA2" t="e" cm="1" vm="1">
        <f t="array" ref="AA2">_xlfn._xlws.FILTER(AVFT!$A:$E,(AVFT!$A:$A=$A$2)*(AVFT!$C:$C=9)*(AVFT!$D:$D=30))</f>
        <v>#VALUE!</v>
      </c>
      <c r="AG2" t="e" cm="1" vm="1">
        <f t="array" ref="AG2">_xlfn._xlws.FILTER(AVFT!$A:$E,(AVFT!$A:$A=$A$2)*(AVFT!$C:$C=9)*(AVFT!$D:$D=40))</f>
        <v>#VALUE!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237D-EB4F-423B-9D16-85CB435BB971}">
  <dimension ref="A1:AK2"/>
  <sheetViews>
    <sheetView topLeftCell="V2" workbookViewId="0">
      <selection activeCell="A2" sqref="A2"/>
    </sheetView>
  </sheetViews>
  <sheetFormatPr defaultRowHeight="14.4" x14ac:dyDescent="0.3"/>
  <cols>
    <col min="1" max="1" width="12.109375" bestFit="1" customWidth="1"/>
    <col min="3" max="3" width="12.109375" bestFit="1" customWidth="1"/>
    <col min="4" max="4" width="11.5546875" bestFit="1" customWidth="1"/>
    <col min="5" max="5" width="9.6640625" bestFit="1" customWidth="1"/>
    <col min="6" max="6" width="9.5546875" bestFit="1" customWidth="1"/>
    <col min="7" max="7" width="8" bestFit="1" customWidth="1"/>
    <col min="9" max="9" width="12.109375" bestFit="1" customWidth="1"/>
    <col min="10" max="10" width="11.5546875" bestFit="1" customWidth="1"/>
    <col min="11" max="11" width="9.6640625" bestFit="1" customWidth="1"/>
    <col min="12" max="12" width="9.5546875" bestFit="1" customWidth="1"/>
    <col min="13" max="13" width="5.88671875" bestFit="1" customWidth="1"/>
    <col min="15" max="15" width="12.109375" bestFit="1" customWidth="1"/>
    <col min="16" max="16" width="11.5546875" bestFit="1" customWidth="1"/>
    <col min="17" max="17" width="9.6640625" bestFit="1" customWidth="1"/>
    <col min="18" max="18" width="9.5546875" bestFit="1" customWidth="1"/>
    <col min="19" max="19" width="4.6640625" bestFit="1" customWidth="1"/>
    <col min="21" max="21" width="12.109375" bestFit="1" customWidth="1"/>
    <col min="22" max="22" width="11.5546875" bestFit="1" customWidth="1"/>
    <col min="23" max="23" width="9.6640625" bestFit="1" customWidth="1"/>
    <col min="24" max="24" width="9.5546875" bestFit="1" customWidth="1"/>
    <col min="25" max="25" width="4.6640625" bestFit="1" customWidth="1"/>
    <col min="27" max="27" width="12.109375" bestFit="1" customWidth="1"/>
    <col min="28" max="28" width="11.5546875" bestFit="1" customWidth="1"/>
    <col min="29" max="29" width="9.6640625" bestFit="1" customWidth="1"/>
    <col min="30" max="30" width="9.5546875" bestFit="1" customWidth="1"/>
    <col min="31" max="31" width="13.5546875" bestFit="1" customWidth="1"/>
    <col min="33" max="33" width="12.109375" bestFit="1" customWidth="1"/>
    <col min="34" max="34" width="11.5546875" bestFit="1" customWidth="1"/>
    <col min="35" max="35" width="9.6640625" bestFit="1" customWidth="1"/>
    <col min="36" max="36" width="9.5546875" bestFit="1" customWidth="1"/>
    <col min="37" max="37" width="7.6640625" bestFit="1" customWidth="1"/>
  </cols>
  <sheetData>
    <row r="1" spans="1:37" x14ac:dyDescent="0.3">
      <c r="A1" t="s">
        <v>1</v>
      </c>
      <c r="C1" t="s">
        <v>1</v>
      </c>
      <c r="D1" t="s">
        <v>2</v>
      </c>
      <c r="E1" t="s">
        <v>0</v>
      </c>
      <c r="F1" t="s">
        <v>3</v>
      </c>
      <c r="G1" t="s">
        <v>11</v>
      </c>
      <c r="I1" t="s">
        <v>1</v>
      </c>
      <c r="J1" t="s">
        <v>2</v>
      </c>
      <c r="K1" t="s">
        <v>0</v>
      </c>
      <c r="L1" t="s">
        <v>3</v>
      </c>
      <c r="M1" t="s">
        <v>38</v>
      </c>
      <c r="O1" t="s">
        <v>1</v>
      </c>
      <c r="P1" t="s">
        <v>2</v>
      </c>
      <c r="Q1" t="s">
        <v>0</v>
      </c>
      <c r="R1" t="s">
        <v>3</v>
      </c>
      <c r="S1" t="s">
        <v>39</v>
      </c>
      <c r="U1" t="s">
        <v>1</v>
      </c>
      <c r="V1" t="s">
        <v>2</v>
      </c>
      <c r="W1" t="s">
        <v>0</v>
      </c>
      <c r="X1" t="s">
        <v>3</v>
      </c>
      <c r="Y1" t="s">
        <v>40</v>
      </c>
      <c r="AA1" t="s">
        <v>1</v>
      </c>
      <c r="AB1" t="s">
        <v>2</v>
      </c>
      <c r="AC1" t="s">
        <v>0</v>
      </c>
      <c r="AD1" t="s">
        <v>3</v>
      </c>
      <c r="AE1" t="s">
        <v>41</v>
      </c>
      <c r="AG1" t="s">
        <v>1</v>
      </c>
      <c r="AH1" t="s">
        <v>2</v>
      </c>
      <c r="AI1" t="s">
        <v>0</v>
      </c>
      <c r="AJ1" t="s">
        <v>3</v>
      </c>
      <c r="AK1" t="s">
        <v>8</v>
      </c>
    </row>
    <row r="2" spans="1:37" x14ac:dyDescent="0.3">
      <c r="A2">
        <v>31</v>
      </c>
      <c r="C2" t="e" cm="1" vm="1">
        <f t="array" ref="C2">_xlfn._xlws.FILTER(AVFT!$A:$E,(AVFT!$A:$A=$A$2)*(AVFT!$C:$C=1))</f>
        <v>#VALUE!</v>
      </c>
      <c r="I2" t="e" cm="1" vm="1">
        <f t="array" ref="I2">_xlfn._xlws.FILTER(AVFT!$A:$E,(AVFT!$A:$A=$A$2)*(AVFT!$C:$C=2))</f>
        <v>#VALUE!</v>
      </c>
      <c r="O2" t="e" cm="1" vm="1">
        <f t="array" ref="O2">_xlfn._xlws.FILTER(AVFT!$A:$E,(AVFT!$A:$A=$A$2)*(AVFT!$C:$C=3))</f>
        <v>#VALUE!</v>
      </c>
      <c r="U2" t="e" cm="1" vm="1">
        <f t="array" ref="U2">_xlfn._xlws.FILTER(AVFT!$A:$E,(AVFT!$A:$A=$A$2)*(AVFT!$C:$C=5))</f>
        <v>#VALUE!</v>
      </c>
      <c r="AA2" t="e" cm="1" vm="1">
        <f t="array" ref="AA2">_xlfn._xlws.FILTER(AVFT!$A:$E,(AVFT!$A:$A=$A$2)*(AVFT!$C:$C=9)*(AVFT!$D:$D=30))</f>
        <v>#VALUE!</v>
      </c>
      <c r="AG2" t="e" cm="1" vm="1">
        <f t="array" ref="AG2">_xlfn._xlws.FILTER(AVFT!$A:$E,(AVFT!$A:$A=$A$2)*(AVFT!$C:$C=9)*(AVFT!$D:$D=40))</f>
        <v>#VALUE!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9693-5066-4AF7-80CD-532FA2DD6170}">
  <dimension ref="A1:AK2"/>
  <sheetViews>
    <sheetView topLeftCell="V2" workbookViewId="0">
      <selection activeCell="A2" sqref="A2"/>
    </sheetView>
  </sheetViews>
  <sheetFormatPr defaultRowHeight="14.4" x14ac:dyDescent="0.3"/>
  <cols>
    <col min="1" max="1" width="12.109375" bestFit="1" customWidth="1"/>
    <col min="3" max="3" width="12.109375" bestFit="1" customWidth="1"/>
    <col min="4" max="4" width="11.5546875" bestFit="1" customWidth="1"/>
    <col min="5" max="5" width="9.6640625" bestFit="1" customWidth="1"/>
    <col min="6" max="6" width="9.5546875" bestFit="1" customWidth="1"/>
    <col min="7" max="7" width="8" bestFit="1" customWidth="1"/>
    <col min="9" max="9" width="12.109375" bestFit="1" customWidth="1"/>
    <col min="10" max="10" width="11.5546875" bestFit="1" customWidth="1"/>
    <col min="11" max="11" width="9.6640625" bestFit="1" customWidth="1"/>
    <col min="12" max="12" width="9.5546875" bestFit="1" customWidth="1"/>
    <col min="13" max="13" width="5.88671875" bestFit="1" customWidth="1"/>
    <col min="15" max="15" width="12.109375" bestFit="1" customWidth="1"/>
    <col min="16" max="16" width="11.5546875" bestFit="1" customWidth="1"/>
    <col min="17" max="17" width="9.6640625" bestFit="1" customWidth="1"/>
    <col min="18" max="18" width="9.5546875" bestFit="1" customWidth="1"/>
    <col min="19" max="19" width="4.6640625" bestFit="1" customWidth="1"/>
    <col min="21" max="21" width="12.109375" bestFit="1" customWidth="1"/>
    <col min="22" max="22" width="11.5546875" bestFit="1" customWidth="1"/>
    <col min="23" max="23" width="9.6640625" bestFit="1" customWidth="1"/>
    <col min="24" max="24" width="9.5546875" bestFit="1" customWidth="1"/>
    <col min="25" max="25" width="4.6640625" bestFit="1" customWidth="1"/>
    <col min="27" max="27" width="12.109375" bestFit="1" customWidth="1"/>
    <col min="28" max="28" width="11.5546875" bestFit="1" customWidth="1"/>
    <col min="29" max="29" width="9.6640625" bestFit="1" customWidth="1"/>
    <col min="30" max="30" width="9.5546875" bestFit="1" customWidth="1"/>
    <col min="31" max="31" width="13.5546875" bestFit="1" customWidth="1"/>
    <col min="33" max="33" width="12.109375" bestFit="1" customWidth="1"/>
    <col min="34" max="34" width="11.5546875" bestFit="1" customWidth="1"/>
    <col min="35" max="35" width="9.6640625" bestFit="1" customWidth="1"/>
    <col min="36" max="36" width="9.5546875" bestFit="1" customWidth="1"/>
    <col min="37" max="37" width="7.6640625" bestFit="1" customWidth="1"/>
  </cols>
  <sheetData>
    <row r="1" spans="1:37" x14ac:dyDescent="0.3">
      <c r="A1" t="s">
        <v>1</v>
      </c>
      <c r="C1" t="s">
        <v>1</v>
      </c>
      <c r="D1" t="s">
        <v>2</v>
      </c>
      <c r="E1" t="s">
        <v>0</v>
      </c>
      <c r="F1" t="s">
        <v>3</v>
      </c>
      <c r="G1" t="s">
        <v>11</v>
      </c>
      <c r="I1" t="s">
        <v>1</v>
      </c>
      <c r="J1" t="s">
        <v>2</v>
      </c>
      <c r="K1" t="s">
        <v>0</v>
      </c>
      <c r="L1" t="s">
        <v>3</v>
      </c>
      <c r="M1" t="s">
        <v>38</v>
      </c>
      <c r="O1" t="s">
        <v>1</v>
      </c>
      <c r="P1" t="s">
        <v>2</v>
      </c>
      <c r="Q1" t="s">
        <v>0</v>
      </c>
      <c r="R1" t="s">
        <v>3</v>
      </c>
      <c r="S1" t="s">
        <v>39</v>
      </c>
      <c r="U1" t="s">
        <v>1</v>
      </c>
      <c r="V1" t="s">
        <v>2</v>
      </c>
      <c r="W1" t="s">
        <v>0</v>
      </c>
      <c r="X1" t="s">
        <v>3</v>
      </c>
      <c r="Y1" t="s">
        <v>40</v>
      </c>
      <c r="AA1" t="s">
        <v>1</v>
      </c>
      <c r="AB1" t="s">
        <v>2</v>
      </c>
      <c r="AC1" t="s">
        <v>0</v>
      </c>
      <c r="AD1" t="s">
        <v>3</v>
      </c>
      <c r="AE1" t="s">
        <v>41</v>
      </c>
      <c r="AG1" t="s">
        <v>1</v>
      </c>
      <c r="AH1" t="s">
        <v>2</v>
      </c>
      <c r="AI1" t="s">
        <v>0</v>
      </c>
      <c r="AJ1" t="s">
        <v>3</v>
      </c>
      <c r="AK1" t="s">
        <v>8</v>
      </c>
    </row>
    <row r="2" spans="1:37" x14ac:dyDescent="0.3">
      <c r="A2">
        <v>32</v>
      </c>
      <c r="C2" t="e" cm="1" vm="1">
        <f t="array" ref="C2">_xlfn._xlws.FILTER(AVFT!$A:$E,(AVFT!$A:$A=$A$2)*(AVFT!$C:$C=1))</f>
        <v>#VALUE!</v>
      </c>
      <c r="I2" t="e" cm="1" vm="1">
        <f t="array" ref="I2">_xlfn._xlws.FILTER(AVFT!$A:$E,(AVFT!$A:$A=$A$2)*(AVFT!$C:$C=2))</f>
        <v>#VALUE!</v>
      </c>
      <c r="O2" t="e" cm="1" vm="1">
        <f t="array" ref="O2">_xlfn._xlws.FILTER(AVFT!$A:$E,(AVFT!$A:$A=$A$2)*(AVFT!$C:$C=3))</f>
        <v>#VALUE!</v>
      </c>
      <c r="U2" t="e" cm="1" vm="1">
        <f t="array" ref="U2">_xlfn._xlws.FILTER(AVFT!$A:$E,(AVFT!$A:$A=$A$2)*(AVFT!$C:$C=5))</f>
        <v>#VALUE!</v>
      </c>
      <c r="AA2" t="e" cm="1" vm="1">
        <f t="array" ref="AA2">_xlfn._xlws.FILTER(AVFT!$A:$E,(AVFT!$A:$A=$A$2)*(AVFT!$C:$C=9)*(AVFT!$D:$D=30))</f>
        <v>#VALUE!</v>
      </c>
      <c r="AG2" t="e" cm="1" vm="1">
        <f t="array" ref="AG2">_xlfn._xlws.FILTER(AVFT!$A:$E,(AVFT!$A:$A=$A$2)*(AVFT!$C:$C=9)*(AVFT!$D:$D=40))</f>
        <v>#VALUE!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0B483-C6B2-40B3-87AA-18484E67B92E}">
  <dimension ref="A1:AK2"/>
  <sheetViews>
    <sheetView topLeftCell="V2" workbookViewId="0">
      <selection activeCell="A2" sqref="A2"/>
    </sheetView>
  </sheetViews>
  <sheetFormatPr defaultRowHeight="14.4" x14ac:dyDescent="0.3"/>
  <cols>
    <col min="1" max="1" width="12.109375" bestFit="1" customWidth="1"/>
    <col min="3" max="3" width="12.109375" bestFit="1" customWidth="1"/>
    <col min="4" max="4" width="11.5546875" bestFit="1" customWidth="1"/>
    <col min="5" max="5" width="9.6640625" bestFit="1" customWidth="1"/>
    <col min="6" max="6" width="9.5546875" bestFit="1" customWidth="1"/>
    <col min="7" max="7" width="8" bestFit="1" customWidth="1"/>
    <col min="9" max="9" width="12.109375" bestFit="1" customWidth="1"/>
    <col min="10" max="10" width="11.5546875" bestFit="1" customWidth="1"/>
    <col min="11" max="11" width="9.6640625" bestFit="1" customWidth="1"/>
    <col min="12" max="12" width="9.5546875" bestFit="1" customWidth="1"/>
    <col min="13" max="13" width="5.88671875" bestFit="1" customWidth="1"/>
    <col min="15" max="15" width="12.109375" bestFit="1" customWidth="1"/>
    <col min="16" max="16" width="11.5546875" bestFit="1" customWidth="1"/>
    <col min="17" max="17" width="9.6640625" bestFit="1" customWidth="1"/>
    <col min="18" max="18" width="9.5546875" bestFit="1" customWidth="1"/>
    <col min="19" max="19" width="4.6640625" bestFit="1" customWidth="1"/>
    <col min="21" max="21" width="12.109375" bestFit="1" customWidth="1"/>
    <col min="22" max="22" width="11.5546875" bestFit="1" customWidth="1"/>
    <col min="23" max="23" width="9.6640625" bestFit="1" customWidth="1"/>
    <col min="24" max="24" width="9.5546875" bestFit="1" customWidth="1"/>
    <col min="25" max="25" width="4.6640625" bestFit="1" customWidth="1"/>
    <col min="27" max="27" width="12.109375" bestFit="1" customWidth="1"/>
    <col min="28" max="28" width="11.5546875" bestFit="1" customWidth="1"/>
    <col min="29" max="29" width="9.6640625" bestFit="1" customWidth="1"/>
    <col min="30" max="30" width="9.5546875" bestFit="1" customWidth="1"/>
    <col min="31" max="31" width="13.5546875" bestFit="1" customWidth="1"/>
    <col min="33" max="33" width="12.109375" bestFit="1" customWidth="1"/>
    <col min="34" max="34" width="11.5546875" bestFit="1" customWidth="1"/>
    <col min="35" max="35" width="9.6640625" bestFit="1" customWidth="1"/>
    <col min="36" max="36" width="9.5546875" bestFit="1" customWidth="1"/>
    <col min="37" max="37" width="7.6640625" bestFit="1" customWidth="1"/>
  </cols>
  <sheetData>
    <row r="1" spans="1:37" x14ac:dyDescent="0.3">
      <c r="A1" t="s">
        <v>1</v>
      </c>
      <c r="C1" t="s">
        <v>1</v>
      </c>
      <c r="D1" t="s">
        <v>2</v>
      </c>
      <c r="E1" t="s">
        <v>0</v>
      </c>
      <c r="F1" t="s">
        <v>3</v>
      </c>
      <c r="G1" t="s">
        <v>11</v>
      </c>
      <c r="I1" t="s">
        <v>1</v>
      </c>
      <c r="J1" t="s">
        <v>2</v>
      </c>
      <c r="K1" t="s">
        <v>0</v>
      </c>
      <c r="L1" t="s">
        <v>3</v>
      </c>
      <c r="M1" t="s">
        <v>38</v>
      </c>
      <c r="O1" t="s">
        <v>1</v>
      </c>
      <c r="P1" t="s">
        <v>2</v>
      </c>
      <c r="Q1" t="s">
        <v>0</v>
      </c>
      <c r="R1" t="s">
        <v>3</v>
      </c>
      <c r="S1" t="s">
        <v>39</v>
      </c>
      <c r="U1" t="s">
        <v>1</v>
      </c>
      <c r="V1" t="s">
        <v>2</v>
      </c>
      <c r="W1" t="s">
        <v>0</v>
      </c>
      <c r="X1" t="s">
        <v>3</v>
      </c>
      <c r="Y1" t="s">
        <v>40</v>
      </c>
      <c r="AA1" t="s">
        <v>1</v>
      </c>
      <c r="AB1" t="s">
        <v>2</v>
      </c>
      <c r="AC1" t="s">
        <v>0</v>
      </c>
      <c r="AD1" t="s">
        <v>3</v>
      </c>
      <c r="AE1" t="s">
        <v>41</v>
      </c>
      <c r="AG1" t="s">
        <v>1</v>
      </c>
      <c r="AH1" t="s">
        <v>2</v>
      </c>
      <c r="AI1" t="s">
        <v>0</v>
      </c>
      <c r="AJ1" t="s">
        <v>3</v>
      </c>
      <c r="AK1" t="s">
        <v>8</v>
      </c>
    </row>
    <row r="2" spans="1:37" x14ac:dyDescent="0.3">
      <c r="A2">
        <v>41</v>
      </c>
      <c r="C2" t="e" cm="1" vm="1">
        <f t="array" ref="C2">_xlfn._xlws.FILTER(AVFT!$A:$E,(AVFT!$A:$A=$A$2)*(AVFT!$C:$C=1))</f>
        <v>#VALUE!</v>
      </c>
      <c r="I2" t="e" cm="1" vm="1">
        <f t="array" ref="I2">_xlfn._xlws.FILTER(AVFT!$A:$E,(AVFT!$A:$A=$A$2)*(AVFT!$C:$C=2))</f>
        <v>#VALUE!</v>
      </c>
      <c r="O2" t="e" cm="1" vm="1">
        <f t="array" ref="O2">_xlfn._xlws.FILTER(AVFT!$A:$E,(AVFT!$A:$A=$A$2)*(AVFT!$C:$C=3))</f>
        <v>#VALUE!</v>
      </c>
      <c r="U2" t="e" cm="1" vm="1">
        <f t="array" ref="U2">_xlfn._xlws.FILTER(AVFT!$A:$E,(AVFT!$A:$A=$A$2)*(AVFT!$C:$C=5))</f>
        <v>#VALUE!</v>
      </c>
      <c r="AA2" t="e" cm="1" vm="1">
        <f t="array" ref="AA2">_xlfn._xlws.FILTER(AVFT!$A:$E,(AVFT!$A:$A=$A$2)*(AVFT!$C:$C=9)*(AVFT!$D:$D=30))</f>
        <v>#VALUE!</v>
      </c>
      <c r="AG2" t="e" cm="1" vm="1">
        <f t="array" ref="AG2">_xlfn._xlws.FILTER(AVFT!$A:$E,(AVFT!$A:$A=$A$2)*(AVFT!$C:$C=9)*(AVFT!$D:$D=40))</f>
        <v>#VALUE!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147F1-BE77-44A3-B0F3-42E7062B1FBD}">
  <dimension ref="A1:AK2"/>
  <sheetViews>
    <sheetView topLeftCell="V2" workbookViewId="0">
      <selection activeCell="A2" sqref="A2"/>
    </sheetView>
  </sheetViews>
  <sheetFormatPr defaultRowHeight="14.4" x14ac:dyDescent="0.3"/>
  <cols>
    <col min="1" max="1" width="12.109375" bestFit="1" customWidth="1"/>
    <col min="3" max="3" width="12.109375" bestFit="1" customWidth="1"/>
    <col min="4" max="4" width="11.5546875" bestFit="1" customWidth="1"/>
    <col min="5" max="5" width="9.6640625" bestFit="1" customWidth="1"/>
    <col min="6" max="6" width="9.5546875" bestFit="1" customWidth="1"/>
    <col min="7" max="7" width="8" bestFit="1" customWidth="1"/>
    <col min="9" max="9" width="12.109375" bestFit="1" customWidth="1"/>
    <col min="10" max="10" width="11.5546875" bestFit="1" customWidth="1"/>
    <col min="11" max="11" width="9.6640625" bestFit="1" customWidth="1"/>
    <col min="12" max="12" width="9.5546875" bestFit="1" customWidth="1"/>
    <col min="13" max="13" width="5.88671875" bestFit="1" customWidth="1"/>
    <col min="15" max="15" width="12.109375" bestFit="1" customWidth="1"/>
    <col min="16" max="16" width="11.5546875" bestFit="1" customWidth="1"/>
    <col min="17" max="17" width="9.6640625" bestFit="1" customWidth="1"/>
    <col min="18" max="18" width="9.5546875" bestFit="1" customWidth="1"/>
    <col min="19" max="19" width="4.6640625" bestFit="1" customWidth="1"/>
    <col min="21" max="21" width="12.109375" bestFit="1" customWidth="1"/>
    <col min="22" max="22" width="11.5546875" bestFit="1" customWidth="1"/>
    <col min="23" max="23" width="9.6640625" bestFit="1" customWidth="1"/>
    <col min="24" max="24" width="9.5546875" bestFit="1" customWidth="1"/>
    <col min="25" max="25" width="4.6640625" bestFit="1" customWidth="1"/>
    <col min="27" max="27" width="12.109375" bestFit="1" customWidth="1"/>
    <col min="28" max="28" width="11.5546875" bestFit="1" customWidth="1"/>
    <col min="29" max="29" width="9.6640625" bestFit="1" customWidth="1"/>
    <col min="30" max="30" width="9.5546875" bestFit="1" customWidth="1"/>
    <col min="31" max="31" width="13.5546875" bestFit="1" customWidth="1"/>
    <col min="33" max="33" width="12.109375" bestFit="1" customWidth="1"/>
    <col min="34" max="34" width="11.5546875" bestFit="1" customWidth="1"/>
    <col min="35" max="35" width="9.6640625" bestFit="1" customWidth="1"/>
    <col min="36" max="36" width="9.5546875" bestFit="1" customWidth="1"/>
    <col min="37" max="37" width="7.6640625" bestFit="1" customWidth="1"/>
  </cols>
  <sheetData>
    <row r="1" spans="1:37" x14ac:dyDescent="0.3">
      <c r="A1" t="s">
        <v>1</v>
      </c>
      <c r="C1" t="s">
        <v>1</v>
      </c>
      <c r="D1" t="s">
        <v>2</v>
      </c>
      <c r="E1" t="s">
        <v>0</v>
      </c>
      <c r="F1" t="s">
        <v>3</v>
      </c>
      <c r="G1" t="s">
        <v>11</v>
      </c>
      <c r="I1" t="s">
        <v>1</v>
      </c>
      <c r="J1" t="s">
        <v>2</v>
      </c>
      <c r="K1" t="s">
        <v>0</v>
      </c>
      <c r="L1" t="s">
        <v>3</v>
      </c>
      <c r="M1" t="s">
        <v>38</v>
      </c>
      <c r="O1" t="s">
        <v>1</v>
      </c>
      <c r="P1" t="s">
        <v>2</v>
      </c>
      <c r="Q1" t="s">
        <v>0</v>
      </c>
      <c r="R1" t="s">
        <v>3</v>
      </c>
      <c r="S1" t="s">
        <v>39</v>
      </c>
      <c r="U1" t="s">
        <v>1</v>
      </c>
      <c r="V1" t="s">
        <v>2</v>
      </c>
      <c r="W1" t="s">
        <v>0</v>
      </c>
      <c r="X1" t="s">
        <v>3</v>
      </c>
      <c r="Y1" t="s">
        <v>40</v>
      </c>
      <c r="AA1" t="s">
        <v>1</v>
      </c>
      <c r="AB1" t="s">
        <v>2</v>
      </c>
      <c r="AC1" t="s">
        <v>0</v>
      </c>
      <c r="AD1" t="s">
        <v>3</v>
      </c>
      <c r="AE1" t="s">
        <v>41</v>
      </c>
      <c r="AG1" t="s">
        <v>1</v>
      </c>
      <c r="AH1" t="s">
        <v>2</v>
      </c>
      <c r="AI1" t="s">
        <v>0</v>
      </c>
      <c r="AJ1" t="s">
        <v>3</v>
      </c>
      <c r="AK1" t="s">
        <v>8</v>
      </c>
    </row>
    <row r="2" spans="1:37" x14ac:dyDescent="0.3">
      <c r="A2">
        <v>42</v>
      </c>
      <c r="C2" t="e" cm="1" vm="1">
        <f t="array" ref="C2">_xlfn._xlws.FILTER(AVFT!$A:$E,(AVFT!$A:$A=$A$2)*(AVFT!$C:$C=1))</f>
        <v>#VALUE!</v>
      </c>
      <c r="I2" t="e" cm="1" vm="1">
        <f t="array" ref="I2">_xlfn._xlws.FILTER(AVFT!$A:$E,(AVFT!$A:$A=$A$2)*(AVFT!$C:$C=2))</f>
        <v>#VALUE!</v>
      </c>
      <c r="O2" t="e" cm="1" vm="1">
        <f t="array" ref="O2">_xlfn._xlws.FILTER(AVFT!$A:$E,(AVFT!$A:$A=$A$2)*(AVFT!$C:$C=3))</f>
        <v>#VALUE!</v>
      </c>
      <c r="U2" t="e" cm="1" vm="1">
        <f t="array" ref="U2">_xlfn._xlws.FILTER(AVFT!$A:$E,(AVFT!$A:$A=$A$2)*(AVFT!$C:$C=5))</f>
        <v>#VALUE!</v>
      </c>
      <c r="AA2" t="e" cm="1" vm="1">
        <f t="array" ref="AA2">_xlfn._xlws.FILTER(AVFT!$A:$E,(AVFT!$A:$A=$A$2)*(AVFT!$C:$C=9)*(AVFT!$D:$D=30))</f>
        <v>#VALUE!</v>
      </c>
      <c r="AG2" t="e" cm="1" vm="1">
        <f t="array" ref="AG2">_xlfn._xlws.FILTER(AVFT!$A:$E,(AVFT!$A:$A=$A$2)*(AVFT!$C:$C=9)*(AVFT!$D:$D=40))</f>
        <v>#VALUE!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10AA2-82BD-4B6C-9C67-69FB99D21408}">
  <dimension ref="A1:AK2"/>
  <sheetViews>
    <sheetView topLeftCell="V2" workbookViewId="0">
      <selection activeCell="A2" sqref="A2"/>
    </sheetView>
  </sheetViews>
  <sheetFormatPr defaultRowHeight="14.4" x14ac:dyDescent="0.3"/>
  <cols>
    <col min="1" max="1" width="12.109375" bestFit="1" customWidth="1"/>
    <col min="3" max="3" width="12.109375" bestFit="1" customWidth="1"/>
    <col min="4" max="4" width="11.5546875" bestFit="1" customWidth="1"/>
    <col min="5" max="5" width="9.6640625" bestFit="1" customWidth="1"/>
    <col min="6" max="6" width="9.5546875" bestFit="1" customWidth="1"/>
    <col min="7" max="7" width="8" bestFit="1" customWidth="1"/>
    <col min="9" max="9" width="12.109375" bestFit="1" customWidth="1"/>
    <col min="10" max="10" width="11.5546875" bestFit="1" customWidth="1"/>
    <col min="11" max="11" width="9.6640625" bestFit="1" customWidth="1"/>
    <col min="12" max="12" width="9.5546875" bestFit="1" customWidth="1"/>
    <col min="13" max="13" width="5.88671875" bestFit="1" customWidth="1"/>
    <col min="15" max="15" width="12.109375" bestFit="1" customWidth="1"/>
    <col min="16" max="16" width="11.5546875" bestFit="1" customWidth="1"/>
    <col min="17" max="17" width="9.6640625" bestFit="1" customWidth="1"/>
    <col min="18" max="18" width="9.5546875" bestFit="1" customWidth="1"/>
    <col min="19" max="19" width="4.6640625" bestFit="1" customWidth="1"/>
    <col min="21" max="21" width="12.109375" bestFit="1" customWidth="1"/>
    <col min="22" max="22" width="11.5546875" bestFit="1" customWidth="1"/>
    <col min="23" max="23" width="9.6640625" bestFit="1" customWidth="1"/>
    <col min="24" max="24" width="9.5546875" bestFit="1" customWidth="1"/>
    <col min="25" max="25" width="4.6640625" bestFit="1" customWidth="1"/>
    <col min="27" max="27" width="12.109375" bestFit="1" customWidth="1"/>
    <col min="28" max="28" width="11.5546875" bestFit="1" customWidth="1"/>
    <col min="29" max="29" width="9.6640625" bestFit="1" customWidth="1"/>
    <col min="30" max="30" width="9.5546875" bestFit="1" customWidth="1"/>
    <col min="31" max="31" width="13.5546875" bestFit="1" customWidth="1"/>
    <col min="33" max="33" width="12.109375" bestFit="1" customWidth="1"/>
    <col min="34" max="34" width="11.5546875" bestFit="1" customWidth="1"/>
    <col min="35" max="35" width="9.6640625" bestFit="1" customWidth="1"/>
    <col min="36" max="36" width="9.5546875" bestFit="1" customWidth="1"/>
    <col min="37" max="37" width="7.6640625" bestFit="1" customWidth="1"/>
  </cols>
  <sheetData>
    <row r="1" spans="1:37" x14ac:dyDescent="0.3">
      <c r="A1" t="s">
        <v>1</v>
      </c>
      <c r="C1" t="s">
        <v>1</v>
      </c>
      <c r="D1" t="s">
        <v>2</v>
      </c>
      <c r="E1" t="s">
        <v>0</v>
      </c>
      <c r="F1" t="s">
        <v>3</v>
      </c>
      <c r="G1" t="s">
        <v>11</v>
      </c>
      <c r="I1" t="s">
        <v>1</v>
      </c>
      <c r="J1" t="s">
        <v>2</v>
      </c>
      <c r="K1" t="s">
        <v>0</v>
      </c>
      <c r="L1" t="s">
        <v>3</v>
      </c>
      <c r="M1" t="s">
        <v>38</v>
      </c>
      <c r="O1" t="s">
        <v>1</v>
      </c>
      <c r="P1" t="s">
        <v>2</v>
      </c>
      <c r="Q1" t="s">
        <v>0</v>
      </c>
      <c r="R1" t="s">
        <v>3</v>
      </c>
      <c r="S1" t="s">
        <v>39</v>
      </c>
      <c r="U1" t="s">
        <v>1</v>
      </c>
      <c r="V1" t="s">
        <v>2</v>
      </c>
      <c r="W1" t="s">
        <v>0</v>
      </c>
      <c r="X1" t="s">
        <v>3</v>
      </c>
      <c r="Y1" t="s">
        <v>40</v>
      </c>
      <c r="AA1" t="s">
        <v>1</v>
      </c>
      <c r="AB1" t="s">
        <v>2</v>
      </c>
      <c r="AC1" t="s">
        <v>0</v>
      </c>
      <c r="AD1" t="s">
        <v>3</v>
      </c>
      <c r="AE1" t="s">
        <v>41</v>
      </c>
      <c r="AG1" t="s">
        <v>1</v>
      </c>
      <c r="AH1" t="s">
        <v>2</v>
      </c>
      <c r="AI1" t="s">
        <v>0</v>
      </c>
      <c r="AJ1" t="s">
        <v>3</v>
      </c>
      <c r="AK1" t="s">
        <v>8</v>
      </c>
    </row>
    <row r="2" spans="1:37" x14ac:dyDescent="0.3">
      <c r="A2">
        <v>43</v>
      </c>
      <c r="C2" t="e" cm="1" vm="1">
        <f t="array" ref="C2">_xlfn._xlws.FILTER(AVFT!$A:$E,(AVFT!$A:$A=$A$2)*(AVFT!$C:$C=1))</f>
        <v>#VALUE!</v>
      </c>
      <c r="I2" t="e" cm="1" vm="1">
        <f t="array" ref="I2">_xlfn._xlws.FILTER(AVFT!$A:$E,(AVFT!$A:$A=$A$2)*(AVFT!$C:$C=2))</f>
        <v>#VALUE!</v>
      </c>
      <c r="O2" t="e" cm="1" vm="1">
        <f t="array" ref="O2">_xlfn._xlws.FILTER(AVFT!$A:$E,(AVFT!$A:$A=$A$2)*(AVFT!$C:$C=3))</f>
        <v>#VALUE!</v>
      </c>
      <c r="U2" t="e" cm="1" vm="1">
        <f t="array" ref="U2">_xlfn._xlws.FILTER(AVFT!$A:$E,(AVFT!$A:$A=$A$2)*(AVFT!$C:$C=5))</f>
        <v>#VALUE!</v>
      </c>
      <c r="AA2" t="e" cm="1" vm="1">
        <f t="array" ref="AA2">_xlfn._xlws.FILTER(AVFT!$A:$E,(AVFT!$A:$A=$A$2)*(AVFT!$C:$C=9)*(AVFT!$D:$D=30))</f>
        <v>#VALUE!</v>
      </c>
      <c r="AG2" t="e" cm="1" vm="1">
        <f t="array" ref="AG2">_xlfn._xlws.FILTER(AVFT!$A:$E,(AVFT!$A:$A=$A$2)*(AVFT!$C:$C=9)*(AVFT!$D:$D=40))</f>
        <v>#VALUE!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112AF-F9FA-4F9E-8DEF-4C1554D0ADD6}">
  <dimension ref="A1:AK2"/>
  <sheetViews>
    <sheetView topLeftCell="V2" workbookViewId="0">
      <selection activeCell="A2" sqref="A2"/>
    </sheetView>
  </sheetViews>
  <sheetFormatPr defaultRowHeight="14.4" x14ac:dyDescent="0.3"/>
  <cols>
    <col min="1" max="1" width="12.109375" bestFit="1" customWidth="1"/>
    <col min="3" max="3" width="12.109375" bestFit="1" customWidth="1"/>
    <col min="4" max="4" width="11.5546875" bestFit="1" customWidth="1"/>
    <col min="5" max="5" width="9.6640625" bestFit="1" customWidth="1"/>
    <col min="6" max="6" width="9.5546875" bestFit="1" customWidth="1"/>
    <col min="7" max="7" width="8" bestFit="1" customWidth="1"/>
    <col min="9" max="9" width="12.109375" bestFit="1" customWidth="1"/>
    <col min="10" max="10" width="11.5546875" bestFit="1" customWidth="1"/>
    <col min="11" max="11" width="9.6640625" bestFit="1" customWidth="1"/>
    <col min="12" max="12" width="9.5546875" bestFit="1" customWidth="1"/>
    <col min="13" max="13" width="5.88671875" bestFit="1" customWidth="1"/>
    <col min="15" max="15" width="12.109375" bestFit="1" customWidth="1"/>
    <col min="16" max="16" width="11.5546875" bestFit="1" customWidth="1"/>
    <col min="17" max="17" width="9.6640625" bestFit="1" customWidth="1"/>
    <col min="18" max="18" width="9.5546875" bestFit="1" customWidth="1"/>
    <col min="19" max="19" width="4.6640625" bestFit="1" customWidth="1"/>
    <col min="21" max="21" width="12.109375" bestFit="1" customWidth="1"/>
    <col min="22" max="22" width="11.5546875" bestFit="1" customWidth="1"/>
    <col min="23" max="23" width="9.6640625" bestFit="1" customWidth="1"/>
    <col min="24" max="24" width="9.5546875" bestFit="1" customWidth="1"/>
    <col min="25" max="25" width="4.6640625" bestFit="1" customWidth="1"/>
    <col min="27" max="27" width="12.109375" bestFit="1" customWidth="1"/>
    <col min="28" max="28" width="11.5546875" bestFit="1" customWidth="1"/>
    <col min="29" max="29" width="9.6640625" bestFit="1" customWidth="1"/>
    <col min="30" max="30" width="9.5546875" bestFit="1" customWidth="1"/>
    <col min="31" max="31" width="13.5546875" bestFit="1" customWidth="1"/>
    <col min="33" max="33" width="12.109375" bestFit="1" customWidth="1"/>
    <col min="34" max="34" width="11.5546875" bestFit="1" customWidth="1"/>
    <col min="35" max="35" width="9.6640625" bestFit="1" customWidth="1"/>
    <col min="36" max="36" width="9.5546875" bestFit="1" customWidth="1"/>
    <col min="37" max="37" width="7.6640625" bestFit="1" customWidth="1"/>
  </cols>
  <sheetData>
    <row r="1" spans="1:37" x14ac:dyDescent="0.3">
      <c r="A1" t="s">
        <v>1</v>
      </c>
      <c r="C1" t="s">
        <v>1</v>
      </c>
      <c r="D1" t="s">
        <v>2</v>
      </c>
      <c r="E1" t="s">
        <v>0</v>
      </c>
      <c r="F1" t="s">
        <v>3</v>
      </c>
      <c r="G1" t="s">
        <v>11</v>
      </c>
      <c r="I1" t="s">
        <v>1</v>
      </c>
      <c r="J1" t="s">
        <v>2</v>
      </c>
      <c r="K1" t="s">
        <v>0</v>
      </c>
      <c r="L1" t="s">
        <v>3</v>
      </c>
      <c r="M1" t="s">
        <v>38</v>
      </c>
      <c r="O1" t="s">
        <v>1</v>
      </c>
      <c r="P1" t="s">
        <v>2</v>
      </c>
      <c r="Q1" t="s">
        <v>0</v>
      </c>
      <c r="R1" t="s">
        <v>3</v>
      </c>
      <c r="S1" t="s">
        <v>39</v>
      </c>
      <c r="U1" t="s">
        <v>1</v>
      </c>
      <c r="V1" t="s">
        <v>2</v>
      </c>
      <c r="W1" t="s">
        <v>0</v>
      </c>
      <c r="X1" t="s">
        <v>3</v>
      </c>
      <c r="Y1" t="s">
        <v>40</v>
      </c>
      <c r="AA1" t="s">
        <v>1</v>
      </c>
      <c r="AB1" t="s">
        <v>2</v>
      </c>
      <c r="AC1" t="s">
        <v>0</v>
      </c>
      <c r="AD1" t="s">
        <v>3</v>
      </c>
      <c r="AE1" t="s">
        <v>41</v>
      </c>
      <c r="AG1" t="s">
        <v>1</v>
      </c>
      <c r="AH1" t="s">
        <v>2</v>
      </c>
      <c r="AI1" t="s">
        <v>0</v>
      </c>
      <c r="AJ1" t="s">
        <v>3</v>
      </c>
      <c r="AK1" t="s">
        <v>8</v>
      </c>
    </row>
    <row r="2" spans="1:37" x14ac:dyDescent="0.3">
      <c r="A2">
        <v>51</v>
      </c>
      <c r="C2" t="e" cm="1" vm="1">
        <f t="array" ref="C2">_xlfn._xlws.FILTER(AVFT!$A:$E,(AVFT!$A:$A=$A$2)*(AVFT!$C:$C=1))</f>
        <v>#VALUE!</v>
      </c>
      <c r="I2" t="e" cm="1" vm="1">
        <f t="array" ref="I2">_xlfn._xlws.FILTER(AVFT!$A:$E,(AVFT!$A:$A=$A$2)*(AVFT!$C:$C=2))</f>
        <v>#VALUE!</v>
      </c>
      <c r="O2" t="e" cm="1" vm="1">
        <f t="array" ref="O2">_xlfn._xlws.FILTER(AVFT!$A:$E,(AVFT!$A:$A=$A$2)*(AVFT!$C:$C=3))</f>
        <v>#VALUE!</v>
      </c>
      <c r="U2" t="e" cm="1" vm="1">
        <f t="array" ref="U2">_xlfn._xlws.FILTER(AVFT!$A:$E,(AVFT!$A:$A=$A$2)*(AVFT!$C:$C=5))</f>
        <v>#VALUE!</v>
      </c>
      <c r="AA2" t="e" cm="1" vm="1">
        <f t="array" ref="AA2">_xlfn._xlws.FILTER(AVFT!$A:$E,(AVFT!$A:$A=$A$2)*(AVFT!$C:$C=9)*(AVFT!$D:$D=30))</f>
        <v>#VALUE!</v>
      </c>
      <c r="AG2" t="e" cm="1" vm="1">
        <f t="array" ref="AG2">_xlfn._xlws.FILTER(AVFT!$A:$E,(AVFT!$A:$A=$A$2)*(AVFT!$C:$C=9)*(AVFT!$D:$D=40))</f>
        <v>#VALUE!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DA101-D4F7-416F-9335-A04E229431A2}">
  <dimension ref="A1:AK2"/>
  <sheetViews>
    <sheetView topLeftCell="V2" workbookViewId="0">
      <selection activeCell="A2" sqref="A2"/>
    </sheetView>
  </sheetViews>
  <sheetFormatPr defaultRowHeight="14.4" x14ac:dyDescent="0.3"/>
  <cols>
    <col min="1" max="1" width="12.109375" bestFit="1" customWidth="1"/>
    <col min="3" max="3" width="12.109375" bestFit="1" customWidth="1"/>
    <col min="4" max="4" width="11.5546875" bestFit="1" customWidth="1"/>
    <col min="5" max="5" width="9.6640625" bestFit="1" customWidth="1"/>
    <col min="6" max="6" width="9.5546875" bestFit="1" customWidth="1"/>
    <col min="7" max="7" width="8" bestFit="1" customWidth="1"/>
    <col min="9" max="9" width="12.109375" bestFit="1" customWidth="1"/>
    <col min="10" max="10" width="11.5546875" bestFit="1" customWidth="1"/>
    <col min="11" max="11" width="9.6640625" bestFit="1" customWidth="1"/>
    <col min="12" max="12" width="9.5546875" bestFit="1" customWidth="1"/>
    <col min="13" max="13" width="5.88671875" bestFit="1" customWidth="1"/>
    <col min="15" max="15" width="12.109375" bestFit="1" customWidth="1"/>
    <col min="16" max="16" width="11.5546875" bestFit="1" customWidth="1"/>
    <col min="17" max="17" width="9.6640625" bestFit="1" customWidth="1"/>
    <col min="18" max="18" width="9.5546875" bestFit="1" customWidth="1"/>
    <col min="19" max="19" width="4.6640625" bestFit="1" customWidth="1"/>
    <col min="21" max="21" width="12.109375" bestFit="1" customWidth="1"/>
    <col min="22" max="22" width="11.5546875" bestFit="1" customWidth="1"/>
    <col min="23" max="23" width="9.6640625" bestFit="1" customWidth="1"/>
    <col min="24" max="24" width="9.5546875" bestFit="1" customWidth="1"/>
    <col min="25" max="25" width="4.6640625" bestFit="1" customWidth="1"/>
    <col min="27" max="27" width="12.109375" bestFit="1" customWidth="1"/>
    <col min="28" max="28" width="11.5546875" bestFit="1" customWidth="1"/>
    <col min="29" max="29" width="9.6640625" bestFit="1" customWidth="1"/>
    <col min="30" max="30" width="9.5546875" bestFit="1" customWidth="1"/>
    <col min="31" max="31" width="13.5546875" bestFit="1" customWidth="1"/>
    <col min="33" max="33" width="12.109375" bestFit="1" customWidth="1"/>
    <col min="34" max="34" width="11.5546875" bestFit="1" customWidth="1"/>
    <col min="35" max="35" width="9.6640625" bestFit="1" customWidth="1"/>
    <col min="36" max="36" width="9.5546875" bestFit="1" customWidth="1"/>
    <col min="37" max="37" width="7.6640625" bestFit="1" customWidth="1"/>
  </cols>
  <sheetData>
    <row r="1" spans="1:37" x14ac:dyDescent="0.3">
      <c r="A1" t="s">
        <v>1</v>
      </c>
      <c r="C1" t="s">
        <v>1</v>
      </c>
      <c r="D1" t="s">
        <v>2</v>
      </c>
      <c r="E1" t="s">
        <v>0</v>
      </c>
      <c r="F1" t="s">
        <v>3</v>
      </c>
      <c r="G1" t="s">
        <v>11</v>
      </c>
      <c r="I1" t="s">
        <v>1</v>
      </c>
      <c r="J1" t="s">
        <v>2</v>
      </c>
      <c r="K1" t="s">
        <v>0</v>
      </c>
      <c r="L1" t="s">
        <v>3</v>
      </c>
      <c r="M1" t="s">
        <v>38</v>
      </c>
      <c r="O1" t="s">
        <v>1</v>
      </c>
      <c r="P1" t="s">
        <v>2</v>
      </c>
      <c r="Q1" t="s">
        <v>0</v>
      </c>
      <c r="R1" t="s">
        <v>3</v>
      </c>
      <c r="S1" t="s">
        <v>39</v>
      </c>
      <c r="U1" t="s">
        <v>1</v>
      </c>
      <c r="V1" t="s">
        <v>2</v>
      </c>
      <c r="W1" t="s">
        <v>0</v>
      </c>
      <c r="X1" t="s">
        <v>3</v>
      </c>
      <c r="Y1" t="s">
        <v>40</v>
      </c>
      <c r="AA1" t="s">
        <v>1</v>
      </c>
      <c r="AB1" t="s">
        <v>2</v>
      </c>
      <c r="AC1" t="s">
        <v>0</v>
      </c>
      <c r="AD1" t="s">
        <v>3</v>
      </c>
      <c r="AE1" t="s">
        <v>41</v>
      </c>
      <c r="AG1" t="s">
        <v>1</v>
      </c>
      <c r="AH1" t="s">
        <v>2</v>
      </c>
      <c r="AI1" t="s">
        <v>0</v>
      </c>
      <c r="AJ1" t="s">
        <v>3</v>
      </c>
      <c r="AK1" t="s">
        <v>8</v>
      </c>
    </row>
    <row r="2" spans="1:37" x14ac:dyDescent="0.3">
      <c r="A2">
        <v>52</v>
      </c>
      <c r="C2" t="e" cm="1" vm="1">
        <f t="array" ref="C2">_xlfn._xlws.FILTER(AVFT!$A:$E,(AVFT!$A:$A=$A$2)*(AVFT!$C:$C=1))</f>
        <v>#VALUE!</v>
      </c>
      <c r="I2" t="e" cm="1" vm="1">
        <f t="array" ref="I2">_xlfn._xlws.FILTER(AVFT!$A:$E,(AVFT!$A:$A=$A$2)*(AVFT!$C:$C=2))</f>
        <v>#VALUE!</v>
      </c>
      <c r="O2" t="e" cm="1" vm="1">
        <f t="array" ref="O2">_xlfn._xlws.FILTER(AVFT!$A:$E,(AVFT!$A:$A=$A$2)*(AVFT!$C:$C=3))</f>
        <v>#VALUE!</v>
      </c>
      <c r="U2" t="e" cm="1" vm="1">
        <f t="array" ref="U2">_xlfn._xlws.FILTER(AVFT!$A:$E,(AVFT!$A:$A=$A$2)*(AVFT!$C:$C=5))</f>
        <v>#VALUE!</v>
      </c>
      <c r="AA2" t="e" cm="1" vm="1">
        <f t="array" ref="AA2">_xlfn._xlws.FILTER(AVFT!$A:$E,(AVFT!$A:$A=$A$2)*(AVFT!$C:$C=9)*(AVFT!$D:$D=30))</f>
        <v>#VALUE!</v>
      </c>
      <c r="AG2" t="e" cm="1" vm="1">
        <f t="array" ref="AG2">_xlfn._xlws.FILTER(AVFT!$A:$E,(AVFT!$A:$A=$A$2)*(AVFT!$C:$C=9)*(AVFT!$D:$D=40))</f>
        <v>#VALUE!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251C7-BC28-4C55-86C4-C5D420E5D4AE}">
  <dimension ref="A1:AK2"/>
  <sheetViews>
    <sheetView topLeftCell="V2" workbookViewId="0">
      <selection activeCell="A2" sqref="A2"/>
    </sheetView>
  </sheetViews>
  <sheetFormatPr defaultRowHeight="14.4" x14ac:dyDescent="0.3"/>
  <cols>
    <col min="1" max="1" width="12.109375" bestFit="1" customWidth="1"/>
    <col min="3" max="3" width="12.109375" bestFit="1" customWidth="1"/>
    <col min="4" max="4" width="11.5546875" bestFit="1" customWidth="1"/>
    <col min="5" max="5" width="9.6640625" bestFit="1" customWidth="1"/>
    <col min="6" max="6" width="9.5546875" bestFit="1" customWidth="1"/>
    <col min="7" max="7" width="8" bestFit="1" customWidth="1"/>
    <col min="9" max="9" width="12.109375" bestFit="1" customWidth="1"/>
    <col min="10" max="10" width="11.5546875" bestFit="1" customWidth="1"/>
    <col min="11" max="11" width="9.6640625" bestFit="1" customWidth="1"/>
    <col min="12" max="12" width="9.5546875" bestFit="1" customWidth="1"/>
    <col min="13" max="13" width="5.88671875" bestFit="1" customWidth="1"/>
    <col min="15" max="15" width="12.109375" bestFit="1" customWidth="1"/>
    <col min="16" max="16" width="11.5546875" bestFit="1" customWidth="1"/>
    <col min="17" max="17" width="9.6640625" bestFit="1" customWidth="1"/>
    <col min="18" max="18" width="9.5546875" bestFit="1" customWidth="1"/>
    <col min="19" max="19" width="4.6640625" bestFit="1" customWidth="1"/>
    <col min="21" max="21" width="12.109375" bestFit="1" customWidth="1"/>
    <col min="22" max="22" width="11.5546875" bestFit="1" customWidth="1"/>
    <col min="23" max="23" width="9.6640625" bestFit="1" customWidth="1"/>
    <col min="24" max="24" width="9.5546875" bestFit="1" customWidth="1"/>
    <col min="25" max="25" width="4.6640625" bestFit="1" customWidth="1"/>
    <col min="27" max="27" width="12.109375" bestFit="1" customWidth="1"/>
    <col min="28" max="28" width="11.5546875" bestFit="1" customWidth="1"/>
    <col min="29" max="29" width="9.6640625" bestFit="1" customWidth="1"/>
    <col min="30" max="30" width="9.5546875" bestFit="1" customWidth="1"/>
    <col min="31" max="31" width="13.5546875" bestFit="1" customWidth="1"/>
    <col min="33" max="33" width="12.109375" bestFit="1" customWidth="1"/>
    <col min="34" max="34" width="11.5546875" bestFit="1" customWidth="1"/>
    <col min="35" max="35" width="9.6640625" bestFit="1" customWidth="1"/>
    <col min="36" max="36" width="9.5546875" bestFit="1" customWidth="1"/>
    <col min="37" max="37" width="7.6640625" bestFit="1" customWidth="1"/>
  </cols>
  <sheetData>
    <row r="1" spans="1:37" x14ac:dyDescent="0.3">
      <c r="A1" t="s">
        <v>1</v>
      </c>
      <c r="C1" t="s">
        <v>1</v>
      </c>
      <c r="D1" t="s">
        <v>2</v>
      </c>
      <c r="E1" t="s">
        <v>0</v>
      </c>
      <c r="F1" t="s">
        <v>3</v>
      </c>
      <c r="G1" t="s">
        <v>11</v>
      </c>
      <c r="I1" t="s">
        <v>1</v>
      </c>
      <c r="J1" t="s">
        <v>2</v>
      </c>
      <c r="K1" t="s">
        <v>0</v>
      </c>
      <c r="L1" t="s">
        <v>3</v>
      </c>
      <c r="M1" t="s">
        <v>38</v>
      </c>
      <c r="O1" t="s">
        <v>1</v>
      </c>
      <c r="P1" t="s">
        <v>2</v>
      </c>
      <c r="Q1" t="s">
        <v>0</v>
      </c>
      <c r="R1" t="s">
        <v>3</v>
      </c>
      <c r="S1" t="s">
        <v>39</v>
      </c>
      <c r="U1" t="s">
        <v>1</v>
      </c>
      <c r="V1" t="s">
        <v>2</v>
      </c>
      <c r="W1" t="s">
        <v>0</v>
      </c>
      <c r="X1" t="s">
        <v>3</v>
      </c>
      <c r="Y1" t="s">
        <v>40</v>
      </c>
      <c r="AA1" t="s">
        <v>1</v>
      </c>
      <c r="AB1" t="s">
        <v>2</v>
      </c>
      <c r="AC1" t="s">
        <v>0</v>
      </c>
      <c r="AD1" t="s">
        <v>3</v>
      </c>
      <c r="AE1" t="s">
        <v>41</v>
      </c>
      <c r="AG1" t="s">
        <v>1</v>
      </c>
      <c r="AH1" t="s">
        <v>2</v>
      </c>
      <c r="AI1" t="s">
        <v>0</v>
      </c>
      <c r="AJ1" t="s">
        <v>3</v>
      </c>
      <c r="AK1" t="s">
        <v>8</v>
      </c>
    </row>
    <row r="2" spans="1:37" x14ac:dyDescent="0.3">
      <c r="A2">
        <v>53</v>
      </c>
      <c r="C2" t="e" cm="1" vm="1">
        <f t="array" ref="C2">_xlfn._xlws.FILTER(AVFT!$A:$E,(AVFT!$A:$A=$A$2)*(AVFT!$C:$C=1))</f>
        <v>#VALUE!</v>
      </c>
      <c r="I2" t="e" cm="1" vm="1">
        <f t="array" ref="I2">_xlfn._xlws.FILTER(AVFT!$A:$E,(AVFT!$A:$A=$A$2)*(AVFT!$C:$C=2))</f>
        <v>#VALUE!</v>
      </c>
      <c r="O2" t="e" cm="1" vm="1">
        <f t="array" ref="O2">_xlfn._xlws.FILTER(AVFT!$A:$E,(AVFT!$A:$A=$A$2)*(AVFT!$C:$C=3))</f>
        <v>#VALUE!</v>
      </c>
      <c r="U2" t="e" cm="1" vm="1">
        <f t="array" ref="U2">_xlfn._xlws.FILTER(AVFT!$A:$E,(AVFT!$A:$A=$A$2)*(AVFT!$C:$C=5))</f>
        <v>#VALUE!</v>
      </c>
      <c r="AA2" t="e" cm="1" vm="1">
        <f t="array" ref="AA2">_xlfn._xlws.FILTER(AVFT!$A:$E,(AVFT!$A:$A=$A$2)*(AVFT!$C:$C=9)*(AVFT!$D:$D=30))</f>
        <v>#VALUE!</v>
      </c>
      <c r="AG2" t="e" cm="1" vm="1">
        <f t="array" ref="AG2">_xlfn._xlws.FILTER(AVFT!$A:$E,(AVFT!$A:$A=$A$2)*(AVFT!$C:$C=9)*(AVFT!$D:$D=40))</f>
        <v>#VALUE!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EBFBD-45CC-47D1-8E66-7FC2F4C8BA69}">
  <dimension ref="A1:AK2"/>
  <sheetViews>
    <sheetView workbookViewId="0">
      <selection activeCell="A2" sqref="A2"/>
    </sheetView>
  </sheetViews>
  <sheetFormatPr defaultRowHeight="14.4" x14ac:dyDescent="0.3"/>
  <cols>
    <col min="1" max="1" width="12.109375" bestFit="1" customWidth="1"/>
    <col min="3" max="3" width="12.109375" bestFit="1" customWidth="1"/>
    <col min="4" max="4" width="11.5546875" bestFit="1" customWidth="1"/>
    <col min="5" max="5" width="9.6640625" bestFit="1" customWidth="1"/>
    <col min="6" max="6" width="9.5546875" bestFit="1" customWidth="1"/>
    <col min="7" max="7" width="8" bestFit="1" customWidth="1"/>
    <col min="9" max="9" width="12.109375" bestFit="1" customWidth="1"/>
    <col min="10" max="10" width="11.5546875" bestFit="1" customWidth="1"/>
    <col min="11" max="11" width="9.6640625" bestFit="1" customWidth="1"/>
    <col min="12" max="12" width="9.5546875" bestFit="1" customWidth="1"/>
    <col min="13" max="13" width="5.88671875" bestFit="1" customWidth="1"/>
    <col min="15" max="15" width="12.109375" bestFit="1" customWidth="1"/>
    <col min="16" max="16" width="11.5546875" bestFit="1" customWidth="1"/>
    <col min="17" max="17" width="9.6640625" bestFit="1" customWidth="1"/>
    <col min="18" max="18" width="9.5546875" bestFit="1" customWidth="1"/>
    <col min="19" max="19" width="4.6640625" bestFit="1" customWidth="1"/>
    <col min="21" max="21" width="12.109375" bestFit="1" customWidth="1"/>
    <col min="22" max="22" width="11.5546875" bestFit="1" customWidth="1"/>
    <col min="23" max="23" width="9.6640625" bestFit="1" customWidth="1"/>
    <col min="24" max="24" width="9.5546875" bestFit="1" customWidth="1"/>
    <col min="25" max="25" width="4.6640625" bestFit="1" customWidth="1"/>
    <col min="27" max="27" width="12.109375" bestFit="1" customWidth="1"/>
    <col min="28" max="28" width="11.5546875" bestFit="1" customWidth="1"/>
    <col min="29" max="29" width="9.6640625" bestFit="1" customWidth="1"/>
    <col min="30" max="30" width="9.5546875" bestFit="1" customWidth="1"/>
    <col min="31" max="31" width="13.5546875" bestFit="1" customWidth="1"/>
    <col min="33" max="33" width="12.109375" bestFit="1" customWidth="1"/>
    <col min="34" max="34" width="11.5546875" bestFit="1" customWidth="1"/>
    <col min="35" max="35" width="9.6640625" bestFit="1" customWidth="1"/>
    <col min="36" max="36" width="9.5546875" bestFit="1" customWidth="1"/>
    <col min="37" max="37" width="7.6640625" bestFit="1" customWidth="1"/>
  </cols>
  <sheetData>
    <row r="1" spans="1:37" x14ac:dyDescent="0.3">
      <c r="A1" t="s">
        <v>1</v>
      </c>
      <c r="C1" t="s">
        <v>1</v>
      </c>
      <c r="D1" t="s">
        <v>2</v>
      </c>
      <c r="E1" t="s">
        <v>0</v>
      </c>
      <c r="F1" t="s">
        <v>3</v>
      </c>
      <c r="G1" t="s">
        <v>11</v>
      </c>
      <c r="I1" t="s">
        <v>1</v>
      </c>
      <c r="J1" t="s">
        <v>2</v>
      </c>
      <c r="K1" t="s">
        <v>0</v>
      </c>
      <c r="L1" t="s">
        <v>3</v>
      </c>
      <c r="M1" t="s">
        <v>38</v>
      </c>
      <c r="O1" t="s">
        <v>1</v>
      </c>
      <c r="P1" t="s">
        <v>2</v>
      </c>
      <c r="Q1" t="s">
        <v>0</v>
      </c>
      <c r="R1" t="s">
        <v>3</v>
      </c>
      <c r="S1" t="s">
        <v>39</v>
      </c>
      <c r="U1" t="s">
        <v>1</v>
      </c>
      <c r="V1" t="s">
        <v>2</v>
      </c>
      <c r="W1" t="s">
        <v>0</v>
      </c>
      <c r="X1" t="s">
        <v>3</v>
      </c>
      <c r="Y1" t="s">
        <v>40</v>
      </c>
      <c r="AA1" t="s">
        <v>1</v>
      </c>
      <c r="AB1" t="s">
        <v>2</v>
      </c>
      <c r="AC1" t="s">
        <v>0</v>
      </c>
      <c r="AD1" t="s">
        <v>3</v>
      </c>
      <c r="AE1" t="s">
        <v>41</v>
      </c>
      <c r="AG1" t="s">
        <v>1</v>
      </c>
      <c r="AH1" t="s">
        <v>2</v>
      </c>
      <c r="AI1" t="s">
        <v>0</v>
      </c>
      <c r="AJ1" t="s">
        <v>3</v>
      </c>
      <c r="AK1" t="s">
        <v>8</v>
      </c>
    </row>
    <row r="2" spans="1:37" x14ac:dyDescent="0.3">
      <c r="A2">
        <v>54</v>
      </c>
      <c r="C2" t="e" cm="1" vm="1">
        <f t="array" ref="C2">_xlfn._xlws.FILTER(AVFT!$A:$E,(AVFT!$A:$A=$A$2)*(AVFT!$C:$C=1))</f>
        <v>#VALUE!</v>
      </c>
      <c r="I2" t="e" cm="1" vm="1">
        <f t="array" ref="I2">_xlfn._xlws.FILTER(AVFT!$A:$E,(AVFT!$A:$A=$A$2)*(AVFT!$C:$C=2))</f>
        <v>#VALUE!</v>
      </c>
      <c r="O2" t="e" cm="1" vm="1">
        <f t="array" ref="O2">_xlfn._xlws.FILTER(AVFT!$A:$E,(AVFT!$A:$A=$A$2)*(AVFT!$C:$C=3))</f>
        <v>#VALUE!</v>
      </c>
      <c r="U2" t="e" cm="1" vm="1">
        <f t="array" ref="U2">_xlfn._xlws.FILTER(AVFT!$A:$E,(AVFT!$A:$A=$A$2)*(AVFT!$C:$C=5))</f>
        <v>#VALUE!</v>
      </c>
      <c r="AA2" t="e" cm="1" vm="1">
        <f t="array" ref="AA2">_xlfn._xlws.FILTER(AVFT!$A:$E,(AVFT!$A:$A=$A$2)*(AVFT!$C:$C=9)*(AVFT!$D:$D=30))</f>
        <v>#VALUE!</v>
      </c>
      <c r="AG2" t="e" cm="1" vm="1">
        <f t="array" ref="AG2">_xlfn._xlws.FILTER(AVFT!$A:$E,(AVFT!$A:$A=$A$2)*(AVFT!$C:$C=9)*(AVFT!$D:$D=40))</f>
        <v>#VALUE!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EADA0-D84F-4FD9-A27F-D397C543E487}">
  <dimension ref="A1:AK2"/>
  <sheetViews>
    <sheetView topLeftCell="V2" workbookViewId="0">
      <selection activeCell="A2" sqref="A2"/>
    </sheetView>
  </sheetViews>
  <sheetFormatPr defaultRowHeight="14.4" x14ac:dyDescent="0.3"/>
  <cols>
    <col min="1" max="1" width="12.109375" bestFit="1" customWidth="1"/>
    <col min="3" max="3" width="12.109375" bestFit="1" customWidth="1"/>
    <col min="4" max="4" width="11.5546875" bestFit="1" customWidth="1"/>
    <col min="5" max="5" width="9.6640625" bestFit="1" customWidth="1"/>
    <col min="6" max="6" width="9.5546875" bestFit="1" customWidth="1"/>
    <col min="7" max="7" width="8" bestFit="1" customWidth="1"/>
    <col min="9" max="9" width="12.109375" bestFit="1" customWidth="1"/>
    <col min="10" max="10" width="11.5546875" bestFit="1" customWidth="1"/>
    <col min="11" max="11" width="9.6640625" bestFit="1" customWidth="1"/>
    <col min="12" max="12" width="9.5546875" bestFit="1" customWidth="1"/>
    <col min="13" max="13" width="5.88671875" bestFit="1" customWidth="1"/>
    <col min="15" max="15" width="12.109375" bestFit="1" customWidth="1"/>
    <col min="16" max="16" width="11.5546875" bestFit="1" customWidth="1"/>
    <col min="17" max="17" width="9.6640625" bestFit="1" customWidth="1"/>
    <col min="18" max="18" width="9.5546875" bestFit="1" customWidth="1"/>
    <col min="19" max="19" width="4.6640625" bestFit="1" customWidth="1"/>
    <col min="21" max="21" width="12.109375" bestFit="1" customWidth="1"/>
    <col min="22" max="22" width="11.5546875" bestFit="1" customWidth="1"/>
    <col min="23" max="23" width="9.6640625" bestFit="1" customWidth="1"/>
    <col min="24" max="24" width="9.5546875" bestFit="1" customWidth="1"/>
    <col min="25" max="25" width="4.6640625" bestFit="1" customWidth="1"/>
    <col min="27" max="27" width="12.109375" bestFit="1" customWidth="1"/>
    <col min="28" max="28" width="11.5546875" bestFit="1" customWidth="1"/>
    <col min="29" max="29" width="9.6640625" bestFit="1" customWidth="1"/>
    <col min="30" max="30" width="9.5546875" bestFit="1" customWidth="1"/>
    <col min="31" max="31" width="13.5546875" bestFit="1" customWidth="1"/>
    <col min="33" max="33" width="12.109375" bestFit="1" customWidth="1"/>
    <col min="34" max="34" width="11.5546875" bestFit="1" customWidth="1"/>
    <col min="35" max="35" width="9.6640625" bestFit="1" customWidth="1"/>
    <col min="36" max="36" width="9.5546875" bestFit="1" customWidth="1"/>
    <col min="37" max="37" width="7.6640625" bestFit="1" customWidth="1"/>
  </cols>
  <sheetData>
    <row r="1" spans="1:37" x14ac:dyDescent="0.3">
      <c r="A1" t="s">
        <v>1</v>
      </c>
      <c r="C1" t="s">
        <v>1</v>
      </c>
      <c r="D1" t="s">
        <v>2</v>
      </c>
      <c r="E1" t="s">
        <v>0</v>
      </c>
      <c r="F1" t="s">
        <v>3</v>
      </c>
      <c r="G1" t="s">
        <v>11</v>
      </c>
      <c r="I1" t="s">
        <v>1</v>
      </c>
      <c r="J1" t="s">
        <v>2</v>
      </c>
      <c r="K1" t="s">
        <v>0</v>
      </c>
      <c r="L1" t="s">
        <v>3</v>
      </c>
      <c r="M1" t="s">
        <v>38</v>
      </c>
      <c r="O1" t="s">
        <v>1</v>
      </c>
      <c r="P1" t="s">
        <v>2</v>
      </c>
      <c r="Q1" t="s">
        <v>0</v>
      </c>
      <c r="R1" t="s">
        <v>3</v>
      </c>
      <c r="S1" t="s">
        <v>39</v>
      </c>
      <c r="U1" t="s">
        <v>1</v>
      </c>
      <c r="V1" t="s">
        <v>2</v>
      </c>
      <c r="W1" t="s">
        <v>0</v>
      </c>
      <c r="X1" t="s">
        <v>3</v>
      </c>
      <c r="Y1" t="s">
        <v>40</v>
      </c>
      <c r="AA1" t="s">
        <v>1</v>
      </c>
      <c r="AB1" t="s">
        <v>2</v>
      </c>
      <c r="AC1" t="s">
        <v>0</v>
      </c>
      <c r="AD1" t="s">
        <v>3</v>
      </c>
      <c r="AE1" t="s">
        <v>41</v>
      </c>
      <c r="AG1" t="s">
        <v>1</v>
      </c>
      <c r="AH1" t="s">
        <v>2</v>
      </c>
      <c r="AI1" t="s">
        <v>0</v>
      </c>
      <c r="AJ1" t="s">
        <v>3</v>
      </c>
      <c r="AK1" t="s">
        <v>8</v>
      </c>
    </row>
    <row r="2" spans="1:37" x14ac:dyDescent="0.3">
      <c r="A2">
        <v>61</v>
      </c>
      <c r="C2" t="e" cm="1" vm="1">
        <f t="array" ref="C2">_xlfn._xlws.FILTER(AVFT!$A:$E,(AVFT!$A:$A=$A$2)*(AVFT!$C:$C=1))</f>
        <v>#VALUE!</v>
      </c>
      <c r="I2" t="e" cm="1" vm="1">
        <f t="array" ref="I2">_xlfn._xlws.FILTER(AVFT!$A:$E,(AVFT!$A:$A=$A$2)*(AVFT!$C:$C=2))</f>
        <v>#VALUE!</v>
      </c>
      <c r="O2" t="e" cm="1" vm="1">
        <f t="array" ref="O2">_xlfn._xlws.FILTER(AVFT!$A:$E,(AVFT!$A:$A=$A$2)*(AVFT!$C:$C=3))</f>
        <v>#VALUE!</v>
      </c>
      <c r="U2" t="e" cm="1" vm="1">
        <f t="array" ref="U2">_xlfn._xlws.FILTER(AVFT!$A:$E,(AVFT!$A:$A=$A$2)*(AVFT!$C:$C=5))</f>
        <v>#VALUE!</v>
      </c>
      <c r="AA2" t="e" cm="1" vm="1">
        <f t="array" ref="AA2">_xlfn._xlws.FILTER(AVFT!$A:$E,(AVFT!$A:$A=$A$2)*(AVFT!$C:$C=9)*(AVFT!$D:$D=30))</f>
        <v>#VALUE!</v>
      </c>
      <c r="AG2" t="e" cm="1" vm="1">
        <f t="array" ref="AG2">_xlfn._xlws.FILTER(AVFT!$A:$E,(AVFT!$A:$A=$A$2)*(AVFT!$C:$C=9)*(AVFT!$D:$D=40))</f>
        <v>#VALUE!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AF1A6-732C-40D5-A0E7-90D0BAF5F921}">
  <dimension ref="A1:AK2"/>
  <sheetViews>
    <sheetView workbookViewId="0">
      <selection activeCell="A2" sqref="A2"/>
    </sheetView>
  </sheetViews>
  <sheetFormatPr defaultRowHeight="14.4" x14ac:dyDescent="0.3"/>
  <cols>
    <col min="1" max="1" width="12.109375" bestFit="1" customWidth="1"/>
    <col min="3" max="3" width="12.109375" bestFit="1" customWidth="1"/>
    <col min="4" max="4" width="11.5546875" bestFit="1" customWidth="1"/>
    <col min="5" max="5" width="9.6640625" bestFit="1" customWidth="1"/>
    <col min="6" max="6" width="9.5546875" bestFit="1" customWidth="1"/>
    <col min="7" max="7" width="8" bestFit="1" customWidth="1"/>
    <col min="9" max="9" width="12.109375" bestFit="1" customWidth="1"/>
    <col min="10" max="10" width="11.5546875" bestFit="1" customWidth="1"/>
    <col min="11" max="11" width="9.6640625" bestFit="1" customWidth="1"/>
    <col min="12" max="12" width="9.5546875" bestFit="1" customWidth="1"/>
    <col min="13" max="13" width="5.88671875" bestFit="1" customWidth="1"/>
    <col min="15" max="15" width="12.109375" bestFit="1" customWidth="1"/>
    <col min="16" max="16" width="11.5546875" bestFit="1" customWidth="1"/>
    <col min="17" max="17" width="9.6640625" bestFit="1" customWidth="1"/>
    <col min="18" max="18" width="9.5546875" bestFit="1" customWidth="1"/>
    <col min="19" max="19" width="4.6640625" bestFit="1" customWidth="1"/>
    <col min="21" max="21" width="12.109375" bestFit="1" customWidth="1"/>
    <col min="22" max="22" width="11.5546875" bestFit="1" customWidth="1"/>
    <col min="23" max="23" width="9.6640625" bestFit="1" customWidth="1"/>
    <col min="24" max="24" width="9.5546875" bestFit="1" customWidth="1"/>
    <col min="25" max="25" width="4.6640625" bestFit="1" customWidth="1"/>
    <col min="27" max="27" width="12.109375" bestFit="1" customWidth="1"/>
    <col min="28" max="28" width="11.5546875" bestFit="1" customWidth="1"/>
    <col min="29" max="29" width="9.6640625" bestFit="1" customWidth="1"/>
    <col min="30" max="30" width="9.5546875" bestFit="1" customWidth="1"/>
    <col min="31" max="31" width="13.5546875" bestFit="1" customWidth="1"/>
    <col min="33" max="33" width="12.109375" bestFit="1" customWidth="1"/>
    <col min="34" max="34" width="11.5546875" bestFit="1" customWidth="1"/>
    <col min="35" max="35" width="9.6640625" bestFit="1" customWidth="1"/>
    <col min="36" max="36" width="9.5546875" bestFit="1" customWidth="1"/>
    <col min="37" max="37" width="7.6640625" bestFit="1" customWidth="1"/>
  </cols>
  <sheetData>
    <row r="1" spans="1:37" x14ac:dyDescent="0.3">
      <c r="A1" t="s">
        <v>1</v>
      </c>
      <c r="C1" t="s">
        <v>1</v>
      </c>
      <c r="D1" t="s">
        <v>2</v>
      </c>
      <c r="E1" t="s">
        <v>0</v>
      </c>
      <c r="F1" t="s">
        <v>3</v>
      </c>
      <c r="G1" t="s">
        <v>11</v>
      </c>
      <c r="I1" t="s">
        <v>1</v>
      </c>
      <c r="J1" t="s">
        <v>2</v>
      </c>
      <c r="K1" t="s">
        <v>0</v>
      </c>
      <c r="L1" t="s">
        <v>3</v>
      </c>
      <c r="M1" t="s">
        <v>38</v>
      </c>
      <c r="O1" t="s">
        <v>1</v>
      </c>
      <c r="P1" t="s">
        <v>2</v>
      </c>
      <c r="Q1" t="s">
        <v>0</v>
      </c>
      <c r="R1" t="s">
        <v>3</v>
      </c>
      <c r="S1" t="s">
        <v>39</v>
      </c>
      <c r="U1" t="s">
        <v>1</v>
      </c>
      <c r="V1" t="s">
        <v>2</v>
      </c>
      <c r="W1" t="s">
        <v>0</v>
      </c>
      <c r="X1" t="s">
        <v>3</v>
      </c>
      <c r="Y1" t="s">
        <v>40</v>
      </c>
      <c r="AA1" t="s">
        <v>1</v>
      </c>
      <c r="AB1" t="s">
        <v>2</v>
      </c>
      <c r="AC1" t="s">
        <v>0</v>
      </c>
      <c r="AD1" t="s">
        <v>3</v>
      </c>
      <c r="AE1" t="s">
        <v>41</v>
      </c>
      <c r="AG1" t="s">
        <v>1</v>
      </c>
      <c r="AH1" t="s">
        <v>2</v>
      </c>
      <c r="AI1" t="s">
        <v>0</v>
      </c>
      <c r="AJ1" t="s">
        <v>3</v>
      </c>
      <c r="AK1" t="s">
        <v>8</v>
      </c>
    </row>
    <row r="2" spans="1:37" x14ac:dyDescent="0.3">
      <c r="A2">
        <v>62</v>
      </c>
      <c r="C2" t="e" cm="1" vm="1">
        <f t="array" ref="C2">_xlfn._xlws.FILTER(AVFT!$A:$E,(AVFT!$A:$A=$A$2)*(AVFT!$C:$C=1))</f>
        <v>#VALUE!</v>
      </c>
      <c r="I2" t="e" cm="1" vm="1">
        <f t="array" ref="I2">_xlfn._xlws.FILTER(AVFT!$A:$E,(AVFT!$A:$A=$A$2)*(AVFT!$C:$C=2))</f>
        <v>#VALUE!</v>
      </c>
      <c r="O2" t="e" cm="1" vm="1">
        <f t="array" ref="O2">_xlfn._xlws.FILTER(AVFT!$A:$E,(AVFT!$A:$A=$A$2)*(AVFT!$C:$C=3))</f>
        <v>#VALUE!</v>
      </c>
      <c r="U2" t="e" cm="1" vm="1">
        <f t="array" ref="U2">_xlfn._xlws.FILTER(AVFT!$A:$E,(AVFT!$A:$A=$A$2)*(AVFT!$C:$C=5))</f>
        <v>#VALUE!</v>
      </c>
      <c r="AA2" t="e" cm="1" vm="1">
        <f t="array" ref="AA2">_xlfn._xlws.FILTER(AVFT!$A:$E,(AVFT!$A:$A=$A$2)*(AVFT!$C:$C=9)*(AVFT!$D:$D=30))</f>
        <v>#VALUE!</v>
      </c>
      <c r="AG2" t="e" cm="1" vm="1">
        <f t="array" ref="AG2">_xlfn._xlws.FILTER(AVFT!$A:$E,(AVFT!$A:$A=$A$2)*(AVFT!$C:$C=9)*(AVFT!$D:$D=40))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Charts</vt:lpstr>
      </vt:variant>
      <vt:variant>
        <vt:i4>12</vt:i4>
      </vt:variant>
    </vt:vector>
  </HeadingPairs>
  <TitlesOfParts>
    <vt:vector size="30" baseType="lpstr">
      <vt:lpstr>AVFT</vt:lpstr>
      <vt:lpstr>EngineTech</vt:lpstr>
      <vt:lpstr>FuelType</vt:lpstr>
      <vt:lpstr>SourceUseType</vt:lpstr>
      <vt:lpstr>Messages</vt:lpstr>
      <vt:lpstr>InputXML</vt:lpstr>
      <vt:lpstr>21s</vt:lpstr>
      <vt:lpstr>31s</vt:lpstr>
      <vt:lpstr>32s</vt:lpstr>
      <vt:lpstr>41s</vt:lpstr>
      <vt:lpstr>42s</vt:lpstr>
      <vt:lpstr>43s</vt:lpstr>
      <vt:lpstr>51s</vt:lpstr>
      <vt:lpstr>52s</vt:lpstr>
      <vt:lpstr>53s</vt:lpstr>
      <vt:lpstr>54s</vt:lpstr>
      <vt:lpstr>61s</vt:lpstr>
      <vt:lpstr>62s</vt:lpstr>
      <vt:lpstr>21</vt:lpstr>
      <vt:lpstr>31</vt:lpstr>
      <vt:lpstr>32</vt:lpstr>
      <vt:lpstr>41</vt:lpstr>
      <vt:lpstr>42</vt:lpstr>
      <vt:lpstr>43</vt:lpstr>
      <vt:lpstr>51</vt:lpstr>
      <vt:lpstr>52</vt:lpstr>
      <vt:lpstr>53</vt:lpstr>
      <vt:lpstr>54</vt:lpstr>
      <vt:lpstr>61</vt:lpstr>
      <vt:lpstr>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Bizer-Cox, Daniel</cp:lastModifiedBy>
  <dcterms:created xsi:type="dcterms:W3CDTF">2023-03-15T20:51:23Z</dcterms:created>
  <dcterms:modified xsi:type="dcterms:W3CDTF">2024-05-31T19:29:04Z</dcterms:modified>
</cp:coreProperties>
</file>