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C9EC0D72-74B5-4641-9E26-701CB65A8945}" xr6:coauthVersionLast="47" xr6:coauthVersionMax="47" xr10:uidLastSave="{00000000-0000-0000-0000-000000000000}"/>
  <bookViews>
    <workbookView xWindow="3510" yWindow="3510" windowWidth="21600" windowHeight="11295"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43" l="1"/>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4" i="24"/>
  <c r="B123" i="24"/>
  <c r="B64" i="24"/>
  <c r="J12" i="43" a="1"/>
  <c r="C13" i="24"/>
  <c r="C7" i="24"/>
  <c r="G9" i="43" a="1"/>
  <c r="K4" i="43" a="1"/>
  <c r="C8" i="24"/>
  <c r="K12" i="43" a="1"/>
  <c r="C4" i="24"/>
  <c r="C14" i="24"/>
  <c r="C11" i="24"/>
  <c r="C10" i="24"/>
  <c r="H4" i="43"/>
  <c r="C12" i="24"/>
  <c r="C2" i="24"/>
  <c r="G4" i="43" a="1"/>
  <c r="G12" i="43" a="1"/>
  <c r="K9" i="43" a="1"/>
  <c r="H12" i="43"/>
  <c r="H9" i="43"/>
  <c r="J12" i="43" l="1"/>
  <c r="G12" i="43"/>
  <c r="I12" i="43" s="1"/>
  <c r="K12" i="43"/>
  <c r="L12" i="43" s="1"/>
  <c r="G9" i="43"/>
  <c r="I9" i="43" s="1"/>
  <c r="K9" i="43"/>
  <c r="G4" i="43"/>
  <c r="I4" i="43" s="1"/>
  <c r="K4" i="43"/>
  <c r="J9" i="43" a="1"/>
  <c r="J4" i="43" a="1"/>
  <c r="J9" i="43" l="1"/>
  <c r="L9" i="43" s="1"/>
  <c r="J4" i="43"/>
  <c r="L4" i="43"/>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K17" i="43" a="1"/>
  <c r="H17" i="43"/>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K18" i="43" a="1"/>
  <c r="G18" i="43" l="1"/>
  <c r="K18" i="43"/>
  <c r="H18" i="43"/>
  <c r="J18" i="43" a="1"/>
  <c r="I18" i="43" l="1"/>
  <c r="J18" i="43"/>
  <c r="L18" i="43" s="1"/>
  <c r="B11" i="43" l="1"/>
  <c r="F11" i="43"/>
  <c r="G95" i="24"/>
  <c r="G96" i="24"/>
  <c r="B96" i="24"/>
  <c r="B95" i="24"/>
  <c r="B94" i="24"/>
  <c r="B93" i="24"/>
  <c r="K11" i="43" a="1"/>
  <c r="C3" i="24"/>
  <c r="C9" i="24"/>
  <c r="G11" i="43" a="1"/>
  <c r="C6" i="24"/>
  <c r="K11" i="43" l="1"/>
  <c r="G11" i="43"/>
  <c r="H11" i="43"/>
  <c r="J11" i="43" a="1"/>
  <c r="I11" i="43" l="1"/>
  <c r="J11" i="43"/>
  <c r="L11" i="43" s="1"/>
  <c r="B33" i="24" l="1"/>
  <c r="B8" i="43" l="1"/>
  <c r="F8" i="43"/>
  <c r="K8" i="43" a="1"/>
  <c r="J8" i="43" a="1"/>
  <c r="J8" i="43" l="1"/>
  <c r="K8" i="43"/>
  <c r="G8" i="43" a="1"/>
  <c r="G8" i="43" l="1"/>
  <c r="L8" i="43"/>
  <c r="B7" i="43" l="1"/>
  <c r="F7" i="43"/>
  <c r="B55" i="24"/>
  <c r="B54" i="24"/>
  <c r="B53" i="24"/>
  <c r="K7" i="43" a="1"/>
  <c r="J7" i="43" a="1"/>
  <c r="J7" i="43" l="1"/>
  <c r="M7" i="43" s="1"/>
  <c r="K7" i="43"/>
  <c r="B47" i="24"/>
  <c r="G7" i="43" a="1"/>
  <c r="H7" i="43"/>
  <c r="G7" i="43" l="1"/>
  <c r="I7" i="43" s="1"/>
  <c r="L7" i="43"/>
  <c r="B13" i="43"/>
  <c r="F13" i="43"/>
  <c r="B16" i="43"/>
  <c r="F16" i="43"/>
  <c r="K13" i="43" a="1"/>
  <c r="K16" i="43" a="1"/>
  <c r="G13" i="43" a="1"/>
  <c r="J16" i="43" a="1"/>
  <c r="K13" i="43" l="1"/>
  <c r="G13" i="43"/>
  <c r="K16" i="43"/>
  <c r="J16" i="43"/>
  <c r="J13" i="43" a="1"/>
  <c r="G16" i="43" a="1"/>
  <c r="G16" i="43" l="1"/>
  <c r="L16" i="43"/>
  <c r="J13" i="43"/>
  <c r="L13" i="43" s="1"/>
  <c r="B6" i="43" l="1"/>
  <c r="F6" i="43"/>
  <c r="B15" i="43"/>
  <c r="F15" i="43"/>
  <c r="B14" i="43"/>
  <c r="F14" i="43"/>
  <c r="B10" i="43"/>
  <c r="F10" i="43"/>
  <c r="B44" i="24"/>
  <c r="F5" i="43"/>
  <c r="K14" i="43" a="1"/>
  <c r="K15" i="43" a="1"/>
  <c r="G15" i="43" a="1"/>
  <c r="G5" i="43" a="1"/>
  <c r="G6" i="43" a="1"/>
  <c r="G14" i="43" a="1"/>
  <c r="K10" i="43" a="1"/>
  <c r="K6" i="43" a="1"/>
  <c r="G10" i="43" a="1"/>
  <c r="G5" i="43" l="1"/>
  <c r="G10" i="43"/>
  <c r="G6" i="43"/>
  <c r="K6" i="43"/>
  <c r="G15" i="43"/>
  <c r="K15" i="43"/>
  <c r="G14" i="43"/>
  <c r="K14" i="43"/>
  <c r="K10" i="43"/>
  <c r="J5" i="43" a="1"/>
  <c r="J15" i="43" a="1"/>
  <c r="J6" i="43" a="1"/>
  <c r="J14"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16" i="43"/>
  <c r="H8" i="43"/>
  <c r="H5" i="43"/>
  <c r="H13"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<sst xmlns="http://schemas.openxmlformats.org/spreadsheetml/2006/main" count="617" uniqueCount="366">
  <si>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</si>
  <si>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</si>
  <si>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</si>
  <si>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</si>
  <si>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</si>
  <si>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</si>
  <si>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</si>
  <si>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</si>
  <si>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</si>
  <si>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</si>
  <si>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</si>
  <si>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</si>
  <si>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</si>
  <si>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</si>
  <si>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</si>
  <si>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</si>
  <si>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</si>
  <si>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</si>
  <si>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</si>
  <si>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</si>
  <si>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</si>
  <si>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</si>
  <si>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</si>
  <si>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</si>
  <si>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</si>
  <si>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</si>
  <si>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</si>
  <si>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</si>
  <si>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</si>
  <si>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</si>
  <si>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</si>
  <si>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</si>
  <si>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</si>
  <si>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</si>
  <si>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</si>
  <si>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</si>
  <si>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</si>
  <si>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</si>
  <si>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</si>
  <si>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</si>
  <si>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</si>
  <si>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</si>
  <si>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</si>
  <si>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</si>
  <si>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</si>
  <si>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</si>
  <si>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</si>
  <si>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</si>
  <si>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</si>
  <si>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</si>
  <si>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</si>
  <si>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</si>
  <si>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</si>
  <si>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</si>
  <si>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</si>
  <si>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</si>
  <si>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</si>
  <si>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</si>
  <si>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</si>
  <si>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</si>
  <si>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</si>
  <si>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</si>
  <si>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</si>
  <si>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</si>
  <si>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</si>
  <si>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</si>
  <si>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</si>
  <si>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</si>
  <si>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</si>
  <si>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</si>
  <si>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</si>
  <si>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</si>
  <si>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</si>
  <si>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</si>
  <si>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</si>
  <si>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</si>
  <si>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</si>
  <si>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</si>
  <si>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</si>
  <si>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</si>
  <si>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</si>
  <si>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</si>
  <si>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</si>
  <si>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</si>
  <si>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</si>
  <si>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</si>
  <si>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</si>
  <si>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</si>
  <si>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</si>
  <si>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</si>
  <si>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</si>
  <si>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</si>
  <si>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</si>
  <si>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</si>
  <si>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</si>
  <si>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</si>
  <si>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</si>
  <si>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</si>
  <si>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</si>
  <si>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</si>
  <si>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</si>
  <si>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</si>
  <si>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</si>
  <si>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</si>
  <si>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</si>
  <si>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</si>
  <si>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</si>
  <si>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</si>
  <si>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</si>
  <si>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</si>
  <si>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</si>
  <si>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</si>
  <si>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</si>
  <si>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</si>
  <si>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</si>
  <si>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</si>
  <si>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</si>
  <si>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</si>
  <si>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</si>
  <si>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</si>
  <si>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</si>
  <si>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</si>
  <si>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</si>
  <si>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</si>
  <si>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</si>
  <si>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</si>
  <si>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</si>
  <si>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</si>
  <si>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</si>
  <si>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</si>
  <si>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</si>
  <si>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</si>
  <si>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</si>
  <si>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</si>
  <si>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</si>
  <si>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</si>
  <si>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</si>
  <si>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</si>
  <si>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</si>
  <si>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</si>
  <si>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</si>
  <si>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</si>
  <si>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</si>
  <si>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</si>
  <si>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</si>
  <si>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</si>
  <si>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</si>
  <si>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</si>
  <si>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</si>
  <si>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</si>
  <si>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</si>
  <si>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</si>
  <si>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</si>
  <si>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</si>
  <si>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</si>
  <si>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</si>
  <si>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</si>
  <si>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</si>
  <si>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</si>
  <si>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</si>
  <si>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</si>
  <si>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</si>
  <si>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</si>
  <si>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</si>
  <si>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</si>
  <si>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</si>
  <si>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</si>
  <si>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</si>
  <si>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</si>
  <si>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</si>
  <si>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</si>
  <si>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</si>
  <si>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</si>
  <si>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</si>
  <si>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</si>
  <si>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</si>
  <si>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</si>
  <si>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</si>
  <si>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</si>
  <si>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</si>
  <si>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</si>
  <si>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</si>
  <si>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</si>
  <si>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</si>
  <si>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</si>
  <si>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</si>
  <si>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</si>
  <si>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</si>
  <si>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</si>
  <si>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</si>
  <si>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</si>
  <si>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</si>
  <si>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</si>
  <si>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</si>
  <si>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</si>
  <si>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</si>
  <si>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</si>
  <si>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</si>
  <si>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</si>
  <si>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</si>
  <si>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</si>
  <si>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</si>
  <si>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</si>
  <si>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</si>
  <si>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</si>
  <si>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</si>
  <si>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</si>
  <si>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</si>
  <si>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</si>
  <si>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</si>
  <si>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</si>
  <si>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</si>
  <si>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</si>
  <si>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</si>
  <si>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</si>
  <si>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</si>
  <si>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</si>
  <si>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</si>
  <si>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</si>
  <si>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</si>
  <si>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</si>
  <si>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</si>
  <si>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</si>
  <si>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</si>
  <si>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</si>
  <si>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</si>
  <si>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</si>
  <si>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</si>
  <si>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</si>
  <si>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</si>
  <si>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</si>
  <si>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</si>
  <si>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</si>
  <si>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</si>
  <si>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</si>
  <si>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</si>
  <si>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</si>
  <si>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</si>
  <si>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</si>
  <si>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</si>
  <si>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</si>
  <si>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</si>
  <si>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</si>
  <si>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</si>
  <si>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</si>
  <si>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</si>
  <si>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</si>
  <si>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</si>
  <si>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</si>
  <si>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</si>
  <si>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</si>
  <si>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</si>
  <si>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</si>
  <si>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</si>
  <si>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</si>
  <si>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</si>
  <si>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</si>
  <si>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</si>
  <si>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</si>
  <si>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</si>
  <si>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</si>
  <si>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</si>
  <si>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</si>
  <si>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</si>
  <si>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</si>
  <si>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</si>
  <si>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</si>
  <si>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</si>
  <si>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</si>
  <si>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</si>
  <si>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</si>
  <si>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</si>
  <si>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</si>
  <si>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</si>
  <si>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</si>
  <si>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</si>
  <si>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</si>
  <si>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</si>
  <si>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</si>
  <si>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</si>
  <si>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</si>
  <si>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</si>
  <si>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</si>
  <si>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</si>
  <si>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</si>
  <si>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</si>
  <si>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</si>
  <si>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</si>
  <si>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</si>
  <si>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</si>
  <si>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</si>
  <si>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</si>
  <si>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</si>
  <si>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</si>
  <si>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</si>
  <si>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</si>
  <si>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</si>
  <si>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</si>
  <si>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</si>
  <si>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</si>
  <si>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</si>
  <si>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</si>
  <si>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</si>
  <si>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</si>
  <si>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</si>
  <si>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</si>
  <si>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</si>
  <si>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</si>
  <si>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</si>
  <si>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</si>
  <si>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</si>
  <si>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</si>
  <si>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</si>
  <si>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</si>
  <si>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</si>
  <si>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</si>
  <si>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</si>
  <si>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</si>
  <si>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</si>
  <si>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</si>
  <si>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</si>
  <si>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</si>
  <si>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</si>
  <si>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</si>
  <si>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</si>
  <si>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</si>
  <si>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</si>
  <si>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</si>
  <si>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</si>
  <si>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</si>
  <si>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</si>
  <si>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</si>
  <si>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</si>
  <si>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</si>
  <si>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</si>
  <si>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</si>
  <si>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</si>
  <si>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</si>
  <si>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</si>
  <si>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</si>
  <si>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</si>
  <si>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</si>
  <si>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baseline_temp_C</t>
  </si>
  <si>
    <t>mitigated_temp_C</t>
  </si>
  <si>
    <t>Hector_v5.3_GCAM</t>
  </si>
  <si>
    <t>rff_temp_mean</t>
  </si>
  <si>
    <t>temp_0to6_to2300</t>
  </si>
  <si>
    <t>rff_gdp_mean</t>
  </si>
  <si>
    <t>ICLUS_State_Population</t>
  </si>
  <si>
    <t>rff_pop_mean</t>
  </si>
  <si>
    <t>tempType</t>
  </si>
  <si>
    <t>popArea</t>
  </si>
  <si>
    <t>conus</t>
  </si>
  <si>
    <t>global</t>
  </si>
  <si>
    <t>o3default</t>
  </si>
  <si>
    <t>ch4default</t>
  </si>
  <si>
    <t>noxdefault</t>
  </si>
  <si>
    <t>noxDefault</t>
  </si>
  <si>
    <t>ch4Default</t>
  </si>
  <si>
    <t>o3Default</t>
  </si>
  <si>
    <t>co_moduleScenarios</t>
  </si>
  <si>
    <t>co_scenarios</t>
  </si>
  <si>
    <t>Information about module default scenarios</t>
  </si>
  <si>
    <t>inputArgType</t>
  </si>
  <si>
    <t>inputArgVal</t>
  </si>
  <si>
    <t>NOx_Mt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</si>
</sst>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0">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7">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6"/>
    </tableStyle>
    <tableStyle name="Table Style 2" pivot="0" count="2" xr9:uid="{5906E8DD-1157-4888-9A27-3B2DB57DF7A2}">
      <tableStyleElement type="wholeTable" dxfId="155"/>
      <tableStyleElement type="headerRow" dxfId="154"/>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3">
  <autoFilter ref="B9:C34" xr:uid="{DBDF25E7-D35C-4344-9B72-491345FCBF34}"/>
  <tableColumns count="2">
    <tableColumn id="1" xr3:uid="{306AD3FA-EE0B-4D9C-828A-C0B76198AE0B}" name="Worksheet" dataDxfId="15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1" dataDxfId="150">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49">
      <calculatedColumnFormula xml:space="preserve"> ROW( doc_tablesList[[#This Row],[ID]] ) - ROW(doc_tablesList[[#Headers],[ID]] )</calculatedColumnFormula>
    </tableColumn>
    <tableColumn id="2" xr3:uid="{238E4D6F-DBDF-41A4-8350-E77587A7D4B3}" name="Table Name" dataDxfId="148"/>
    <tableColumn id="8" xr3:uid="{D46F7497-B3FD-485E-91E8-C8117D6673FA}" name="Import" dataDxfId="147"/>
    <tableColumn id="3" xr3:uid="{39F2BFBD-30E6-473D-B9E5-9F407D5928C3}" name="Worksheet" dataDxfId="146"/>
    <tableColumn id="9" xr3:uid="{507E67A6-0C2B-4342-A04B-6A8E615993E3}" name="ID_columnName" dataDxfId="145">
      <calculatedColumnFormula xml:space="preserve"> "row_id"</calculatedColumnFormula>
    </tableColumn>
    <tableColumn id="4" xr3:uid="{961C935C-163D-4860-BA16-6CB492916203}" name="Header Row" dataDxfId="14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3">
      <calculatedColumnFormula xml:space="preserve"> MAX( INDIRECT( _xlfn.TEXTJOIN( "", , doc_tablesList[[#This Row],[Table Name]], "[", doc_tablesList[[#This Row],[ID_columnName]], "]" ) ) )</calculatedColumnFormula>
    </tableColumn>
    <tableColumn id="13" xr3:uid="{F53E64F1-7445-4927-A376-2FB765265648}" name="Last Row" dataDxfId="142">
      <calculatedColumnFormula xml:space="preserve"> doc_tablesList[[#This Row],[Number of Data Rows]] + doc_tablesList[[#This Row],[Header Row]]</calculatedColumnFormula>
    </tableColumn>
    <tableColumn id="6" xr3:uid="{86A51CF5-A3BA-4019-9C90-7A94C7FBA534}" name="id_colIndex" dataDxfId="141">
      <calculatedColumnFormula array="1" xml:space="preserve"> INDEX( COLUMN( INDIRECT( doc_tablesList[[#This Row],[Table Name]] &amp; "[" &amp; doc_tablesList[[#This Row],[ID_columnName]] &amp; "]" ) ), 1 )</calculatedColumnFormula>
    </tableColumn>
    <tableColumn id="7" xr3:uid="{DD29767F-0B22-4C97-9012-467EF6380323}" name="last_colIndex" dataDxfId="140">
      <calculatedColumnFormula array="1" xml:space="preserve"> MAX( COLUMN( INDIRECT( doc_tablesList[[#This Row],[Table Name]] ) ) )</calculatedColumnFormula>
    </tableColumn>
    <tableColumn id="12" xr3:uid="{7F09C7E5-85E6-4334-8C65-926F0EE13A13}" name="num_tableCols" dataDxfId="139">
      <calculatedColumnFormula xml:space="preserve"> doc_tablesList[[#This Row],[last_colIndex]] - doc_tablesList[[#This Row],[id_colIndex]] + 1</calculatedColumnFormula>
    </tableColumn>
    <tableColumn id="11" xr3:uid="{C4016964-772D-4CB1-A4CA-7E815387BA94}" name="excludeCol_ids" dataDxfId="138"/>
    <tableColumn id="10" xr3:uid="{1AD286DF-FF1E-4EA7-92C2-04966DE58B94}" name="Notes" dataDxfId="13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6" dataDxfId="135">
  <tableColumns count="11">
    <tableColumn id="1" xr3:uid="{11DFD282-93A9-4795-9369-6627D14BB282}" name="row_id" dataDxfId="134">
      <calculatedColumnFormula xml:space="preserve"> ROW( co_modelTypes[[#This Row],[row_id]] ) - ROW( co_modelTypes[[#Headers],[row_id]] )</calculatedColumnFormula>
    </tableColumn>
    <tableColumn id="5" xr3:uid="{083A43A4-471A-4911-84CB-93A1DE17EDC1}" name="model_type" dataDxfId="133"/>
    <tableColumn id="6" xr3:uid="{5A95B322-31B8-49BE-B215-52BB75258F9F}" name="model_type_label" dataDxfId="132"/>
    <tableColumn id="3" xr3:uid="{540088D4-3239-4E2E-B19D-9DEA7196BB93}" name="inputName" dataDxfId="131"/>
    <tableColumn id="7" xr3:uid="{EDB25577-4E2B-4262-9DF5-F68DC828D4E8}" name="driverType" dataDxfId="130"/>
    <tableColumn id="2" xr3:uid="{7172DDAD-67EF-469B-A2DF-E5E2773966BC}" name="driverUnit" dataDxfId="129"/>
    <tableColumn id="8" xr3:uid="{0E585296-9334-4F27-8B15-1B944CD33E6C}" name="driverUnit_label" dataDxfId="128"/>
    <tableColumn id="10" xr3:uid="{5F1496AF-7FEE-4618-AAE6-2E8C8F5433BE}" name="driverUnitScale" dataDxfId="127"/>
    <tableColumn id="4" xr3:uid="{72573958-4C31-41E8-A620-C05E0EAD6C20}" name="driverRefYear" dataDxfId="126"/>
    <tableColumn id="14" xr3:uid="{24E03EC5-2F20-4779-B9C9-9AA4430B9341}" name="driverDataMax" dataDxfId="125"/>
    <tableColumn id="9" xr3:uid="{537B6620-4A1F-465E-B24B-88B4E9CB99EF}" name="driverMaxOutput" dataDxfId="124"/>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3" dataDxfId="122">
  <tableColumns count="5">
    <tableColumn id="1" xr3:uid="{18599272-3810-42BA-A220-485AFB1D6807}" name="row_id" dataDxfId="121">
      <calculatedColumnFormula xml:space="preserve"> ROW( co_regions[[#This Row],[row_id]] ) - ROW( co_regions[[#Headers],[row_id]] )</calculatedColumnFormula>
    </tableColumn>
    <tableColumn id="5" xr3:uid="{FFA64F27-24E0-4D92-8E8A-6A4675CEB856}" name="region" dataDxfId="120"/>
    <tableColumn id="3" xr3:uid="{56B07D04-3458-4687-B04E-181849066DB3}" name="region_label" dataDxfId="119"/>
    <tableColumn id="2" xr3:uid="{B2F7BCB9-ACFB-4849-90FD-501F8A0425D8}" name="area" dataDxfId="118"/>
    <tableColumn id="4" xr3:uid="{60D1F88E-52A8-448B-91FE-62AD01BC601A}" name="region_order" dataDxfId="117"/>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6" dataDxfId="115">
  <autoFilter ref="B32:F35" xr:uid="{965CD6B2-887D-46C8-9D98-6C6AECBC7B1A}"/>
  <sortState xmlns:xlrd2="http://schemas.microsoft.com/office/spreadsheetml/2017/richdata2" ref="B33:F35">
    <sortCondition ref="F33:F35"/>
  </sortState>
  <tableColumns count="5">
    <tableColumn id="1" xr3:uid="{CDF8B6C0-3166-4A5F-954A-6DD921A48F0D}" name="row_id" dataDxfId="114" totalsRowDxfId="113">
      <calculatedColumnFormula xml:space="preserve"> ROW( co_impYrLvls[[#This Row],[row_id]] ) - ROW(co_impYrLvls[[#Headers],[row_id]] )</calculatedColumnFormula>
    </tableColumn>
    <tableColumn id="2" xr3:uid="{CE04D22F-F326-49F0-9B89-F7BBAC07F272}" name="impactYear" dataDxfId="112" totalsRowDxfId="111"/>
    <tableColumn id="4" xr3:uid="{D085A6D5-2B6A-46B4-9638-D837648BB08B}" name="impactYear_label" dataDxfId="110" totalsRowDxfId="109"/>
    <tableColumn id="5" xr3:uid="{EB302892-BCFD-4CA5-B470-8D81C8E73DDE}" name="impYrNum" dataDxfId="108" totalsRowDxfId="107"/>
    <tableColumn id="6" xr3:uid="{FADA0A2C-2C06-4E27-9064-B329CB26787D}" name="row0" dataDxfId="106" totalsRowDxfId="105"/>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4" dataDxfId="103">
  <autoFilter ref="B42:C47" xr:uid="{7F79E836-A486-4549-B875-6F873C0BCABB}"/>
  <sortState xmlns:xlrd2="http://schemas.microsoft.com/office/spreadsheetml/2017/richdata2" ref="B43:C47">
    <sortCondition ref="C43:C47"/>
  </sortState>
  <tableColumns count="2">
    <tableColumn id="1" xr3:uid="{B5AB138C-E49F-456B-8F7B-6A701BD94314}" name="row_id" dataDxfId="102">
      <calculatedColumnFormula xml:space="preserve"> ROW( co_scalarTypes[[#This Row],[row_id]] ) - ROW( co_scalarTypes[[#Headers],[row_id]] )</calculatedColumnFormula>
    </tableColumn>
    <tableColumn id="4" xr3:uid="{057C556C-4A5B-41BF-9EA5-CD5D06EC20A3}" name="scalarType" dataDxfId="101"/>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0" dataDxfId="99">
  <tableColumns count="4">
    <tableColumn id="1" xr3:uid="{B5687CDE-96CA-4DF3-A45A-B2EDE1CC9A93}" name="row_id" dataDxfId="98">
      <calculatedColumnFormula xml:space="preserve"> ROW( co_econMultipliers[[#This Row],[row_id]] ) - ROW( co_econMultipliers[[#Headers],[row_id]] )</calculatedColumnFormula>
    </tableColumn>
    <tableColumn id="4" xr3:uid="{76AF9F40-EEBA-4ABF-82CC-7580151C94E2}" name="econMultiplierName" dataDxfId="97"/>
    <tableColumn id="3" xr3:uid="{BB4C0E23-5864-41DA-8215-7C526A80B49B}" name="econMultiplierLabel" dataDxfId="96"/>
    <tableColumn id="2" xr3:uid="{013806BA-C4E3-46FD-AD7B-D198CFA696CD}" name="valueYear" dataDxfId="95"/>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L99" totalsRowShown="0" headerRowDxfId="94" dataDxfId="93">
  <tableColumns count="11">
    <tableColumn id="1" xr3:uid="{66AD6D28-7A41-4AD2-93FD-110433F1C5A5}" name="row_id" dataDxfId="92">
      <calculatedColumnFormula xml:space="preserve"> ROW( co_inputInfo[[#This Row],[row_id]] ) - ROW( co_inputInfo[[#Headers],[row_id]] )</calculatedColumnFormula>
    </tableColumn>
    <tableColumn id="4" xr3:uid="{45198473-3D48-41CD-B663-D0AF13813C66}" name="inputName" dataDxfId="91"/>
    <tableColumn id="3" xr3:uid="{E3847F4D-6384-49D5-8156-9EC8E8221B62}" name="inputType" dataDxfId="90"/>
    <tableColumn id="2" xr3:uid="{F9249B62-F8E8-46B3-88F1-E8E0903FDD4A}" name="inputUnit" dataDxfId="89"/>
    <tableColumn id="6" xr3:uid="{48BBD66A-C5AD-477C-84C9-E5FFE0D43B87}" name="inputMin" dataDxfId="88"/>
    <tableColumn id="7" xr3:uid="{05D78FF1-5FB5-4CB5-AB55-8F3089B354DC}" name="inputMax" dataDxfId="87">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6"/>
    <tableColumn id="11" xr3:uid="{33838F63-5751-4209-AF1E-14DFB927DF2E}" name="minYear" dataDxfId="85"/>
    <tableColumn id="8" xr3:uid="{1C94F8DC-2CA2-47FD-A5E1-761F8E67704A}" name="valueCol" dataDxfId="84"/>
    <tableColumn id="5" xr3:uid="{99885E6A-BA0C-4550-ACB2-9BF751DC0F7C}" name="valueColLC" dataDxfId="83">
      <calculatedColumnFormula xml:space="preserve"> LOWER( co_inputInfo[[#This Row],[valueCol]] )</calculatedColumnFormula>
    </tableColumn>
    <tableColumn id="9" xr3:uid="{AAA49909-67E1-4978-90ED-573C388A520B}" name="regional" dataDxfId="82"/>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1">
  <autoFilter ref="B173:H225" xr:uid="{260FF6F7-3417-4AB0-990E-0C31BC977851}"/>
  <tableColumns count="7">
    <tableColumn id="1" xr3:uid="{B802A69B-2E07-40A2-ADE9-DCABCB2E04A6}" name="row_id" dataDxfId="80">
      <calculatedColumnFormula xml:space="preserve"> ROW( co_states[[#This Row],[row_id]] ) - ROW( co_states[[#Headers],[row_id]] )</calculatedColumnFormula>
    </tableColumn>
    <tableColumn id="2" xr3:uid="{5B715195-2EAE-439A-84CF-1C26F65065E0}" name="state" dataDxfId="79"/>
    <tableColumn id="3" xr3:uid="{42CA1BFA-BDCF-464B-91DB-4C9663461C1C}" name="postal" dataDxfId="78"/>
    <tableColumn id="5" xr3:uid="{5807F5A8-31A9-4CC5-8FA0-243CB9917CD4}" name="fips" dataDxfId="77"/>
    <tableColumn id="6" xr3:uid="{75C24D34-7FF1-4D85-8B86-75A1F1B7EF6C}" name="region" dataDxfId="76"/>
    <tableColumn id="7" xr3:uid="{B0056655-B67E-486D-8580-C33D8B965DEB}" name="area" dataDxfId="75">
      <calculatedColumnFormula array="1" xml:space="preserve"> INDEX( co_regions[area], MATCH( 1, --( co_states[[#This Row],[region]] = co_regions[region] ), 0 ) )</calculatedColumnFormula>
    </tableColumn>
    <tableColumn id="4" xr3:uid="{FD967E7F-5A29-4247-8725-12F353B23771}" name="state_order" dataDxfId="74"/>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3" dataDxfId="72">
  <tableColumns count="4">
    <tableColumn id="1" xr3:uid="{3762ECAE-6A4D-4316-A236-8B365D0626D2}" name="row_id" dataDxfId="71">
      <calculatedColumnFormula xml:space="preserve"> ROW( co_slrCm[[#This Row],[row_id]] ) - ROW( co_slrCm[[#Headers],[row_id]] )</calculatedColumnFormula>
    </tableColumn>
    <tableColumn id="2" xr3:uid="{652FAEDD-ACCA-4F89-BB09-D0259DE4EBDE}" name="model" dataDxfId="70"/>
    <tableColumn id="5" xr3:uid="{4E21FF99-5816-430F-A59C-839B9DED59AD}" name="model_cm" dataDxfId="69">
      <calculatedColumnFormula xml:space="preserve"> SUBSTITUTE( co_slrCm[[#This Row],[model]], "cm", "" )</calculatedColumnFormula>
    </tableColumn>
    <tableColumn id="20" xr3:uid="{494DF020-2C7F-4BEC-BF92-2D1C2997DB71}" name="model_type" dataDxfId="68"/>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67" dataDxfId="66">
  <tableColumns count="6">
    <tableColumn id="1" xr3:uid="{6B39C0F6-F51F-46E7-B871-D79691468859}" name="row_id" dataDxfId="65">
      <calculatedColumnFormula xml:space="preserve"> ROW( co_moduleAreas[[#This Row],[row_id]] ) - ROW( co_moduleAreas[[#Headers],[row_id]] )</calculatedColumnFormula>
    </tableColumn>
    <tableColumn id="3" xr3:uid="{FA7D71D8-3E5E-4160-8B14-D5765D9F310B}" name="module" dataDxfId="64"/>
    <tableColumn id="4" xr3:uid="{FF99F0AF-3896-4181-B4BA-A7BCCD26281F}" name="CONUS" dataDxfId="63"/>
    <tableColumn id="5" xr3:uid="{8D6CF49E-2833-4B79-B861-B3E559469D80}" name="AK" dataDxfId="62"/>
    <tableColumn id="2" xr3:uid="{FBF0E9DC-EC64-4AAB-85A0-909CE7D91B5C}" name="HI" dataDxfId="61"/>
    <tableColumn id="6" xr3:uid="{ECDD11B8-8AA9-466D-9A95-87825C1F011B}" name="US" dataDxfId="60"/>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59" dataDxfId="58">
  <sortState xmlns:xlrd2="http://schemas.microsoft.com/office/spreadsheetml/2017/richdata2" ref="B139:E142">
    <sortCondition ref="E139:E142"/>
  </sortState>
  <tableColumns count="4">
    <tableColumn id="1" xr3:uid="{E7EF0B14-6E39-4AC7-AF6C-1F6122F80A00}" name="row_id" dataDxfId="57">
      <calculatedColumnFormula xml:space="preserve"> ROW( co_areas[[#This Row],[row_id]] ) - ROW( co_areas[[#Headers],[row_id]] )</calculatedColumnFormula>
    </tableColumn>
    <tableColumn id="5" xr3:uid="{8E314417-76FC-49D4-8395-68E6821400F1}" name="area" dataDxfId="56"/>
    <tableColumn id="3" xr3:uid="{D3346EB3-CC6E-4F56-99C1-5CA14B2AA885}" name="area_label" dataDxfId="55"/>
    <tableColumn id="4" xr3:uid="{49EF0AA8-E61C-4619-9F0A-C99D809CE4D7}" name="area_order" dataDxfId="5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G129" totalsRowShown="0" headerRowDxfId="53" dataDxfId="52">
  <tableColumns count="6">
    <tableColumn id="1" xr3:uid="{153273EE-D49C-43E7-89D3-640CF711FDD6}" name="row_id" dataDxfId="51">
      <calculatedColumnFormula xml:space="preserve"> ROW( co_moduleScenarios[[#This Row],[row_id]] ) - ROW( co_moduleScenarios[[#Headers],[row_id]] )</calculatedColumnFormula>
    </tableColumn>
    <tableColumn id="4" xr3:uid="{F54B7C7D-6137-4D7A-AA53-E6EC1A4D870B}" name="inputType" dataDxfId="50"/>
    <tableColumn id="3" xr3:uid="{8C7B1E0B-A838-4C25-BD81-F2D99A20C316}" name="fredi" dataDxfId="49"/>
    <tableColumn id="2" xr3:uid="{DE883AA6-AFB1-4ECB-81BC-2DBBBB7D9EC6}" name="sv" dataDxfId="48"/>
    <tableColumn id="7" xr3:uid="{03493EE6-57B6-434B-89CB-00D18647CE1C}" name="extremes" dataDxfId="47"/>
    <tableColumn id="6" xr3:uid="{FD0E66B9-364C-46F1-A441-3593D5002F5F}" name="ghg" dataDxfId="4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5" dataDxfId="44">
  <autoFilter ref="B22:G26" xr:uid="{6E826C61-9F11-4955-B19C-8112C0F6EC23}"/>
  <sortState xmlns:xlrd2="http://schemas.microsoft.com/office/spreadsheetml/2017/richdata2" ref="B23:G25">
    <sortCondition ref="C33:C35"/>
  </sortState>
  <tableColumns count="6">
    <tableColumn id="1" xr3:uid="{1E91507F-C783-4AF1-A2DC-F0D550DB8228}" name="row_id" dataDxfId="43" totalsRowDxfId="42">
      <calculatedColumnFormula xml:space="preserve"> ROW( co_moduleInfo[[#This Row],[row_id]] ) - ROW(co_moduleInfo[[#Headers],[row_id]] )</calculatedColumnFormula>
    </tableColumn>
    <tableColumn id="2" xr3:uid="{C5A172CB-7A1A-40A6-B5FF-ADA60A854570}" name="module" dataDxfId="41" totalsRowDxfId="40"/>
    <tableColumn id="4" xr3:uid="{40CB1771-C104-47EE-A9D3-FC2266D98E31}" name="defaultMinYr" dataDxfId="39" totalsRowDxfId="38"/>
    <tableColumn id="3" xr3:uid="{361574C9-CD04-4844-8EA4-8686C22861AF}" name="defaultMaxYr" dataDxfId="37" totalsRowDxfId="36"/>
    <tableColumn id="6" xr3:uid="{BE556F7A-79ED-4CF4-9DE1-89B19E392F66}" name="moduleMinYr" dataDxfId="35" totalsRowDxfId="34"/>
    <tableColumn id="5" xr3:uid="{EE868D0F-708E-48BF-843C-D20D3F01FC0A}" name="moduleMaxYr" dataDxfId="33" totalsRowDxfId="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1" dataDxfId="30">
  <tableColumns count="5">
    <tableColumn id="1" xr3:uid="{B2363595-A68F-4CF5-9F7E-DD47303CE84C}" name="row_id" dataDxfId="29">
      <calculatedColumnFormula xml:space="preserve"> ROW( co_moduleModTypes[[#This Row],[row_id]] ) - ROW( co_moduleModTypes[[#Headers],[row_id]] )</calculatedColumnFormula>
    </tableColumn>
    <tableColumn id="5" xr3:uid="{D18390C5-26C7-473C-9856-A402FD3A0AEF}" name="module" dataDxfId="28"/>
    <tableColumn id="6" xr3:uid="{C4E5B6A3-7C3C-4259-823B-02A74FE928D8}" name="gcm" dataDxfId="27"/>
    <tableColumn id="3" xr3:uid="{F47429F2-FAE8-479B-9DBC-65A9498A8337}" name="slr" dataDxfId="26"/>
    <tableColumn id="7" xr3:uid="{935107B0-7729-4F94-B463-7640686C80D6}" name="gcm_ghg" dataDxfId="2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24" dataDxfId="23">
  <tableColumns count="5">
    <tableColumn id="1" xr3:uid="{6346090C-91C3-4EDB-A7F1-370F8A29D56E}" name="row_id" dataDxfId="22">
      <calculatedColumnFormula xml:space="preserve"> ROW( co_scenarios[[#This Row],[row_id]] ) - ROW( co_scenarios[[#Headers],[row_id]] )</calculatedColumnFormula>
    </tableColumn>
    <tableColumn id="4" xr3:uid="{AF567B04-BAFE-4398-9598-BABE0A898EC3}" name="scenarioName" dataDxfId="21"/>
    <tableColumn id="3" xr3:uid="{11EC5AD1-152B-4E01-89B5-BF7C4B3D34E7}" name="inputName" dataDxfId="20"/>
    <tableColumn id="6" xr3:uid="{713CE323-B977-4F6A-A751-4F21E1A47B9D}" name="inputArgType" dataDxfId="19"/>
    <tableColumn id="7" xr3:uid="{A3EF825F-7245-45C7-97D2-FB17A58B2688}" name="inputArgVal" dataDxfId="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cm" dataDxfId="6"/>
    <tableColumn id="8" xr3:uid="{BF06645C-1E6B-49DC-BFF3-41DC055BA794}" name="30cm" dataDxfId="5"/>
    <tableColumn id="7" xr3:uid="{A579CC42-A3A8-4F15-AA9F-71AF71D9FC92}" name="50cm" dataDxfId="4"/>
    <tableColumn id="6" xr3:uid="{3B78BF10-85AF-4256-B6E0-8C448D28F844}" name="100cm" dataDxfId="3"/>
    <tableColumn id="5" xr3:uid="{B9B22AB8-C0E3-43FA-8E5B-D07A4AB2C538}" name="150cm" dataDxfId="2"/>
    <tableColumn id="4" xr3:uid="{763A0097-0CCB-4D1D-A0D6-FDF4FE810AFE}" name="200cm" dataDxfId="1"/>
    <tableColumn id="3" xr3:uid="{FB0A96A9-E5BF-4003-9D05-D514A5B55CB9}" name="250cm" dataDxfId="0"/>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12</v>
      </c>
      <c r="L11" s="16">
        <f ca="1" xml:space="preserve"> doc_tablesList[[#This Row],[last_colIndex]] - doc_tablesList[[#This Row],[id_colIndex]] + 1</f>
        <v>11</v>
      </c>
      <c r="M11" s="29"/>
      <c r="N11" s="28" t="s">
        <v>122</v>
      </c>
    </row>
    <row r="12" spans="1:14" x14ac:dyDescent="0.25">
      <c r="B12" s="3">
        <f xml:space="preserve"> ROW( doc_tablesList[[#This Row],[ID]] ) - ROW(doc_tablesList[[#Headers],[ID]] )</f>
        <v>9</v>
      </c>
      <c r="C12" s="6" t="s">
        <v>361</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6</v>
      </c>
      <c r="L12" s="16">
        <f ca="1" xml:space="preserve"> doc_tablesList[[#This Row],[last_colIndex]] - doc_tablesList[[#This Row],[id_colIndex]] + 1</f>
        <v>5</v>
      </c>
      <c r="M12" s="29"/>
      <c r="N12" s="28"/>
    </row>
    <row r="13" spans="1:14" x14ac:dyDescent="0.25">
      <c r="B13" s="3">
        <f xml:space="preserve"> ROW( doc_tablesList[[#This Row],[ID]] ) - ROW(doc_tablesList[[#Headers],[ID]] )</f>
        <v>10</v>
      </c>
      <c r="C13" s="6" t="s">
        <v>360</v>
      </c>
      <c r="D13" s="13">
        <v>1</v>
      </c>
      <c r="E13" s="6" t="s">
        <v>94</v>
      </c>
      <c r="F13" s="13" t="str">
        <f t="shared" si="0"/>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77" zoomScale="90" zoomScaleNormal="90" workbookViewId="0">
      <pane xSplit="3" topLeftCell="F1" activePane="topRight" state="frozen"/>
      <selection pane="topRight" activeCell="J99" sqref="J99"/>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362</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365</v>
      </c>
      <c r="K98" s="13" t="str">
        <f xml:space="preserve"> LOWER( co_inputInfo[[#This Row],[valueCol]] )</f>
        <v>nox_mt</v>
      </c>
      <c r="L98" s="13">
        <v>0</v>
      </c>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363</v>
      </c>
      <c r="F104" s="16" t="s">
        <v>364</v>
      </c>
    </row>
    <row r="105" spans="1:21" x14ac:dyDescent="0.2">
      <c r="B105" s="3">
        <f xml:space="preserve"> ROW( co_scenarios[[#This Row],[row_id]] ) - ROW( co_scenarios[[#Headers],[row_id]] )</f>
        <v>1</v>
      </c>
      <c r="C105" s="6" t="s">
        <v>342</v>
      </c>
      <c r="D105" s="26" t="s">
        <v>108</v>
      </c>
      <c r="E105" s="13" t="s">
        <v>350</v>
      </c>
      <c r="F105" s="13" t="s">
        <v>352</v>
      </c>
    </row>
    <row r="106" spans="1:21" x14ac:dyDescent="0.2">
      <c r="B106" s="3">
        <f xml:space="preserve"> ROW( co_scenarios[[#This Row],[row_id]] ) - ROW( co_scenarios[[#Headers],[row_id]] )</f>
        <v>2</v>
      </c>
      <c r="C106" s="6" t="s">
        <v>343</v>
      </c>
      <c r="D106" s="26" t="s">
        <v>108</v>
      </c>
      <c r="E106" s="13" t="s">
        <v>350</v>
      </c>
      <c r="F106" s="13" t="s">
        <v>352</v>
      </c>
    </row>
    <row r="107" spans="1:21" x14ac:dyDescent="0.2">
      <c r="B107" s="3">
        <f xml:space="preserve"> ROW( co_scenarios[[#This Row],[row_id]] ) - ROW( co_scenarios[[#Headers],[row_id]] )</f>
        <v>3</v>
      </c>
      <c r="C107" s="6" t="s">
        <v>344</v>
      </c>
      <c r="D107" s="26" t="s">
        <v>108</v>
      </c>
      <c r="E107" s="13" t="s">
        <v>350</v>
      </c>
      <c r="F107" s="13" t="s">
        <v>353</v>
      </c>
    </row>
    <row r="108" spans="1:21" x14ac:dyDescent="0.2">
      <c r="B108" s="3">
        <f xml:space="preserve"> ROW( co_scenarios[[#This Row],[row_id]] ) - ROW( co_scenarios[[#Headers],[row_id]] )</f>
        <v>4</v>
      </c>
      <c r="C108" s="6" t="s">
        <v>345</v>
      </c>
      <c r="D108" s="26" t="s">
        <v>108</v>
      </c>
      <c r="E108" s="13" t="s">
        <v>350</v>
      </c>
      <c r="F108" s="13" t="s">
        <v>353</v>
      </c>
    </row>
    <row r="109" spans="1:21" x14ac:dyDescent="0.2">
      <c r="B109" s="3">
        <f xml:space="preserve"> ROW( co_scenarios[[#This Row],[row_id]] ) - ROW( co_scenarios[[#Headers],[row_id]] )</f>
        <v>5</v>
      </c>
      <c r="C109" s="6" t="s">
        <v>346</v>
      </c>
      <c r="D109" s="26" t="s">
        <v>108</v>
      </c>
      <c r="E109" s="13" t="s">
        <v>350</v>
      </c>
      <c r="F109" s="13" t="s">
        <v>352</v>
      </c>
    </row>
    <row r="110" spans="1:21" x14ac:dyDescent="0.2">
      <c r="B110" s="3">
        <f xml:space="preserve"> ROW( co_scenarios[[#This Row],[row_id]] ) - ROW( co_scenarios[[#Headers],[row_id]] )</f>
        <v>6</v>
      </c>
      <c r="C110" s="6" t="s">
        <v>338</v>
      </c>
      <c r="D110" s="26" t="s">
        <v>109</v>
      </c>
      <c r="E110" s="13"/>
      <c r="F110" s="13" t="s">
        <v>7</v>
      </c>
    </row>
    <row r="111" spans="1:21" x14ac:dyDescent="0.2">
      <c r="B111" s="3">
        <f xml:space="preserve"> ROW( co_scenarios[[#This Row],[row_id]] ) - ROW( co_scenarios[[#Headers],[row_id]] )</f>
        <v>7</v>
      </c>
      <c r="C111" s="6" t="s">
        <v>347</v>
      </c>
      <c r="D111" s="26" t="s">
        <v>109</v>
      </c>
      <c r="E111" s="13"/>
      <c r="F111" s="13" t="s">
        <v>7</v>
      </c>
    </row>
    <row r="112" spans="1:21" x14ac:dyDescent="0.2">
      <c r="B112" s="3">
        <f xml:space="preserve"> ROW( co_scenarios[[#This Row],[row_id]] ) - ROW( co_scenarios[[#Headers],[row_id]] )</f>
        <v>8</v>
      </c>
      <c r="C112" s="6" t="s">
        <v>348</v>
      </c>
      <c r="D112" s="26" t="s">
        <v>110</v>
      </c>
      <c r="E112" s="13" t="s">
        <v>351</v>
      </c>
      <c r="F112" s="13" t="s">
        <v>141</v>
      </c>
    </row>
    <row r="113" spans="1:21" x14ac:dyDescent="0.2">
      <c r="B113" s="3">
        <f xml:space="preserve"> ROW( co_scenarios[[#This Row],[row_id]] ) - ROW( co_scenarios[[#Headers],[row_id]] )</f>
        <v>9</v>
      </c>
      <c r="C113" s="6" t="s">
        <v>349</v>
      </c>
      <c r="D113" s="26" t="s">
        <v>110</v>
      </c>
      <c r="E113" s="13" t="s">
        <v>351</v>
      </c>
      <c r="F113" s="13" t="s">
        <v>141</v>
      </c>
    </row>
    <row r="114" spans="1:21" x14ac:dyDescent="0.2">
      <c r="B114" s="3">
        <f xml:space="preserve"> ROW( co_scenarios[[#This Row],[row_id]] ) - ROW( co_scenarios[[#Headers],[row_id]] )</f>
        <v>10</v>
      </c>
      <c r="C114" s="6" t="s">
        <v>354</v>
      </c>
      <c r="D114" s="26" t="s">
        <v>301</v>
      </c>
      <c r="E114" s="13"/>
      <c r="F114" s="13"/>
    </row>
    <row r="115" spans="1:21" x14ac:dyDescent="0.2">
      <c r="B115" s="3">
        <f xml:space="preserve"> ROW( co_scenarios[[#This Row],[row_id]] ) - ROW( co_scenarios[[#Headers],[row_id]] )</f>
        <v>11</v>
      </c>
      <c r="C115" s="6" t="s">
        <v>355</v>
      </c>
      <c r="D115" s="26" t="s">
        <v>299</v>
      </c>
      <c r="E115" s="13"/>
      <c r="F115" s="13"/>
    </row>
    <row r="116" spans="1:21" x14ac:dyDescent="0.2">
      <c r="B116" s="3">
        <f xml:space="preserve"> ROW( co_scenarios[[#This Row],[row_id]] ) - ROW( co_scenarios[[#Headers],[row_id]] )</f>
        <v>12</v>
      </c>
      <c r="C116" s="6" t="s">
        <v>356</v>
      </c>
      <c r="D116" s="26" t="s">
        <v>300</v>
      </c>
      <c r="E116" s="13"/>
      <c r="F116" s="13"/>
    </row>
    <row r="120" spans="1:21" ht="15" x14ac:dyDescent="0.25">
      <c r="A120" s="10"/>
      <c r="B120" s="11" t="s">
        <v>336</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337</v>
      </c>
    </row>
    <row r="122" spans="1:21" x14ac:dyDescent="0.2">
      <c r="B122" s="14" t="s">
        <v>42</v>
      </c>
      <c r="C122" s="14" t="s">
        <v>111</v>
      </c>
      <c r="D122" s="14" t="s">
        <v>284</v>
      </c>
      <c r="E122" s="16" t="s">
        <v>286</v>
      </c>
      <c r="F122" s="16" t="s">
        <v>288</v>
      </c>
      <c r="G122" s="16" t="s">
        <v>287</v>
      </c>
    </row>
    <row r="123" spans="1:21" x14ac:dyDescent="0.2">
      <c r="B123" s="3">
        <f xml:space="preserve"> ROW( co_moduleScenarios[[#This Row],[row_id]] ) - ROW( co_moduleScenarios[[#Headers],[row_id]] )</f>
        <v>1</v>
      </c>
      <c r="C123" s="6" t="s">
        <v>108</v>
      </c>
      <c r="D123" s="13" t="s">
        <v>344</v>
      </c>
      <c r="E123" s="13" t="s">
        <v>344</v>
      </c>
      <c r="F123" s="13" t="s">
        <v>344</v>
      </c>
      <c r="G123" s="13"/>
    </row>
    <row r="124" spans="1:21" x14ac:dyDescent="0.2">
      <c r="B124" s="3">
        <f xml:space="preserve"> ROW( co_moduleScenarios[[#This Row],[row_id]] ) - ROW( co_moduleScenarios[[#Headers],[row_id]] )</f>
        <v>2</v>
      </c>
      <c r="C124" s="6" t="s">
        <v>49</v>
      </c>
      <c r="D124" s="13" t="s">
        <v>344</v>
      </c>
      <c r="E124" s="13" t="s">
        <v>344</v>
      </c>
      <c r="F124" s="13" t="s">
        <v>344</v>
      </c>
      <c r="G124" s="13"/>
    </row>
    <row r="125" spans="1:21" x14ac:dyDescent="0.2">
      <c r="B125" s="3">
        <f xml:space="preserve"> ROW( co_moduleScenarios[[#This Row],[row_id]] ) - ROW( co_moduleScenarios[[#Headers],[row_id]] )</f>
        <v>3</v>
      </c>
      <c r="C125" s="6" t="s">
        <v>109</v>
      </c>
      <c r="D125" s="13" t="s">
        <v>338</v>
      </c>
      <c r="E125" s="13" t="s">
        <v>338</v>
      </c>
      <c r="F125" s="13" t="s">
        <v>338</v>
      </c>
      <c r="G125" s="6" t="s">
        <v>338</v>
      </c>
    </row>
    <row r="126" spans="1:21" x14ac:dyDescent="0.2">
      <c r="B126" s="3">
        <f xml:space="preserve"> ROW( co_moduleScenarios[[#This Row],[row_id]] ) - ROW( co_moduleScenarios[[#Headers],[row_id]] )</f>
        <v>4</v>
      </c>
      <c r="C126" s="6" t="s">
        <v>110</v>
      </c>
      <c r="D126" s="6" t="s">
        <v>348</v>
      </c>
      <c r="E126" s="6" t="s">
        <v>348</v>
      </c>
      <c r="F126" s="6" t="s">
        <v>348</v>
      </c>
      <c r="G126" s="6" t="s">
        <v>348</v>
      </c>
    </row>
    <row r="127" spans="1:21" x14ac:dyDescent="0.2">
      <c r="B127" s="3">
        <f xml:space="preserve"> ROW( co_moduleScenarios[[#This Row],[row_id]] ) - ROW( co_moduleScenarios[[#Headers],[row_id]] )</f>
        <v>5</v>
      </c>
      <c r="C127" s="6" t="s">
        <v>299</v>
      </c>
      <c r="D127" s="13"/>
      <c r="E127" s="13"/>
      <c r="F127" s="13" t="s">
        <v>7</v>
      </c>
      <c r="G127" s="13" t="s">
        <v>358</v>
      </c>
    </row>
    <row r="128" spans="1:21" x14ac:dyDescent="0.2">
      <c r="B128" s="3">
        <f xml:space="preserve"> ROW( co_moduleScenarios[[#This Row],[row_id]] ) - ROW( co_moduleScenarios[[#Headers],[row_id]] )</f>
        <v>6</v>
      </c>
      <c r="C128" s="6" t="s">
        <v>300</v>
      </c>
      <c r="D128" s="13"/>
      <c r="E128" s="13"/>
      <c r="F128" s="13" t="s">
        <v>7</v>
      </c>
      <c r="G128" s="13" t="s">
        <v>357</v>
      </c>
    </row>
    <row r="129" spans="1:21" x14ac:dyDescent="0.2">
      <c r="B129" s="3">
        <f xml:space="preserve"> ROW( co_moduleScenarios[[#This Row],[row_id]] ) - ROW( co_moduleScenarios[[#Headers],[row_id]] )</f>
        <v>7</v>
      </c>
      <c r="C129" s="6" t="s">
        <v>301</v>
      </c>
      <c r="D129" s="13"/>
      <c r="E129" s="13"/>
      <c r="F129" s="13" t="s">
        <v>7</v>
      </c>
      <c r="G129" s="13" t="s">
        <v>359</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48"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49"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48"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48"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48"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48"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48"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48"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48"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48"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48"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49"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48"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48"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48"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48"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48"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48"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48"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48"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48"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48"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48"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48"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48"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48"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48"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48"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48"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48"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48"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48"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48"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48"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48"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48"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48"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48"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48"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48"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48"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48"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48"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48"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48"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48"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48"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48"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48"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48"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48"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49"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2025-03-19T03:47:23Z</dcterms:modified>
</cp:coreProperties>
</file>