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usepa-my.sharepoint.com/personal/mcduffie_erin_e_epa_gov/Documents/Documents/CCD-CSIB/GitHub/Code/MOMM-RFT/input/"/>
    </mc:Choice>
  </mc:AlternateContent>
  <xr:revisionPtr revIDLastSave="0" documentId="8_{B549C28C-DEC3-4934-A2CD-69C267CB7C74}" xr6:coauthVersionLast="47" xr6:coauthVersionMax="47" xr10:uidLastSave="{00000000-0000-0000-0000-000000000000}"/>
  <bookViews>
    <workbookView xWindow="1065" yWindow="2310" windowWidth="16980" windowHeight="12345" tabRatio="876" xr2:uid="{00000000-000D-0000-FFFF-FFFF00000000}"/>
  </bookViews>
  <sheets>
    <sheet name="Input" sheetId="9" r:id="rId1"/>
    <sheet name="Output" sheetId="10" r:id="rId2"/>
    <sheet name="CESM2_results" sheetId="14" r:id="rId3"/>
    <sheet name="GFDL_results" sheetId="13" r:id="rId4"/>
    <sheet name="GISS_results" sheetId="4" r:id="rId5"/>
    <sheet name="HadGEM_results" sheetId="18" r:id="rId6"/>
    <sheet name="MIROC_results" sheetId="17" r:id="rId7"/>
    <sheet name="MMM_results" sheetId="7" r:id="rId8"/>
    <sheet name="Population" sheetId="15" r:id="rId9"/>
    <sheet name="Baseline Mortality" sheetId="1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3" i="9" l="1"/>
  <c r="C197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4" i="10"/>
  <c r="V187" i="7"/>
  <c r="AF39" i="17"/>
  <c r="AF184" i="17"/>
  <c r="AF168" i="17"/>
  <c r="AF152" i="17"/>
  <c r="AF136" i="17"/>
  <c r="AF120" i="17"/>
  <c r="AF104" i="17"/>
  <c r="AF88" i="17"/>
  <c r="AF56" i="17"/>
  <c r="AF40" i="17"/>
  <c r="AF8" i="17"/>
  <c r="AE184" i="17"/>
  <c r="AE183" i="17"/>
  <c r="AE168" i="17"/>
  <c r="AE167" i="17"/>
  <c r="AE152" i="17"/>
  <c r="AE151" i="17"/>
  <c r="AE136" i="17"/>
  <c r="AE135" i="17"/>
  <c r="AE119" i="17"/>
  <c r="AE104" i="17"/>
  <c r="AE103" i="17"/>
  <c r="AE88" i="17"/>
  <c r="AE87" i="17"/>
  <c r="AE72" i="17"/>
  <c r="AE71" i="17"/>
  <c r="AE56" i="17"/>
  <c r="AE55" i="17"/>
  <c r="AE40" i="17"/>
  <c r="AE39" i="17"/>
  <c r="AE24" i="17"/>
  <c r="AE23" i="17"/>
  <c r="AE7" i="17"/>
  <c r="AE182" i="17"/>
  <c r="AE166" i="17"/>
  <c r="AE150" i="17"/>
  <c r="AE134" i="17"/>
  <c r="AE118" i="17"/>
  <c r="AE102" i="17"/>
  <c r="AE86" i="17"/>
  <c r="AE70" i="17"/>
  <c r="AE54" i="17"/>
  <c r="AE38" i="17"/>
  <c r="AE6" i="17"/>
  <c r="AF119" i="18"/>
  <c r="AF102" i="18"/>
  <c r="AF86" i="18"/>
  <c r="AF70" i="18"/>
  <c r="AF38" i="18"/>
  <c r="AE183" i="18"/>
  <c r="AE167" i="18"/>
  <c r="AE151" i="18"/>
  <c r="AE135" i="18"/>
  <c r="AE119" i="18"/>
  <c r="AE103" i="18"/>
  <c r="AE71" i="18"/>
  <c r="AE55" i="18"/>
  <c r="AE39" i="18"/>
  <c r="AE23" i="18"/>
  <c r="AE7" i="18"/>
  <c r="AD183" i="18"/>
  <c r="AD167" i="18"/>
  <c r="AD151" i="18"/>
  <c r="AD135" i="18"/>
  <c r="AD119" i="18"/>
  <c r="AD103" i="18"/>
  <c r="AD87" i="18"/>
  <c r="AD71" i="18"/>
  <c r="AD55" i="18"/>
  <c r="AD39" i="18"/>
  <c r="AD23" i="18"/>
  <c r="AD7" i="18"/>
  <c r="AF184" i="4"/>
  <c r="AF119" i="4"/>
  <c r="AF7" i="4"/>
  <c r="AE183" i="4"/>
  <c r="AE167" i="4"/>
  <c r="AE151" i="4"/>
  <c r="AE135" i="4"/>
  <c r="AE119" i="4"/>
  <c r="AE103" i="4"/>
  <c r="AE87" i="4"/>
  <c r="AE71" i="4"/>
  <c r="AE55" i="4"/>
  <c r="AE39" i="4"/>
  <c r="AE23" i="4"/>
  <c r="AE7" i="4"/>
  <c r="AD182" i="4"/>
  <c r="AF103" i="13"/>
  <c r="AF39" i="13"/>
  <c r="AE55" i="13"/>
  <c r="AE182" i="13"/>
  <c r="AE150" i="13"/>
  <c r="AE134" i="13"/>
  <c r="AE118" i="13"/>
  <c r="AE102" i="13"/>
  <c r="AE86" i="13"/>
  <c r="AE70" i="13"/>
  <c r="AE54" i="13"/>
  <c r="AE38" i="13"/>
  <c r="AE22" i="13"/>
  <c r="AE6" i="13"/>
  <c r="AD183" i="13"/>
  <c r="AD167" i="13"/>
  <c r="AD151" i="13"/>
  <c r="AD135" i="13"/>
  <c r="AD119" i="13"/>
  <c r="AD103" i="13"/>
  <c r="AD87" i="13"/>
  <c r="AD71" i="13"/>
  <c r="AD55" i="13"/>
  <c r="AD7" i="13"/>
  <c r="AF151" i="14"/>
  <c r="AF184" i="14"/>
  <c r="AF168" i="14"/>
  <c r="AF152" i="14"/>
  <c r="AF120" i="14"/>
  <c r="AF88" i="14"/>
  <c r="AF72" i="14"/>
  <c r="AF56" i="14"/>
  <c r="AF40" i="14"/>
  <c r="AF24" i="14"/>
  <c r="AF8" i="14"/>
  <c r="AE182" i="14"/>
  <c r="AE166" i="14"/>
  <c r="AE150" i="14"/>
  <c r="AE118" i="14"/>
  <c r="AE102" i="14"/>
  <c r="AE70" i="14"/>
  <c r="AE54" i="14"/>
  <c r="AE38" i="14"/>
  <c r="AE22" i="14"/>
  <c r="AE6" i="14"/>
  <c r="AD183" i="14"/>
  <c r="AD167" i="14"/>
  <c r="AD151" i="14"/>
  <c r="AD135" i="14"/>
  <c r="AD119" i="14"/>
  <c r="AD103" i="14"/>
  <c r="AD87" i="14"/>
  <c r="AD71" i="14"/>
  <c r="AD55" i="14"/>
  <c r="AD39" i="14"/>
  <c r="AD7" i="14"/>
  <c r="AD20" i="14"/>
  <c r="AD36" i="14"/>
  <c r="AD52" i="14"/>
  <c r="AD68" i="14"/>
  <c r="AD84" i="14"/>
  <c r="AD100" i="14"/>
  <c r="AD116" i="14"/>
  <c r="AD147" i="14"/>
  <c r="AD163" i="14"/>
  <c r="AD179" i="14"/>
  <c r="AD195" i="14"/>
  <c r="AD196" i="14"/>
  <c r="AF5" i="18"/>
  <c r="AF8" i="18"/>
  <c r="AF9" i="18"/>
  <c r="AF10" i="18"/>
  <c r="AF11" i="18"/>
  <c r="AF12" i="18"/>
  <c r="AF13" i="18"/>
  <c r="AF14" i="18"/>
  <c r="AF15" i="18"/>
  <c r="AF16" i="18"/>
  <c r="AF17" i="18"/>
  <c r="AF18" i="18"/>
  <c r="AF19" i="18"/>
  <c r="AF20" i="18"/>
  <c r="AF21" i="18"/>
  <c r="AF22" i="18"/>
  <c r="AF24" i="18"/>
  <c r="AF25" i="18"/>
  <c r="AF26" i="18"/>
  <c r="AF27" i="18"/>
  <c r="AF28" i="18"/>
  <c r="AF29" i="18"/>
  <c r="AF30" i="18"/>
  <c r="AF31" i="18"/>
  <c r="AF32" i="18"/>
  <c r="AF33" i="18"/>
  <c r="AF34" i="18"/>
  <c r="AF35" i="18"/>
  <c r="AF36" i="18"/>
  <c r="AF37" i="18"/>
  <c r="AF40" i="18"/>
  <c r="AF41" i="18"/>
  <c r="AF42" i="18"/>
  <c r="AF43" i="18"/>
  <c r="AF44" i="18"/>
  <c r="AF45" i="18"/>
  <c r="AF46" i="18"/>
  <c r="AF47" i="18"/>
  <c r="AF48" i="18"/>
  <c r="AF49" i="18"/>
  <c r="AF50" i="18"/>
  <c r="AF51" i="18"/>
  <c r="AF52" i="18"/>
  <c r="AF53" i="18"/>
  <c r="AF56" i="18"/>
  <c r="AF57" i="18"/>
  <c r="AF58" i="18"/>
  <c r="AF59" i="18"/>
  <c r="AF60" i="18"/>
  <c r="AF61" i="18"/>
  <c r="AF62" i="18"/>
  <c r="AF63" i="18"/>
  <c r="AF64" i="18"/>
  <c r="AF65" i="18"/>
  <c r="AF66" i="18"/>
  <c r="AF67" i="18"/>
  <c r="AF68" i="18"/>
  <c r="AF69" i="18"/>
  <c r="AF72" i="18"/>
  <c r="AF73" i="18"/>
  <c r="AF74" i="18"/>
  <c r="AF75" i="18"/>
  <c r="AF76" i="18"/>
  <c r="AF77" i="18"/>
  <c r="AF78" i="18"/>
  <c r="AF79" i="18"/>
  <c r="AF80" i="18"/>
  <c r="AF81" i="18"/>
  <c r="AF82" i="18"/>
  <c r="AF83" i="18"/>
  <c r="AF84" i="18"/>
  <c r="AF85" i="18"/>
  <c r="AF88" i="18"/>
  <c r="AF89" i="18"/>
  <c r="AF90" i="18"/>
  <c r="AF91" i="18"/>
  <c r="AF92" i="18"/>
  <c r="AF93" i="18"/>
  <c r="AF94" i="18"/>
  <c r="AF95" i="18"/>
  <c r="AF96" i="18"/>
  <c r="AF97" i="18"/>
  <c r="AF98" i="18"/>
  <c r="AF99" i="18"/>
  <c r="AF100" i="18"/>
  <c r="AF101" i="18"/>
  <c r="AF104" i="18"/>
  <c r="AF105" i="18"/>
  <c r="AF106" i="18"/>
  <c r="AF107" i="18"/>
  <c r="AF108" i="18"/>
  <c r="AF109" i="18"/>
  <c r="AF111" i="18"/>
  <c r="AF112" i="18"/>
  <c r="AF113" i="18"/>
  <c r="AF114" i="18"/>
  <c r="AF115" i="18"/>
  <c r="AF116" i="18"/>
  <c r="AF117" i="18"/>
  <c r="AF120" i="18"/>
  <c r="AF122" i="18"/>
  <c r="AF123" i="18"/>
  <c r="AF124" i="18"/>
  <c r="AF125" i="18"/>
  <c r="AF126" i="18"/>
  <c r="AF127" i="18"/>
  <c r="AF129" i="18"/>
  <c r="AF130" i="18"/>
  <c r="AF131" i="18"/>
  <c r="AF133" i="18"/>
  <c r="AF136" i="18"/>
  <c r="AF137" i="18"/>
  <c r="AF138" i="18"/>
  <c r="AF139" i="18"/>
  <c r="AF140" i="18"/>
  <c r="AF141" i="18"/>
  <c r="AF142" i="18"/>
  <c r="AF143" i="18"/>
  <c r="AF144" i="18"/>
  <c r="AF145" i="18"/>
  <c r="AF147" i="18"/>
  <c r="AF148" i="18"/>
  <c r="AF149" i="18"/>
  <c r="AF152" i="18"/>
  <c r="AF153" i="18"/>
  <c r="AF154" i="18"/>
  <c r="AF155" i="18"/>
  <c r="AF156" i="18"/>
  <c r="AF157" i="18"/>
  <c r="AF158" i="18"/>
  <c r="AF159" i="18"/>
  <c r="AF160" i="18"/>
  <c r="AF161" i="18"/>
  <c r="AF162" i="18"/>
  <c r="AF163" i="18"/>
  <c r="AF164" i="18"/>
  <c r="AF165" i="18"/>
  <c r="AF168" i="18"/>
  <c r="AF169" i="18"/>
  <c r="AF170" i="18"/>
  <c r="AF171" i="18"/>
  <c r="AF172" i="18"/>
  <c r="AF173" i="18"/>
  <c r="AF174" i="18"/>
  <c r="AF175" i="18"/>
  <c r="AF176" i="18"/>
  <c r="AF177" i="18"/>
  <c r="AF178" i="18"/>
  <c r="AF179" i="18"/>
  <c r="AF180" i="18"/>
  <c r="AF184" i="18"/>
  <c r="AF185" i="18"/>
  <c r="AF186" i="18"/>
  <c r="AF187" i="18"/>
  <c r="AF188" i="18"/>
  <c r="AF189" i="18"/>
  <c r="AF190" i="18"/>
  <c r="AF191" i="18"/>
  <c r="AF192" i="18"/>
  <c r="AF193" i="18"/>
  <c r="AF194" i="18"/>
  <c r="AF195" i="18"/>
  <c r="AF196" i="18"/>
  <c r="AF197" i="18"/>
  <c r="AB5" i="18"/>
  <c r="AB6" i="18"/>
  <c r="AB7" i="18"/>
  <c r="AB8" i="18"/>
  <c r="AB9" i="18"/>
  <c r="AB10" i="18"/>
  <c r="AB11" i="18"/>
  <c r="AB12" i="18"/>
  <c r="AB13" i="18"/>
  <c r="AB14" i="18"/>
  <c r="AB15" i="18"/>
  <c r="AB16" i="18"/>
  <c r="AB17" i="18"/>
  <c r="AB18" i="18"/>
  <c r="AB19" i="18"/>
  <c r="AB20" i="18"/>
  <c r="AB21" i="18"/>
  <c r="AB22" i="18"/>
  <c r="AB23" i="18"/>
  <c r="AB24" i="18"/>
  <c r="AB25" i="18"/>
  <c r="AB26" i="18"/>
  <c r="AB27" i="18"/>
  <c r="AB28" i="18"/>
  <c r="AB29" i="18"/>
  <c r="AB30" i="18"/>
  <c r="AB31" i="18"/>
  <c r="AB32" i="18"/>
  <c r="AB33" i="18"/>
  <c r="AB34" i="18"/>
  <c r="AB35" i="18"/>
  <c r="AB36" i="18"/>
  <c r="AB37" i="18"/>
  <c r="AB38" i="18"/>
  <c r="AB39" i="18"/>
  <c r="AB40" i="18"/>
  <c r="AB41" i="18"/>
  <c r="AB42" i="18"/>
  <c r="AB43" i="18"/>
  <c r="AB44" i="18"/>
  <c r="AB45" i="18"/>
  <c r="AB46" i="18"/>
  <c r="AB47" i="18"/>
  <c r="AB48" i="18"/>
  <c r="AB49" i="18"/>
  <c r="AB50" i="18"/>
  <c r="AB51" i="18"/>
  <c r="AB52" i="18"/>
  <c r="AB53" i="18"/>
  <c r="AB54" i="18"/>
  <c r="AB55" i="18"/>
  <c r="AB56" i="18"/>
  <c r="AB57" i="18"/>
  <c r="AB58" i="18"/>
  <c r="AB59" i="18"/>
  <c r="AB60" i="18"/>
  <c r="AB61" i="18"/>
  <c r="AB62" i="18"/>
  <c r="AB63" i="18"/>
  <c r="AB64" i="18"/>
  <c r="AB65" i="18"/>
  <c r="AB66" i="18"/>
  <c r="AB67" i="18"/>
  <c r="AB68" i="18"/>
  <c r="AB69" i="18"/>
  <c r="AB70" i="18"/>
  <c r="AB71" i="18"/>
  <c r="AB72" i="18"/>
  <c r="AB73" i="18"/>
  <c r="AB74" i="18"/>
  <c r="AB75" i="18"/>
  <c r="AB76" i="18"/>
  <c r="AB77" i="18"/>
  <c r="AB78" i="18"/>
  <c r="AB79" i="18"/>
  <c r="AB80" i="18"/>
  <c r="AB81" i="18"/>
  <c r="AB82" i="18"/>
  <c r="AB83" i="18"/>
  <c r="AB84" i="18"/>
  <c r="AB85" i="18"/>
  <c r="AB86" i="18"/>
  <c r="AB87" i="18"/>
  <c r="AB88" i="18"/>
  <c r="AB89" i="18"/>
  <c r="AB90" i="18"/>
  <c r="AB91" i="18"/>
  <c r="AB92" i="18"/>
  <c r="AB93" i="18"/>
  <c r="AB94" i="18"/>
  <c r="AB95" i="18"/>
  <c r="AB96" i="18"/>
  <c r="AH96" i="18" s="1"/>
  <c r="AB97" i="18"/>
  <c r="AB98" i="18"/>
  <c r="AB99" i="18"/>
  <c r="AB100" i="18"/>
  <c r="AB101" i="18"/>
  <c r="AB102" i="18"/>
  <c r="AB103" i="18"/>
  <c r="AB104" i="18"/>
  <c r="AB105" i="18"/>
  <c r="AB106" i="18"/>
  <c r="AB107" i="18"/>
  <c r="AB108" i="18"/>
  <c r="AB109" i="18"/>
  <c r="AB111" i="18"/>
  <c r="AB112" i="18"/>
  <c r="AB113" i="18"/>
  <c r="AB114" i="18"/>
  <c r="AB115" i="18"/>
  <c r="AB116" i="18"/>
  <c r="AB117" i="18"/>
  <c r="AB118" i="18"/>
  <c r="AB119" i="18"/>
  <c r="AB120" i="18"/>
  <c r="AB122" i="18"/>
  <c r="AB123" i="18"/>
  <c r="AB124" i="18"/>
  <c r="AB125" i="18"/>
  <c r="AB126" i="18"/>
  <c r="AB127" i="18"/>
  <c r="AB129" i="18"/>
  <c r="AB130" i="18"/>
  <c r="AB131" i="18"/>
  <c r="AH131" i="18" s="1"/>
  <c r="AB133" i="18"/>
  <c r="AB134" i="18"/>
  <c r="AB135" i="18"/>
  <c r="AB136" i="18"/>
  <c r="AB137" i="18"/>
  <c r="AB138" i="18"/>
  <c r="AB139" i="18"/>
  <c r="AB140" i="18"/>
  <c r="AB141" i="18"/>
  <c r="AB142" i="18"/>
  <c r="AB143" i="18"/>
  <c r="AB144" i="18"/>
  <c r="AB145" i="18"/>
  <c r="AB147" i="18"/>
  <c r="AB148" i="18"/>
  <c r="AB149" i="18"/>
  <c r="AK149" i="18" s="1"/>
  <c r="AB150" i="18"/>
  <c r="AB151" i="18"/>
  <c r="AB152" i="18"/>
  <c r="AB153" i="18"/>
  <c r="AB154" i="18"/>
  <c r="AB155" i="18"/>
  <c r="AB156" i="18"/>
  <c r="AB157" i="18"/>
  <c r="AB158" i="18"/>
  <c r="AB159" i="18"/>
  <c r="AB160" i="18"/>
  <c r="AB161" i="18"/>
  <c r="AB162" i="18"/>
  <c r="AB163" i="18"/>
  <c r="AB164" i="18"/>
  <c r="AB165" i="18"/>
  <c r="AH165" i="18" s="1"/>
  <c r="AB166" i="18"/>
  <c r="AB167" i="18"/>
  <c r="AB168" i="18"/>
  <c r="AB169" i="18"/>
  <c r="AB170" i="18"/>
  <c r="AB171" i="18"/>
  <c r="AB172" i="18"/>
  <c r="AB173" i="18"/>
  <c r="AB174" i="18"/>
  <c r="AB175" i="18"/>
  <c r="AB176" i="18"/>
  <c r="AB177" i="18"/>
  <c r="AB178" i="18"/>
  <c r="AB179" i="18"/>
  <c r="AB180" i="18"/>
  <c r="AB182" i="18"/>
  <c r="AB183" i="18"/>
  <c r="AB184" i="18"/>
  <c r="AB185" i="18"/>
  <c r="AB186" i="18"/>
  <c r="AB187" i="18"/>
  <c r="AB188" i="18"/>
  <c r="AB189" i="18"/>
  <c r="AB190" i="18"/>
  <c r="AB191" i="18"/>
  <c r="AB192" i="18"/>
  <c r="AB193" i="18"/>
  <c r="AB194" i="18"/>
  <c r="AB195" i="18"/>
  <c r="AB196" i="18"/>
  <c r="AB197" i="18"/>
  <c r="AF4" i="18"/>
  <c r="AB4" i="18"/>
  <c r="C16" i="9"/>
  <c r="C10" i="9"/>
  <c r="AE197" i="18"/>
  <c r="AD197" i="18"/>
  <c r="AA197" i="18"/>
  <c r="Z197" i="18"/>
  <c r="F197" i="18"/>
  <c r="E197" i="18"/>
  <c r="D197" i="18"/>
  <c r="AE196" i="18"/>
  <c r="AD196" i="18"/>
  <c r="AA196" i="18"/>
  <c r="Z196" i="18"/>
  <c r="AE195" i="18"/>
  <c r="AD195" i="18"/>
  <c r="AA195" i="18"/>
  <c r="Z195" i="18"/>
  <c r="AE194" i="18"/>
  <c r="AD194" i="18"/>
  <c r="AA194" i="18"/>
  <c r="Z194" i="18"/>
  <c r="AE193" i="18"/>
  <c r="AD193" i="18"/>
  <c r="AA193" i="18"/>
  <c r="Z193" i="18"/>
  <c r="AE192" i="18"/>
  <c r="AD192" i="18"/>
  <c r="AA192" i="18"/>
  <c r="Z192" i="18"/>
  <c r="AE191" i="18"/>
  <c r="AD191" i="18"/>
  <c r="AA191" i="18"/>
  <c r="Z191" i="18"/>
  <c r="AH191" i="18" s="1"/>
  <c r="AE190" i="18"/>
  <c r="AD190" i="18"/>
  <c r="AA190" i="18"/>
  <c r="Z190" i="18"/>
  <c r="AK190" i="18" s="1"/>
  <c r="AE189" i="18"/>
  <c r="AD189" i="18"/>
  <c r="AA189" i="18"/>
  <c r="Z189" i="18"/>
  <c r="AE188" i="18"/>
  <c r="AD188" i="18"/>
  <c r="AA188" i="18"/>
  <c r="Z188" i="18"/>
  <c r="AH188" i="18" s="1"/>
  <c r="AE187" i="18"/>
  <c r="AD187" i="18"/>
  <c r="AA187" i="18"/>
  <c r="Z187" i="18"/>
  <c r="AH187" i="18" s="1"/>
  <c r="AE186" i="18"/>
  <c r="AD186" i="18"/>
  <c r="AA186" i="18"/>
  <c r="Z186" i="18"/>
  <c r="AE185" i="18"/>
  <c r="AD185" i="18"/>
  <c r="AA185" i="18"/>
  <c r="Z185" i="18"/>
  <c r="AE184" i="18"/>
  <c r="AD184" i="18"/>
  <c r="AA184" i="18"/>
  <c r="Z184" i="18"/>
  <c r="AA183" i="18"/>
  <c r="Z183" i="18"/>
  <c r="AA182" i="18"/>
  <c r="Z182" i="18"/>
  <c r="AE180" i="18"/>
  <c r="AD180" i="18"/>
  <c r="AA180" i="18"/>
  <c r="Z180" i="18"/>
  <c r="AE179" i="18"/>
  <c r="AD179" i="18"/>
  <c r="AI179" i="18" s="1"/>
  <c r="AA179" i="18"/>
  <c r="Z179" i="18"/>
  <c r="AE178" i="18"/>
  <c r="AD178" i="18"/>
  <c r="AA178" i="18"/>
  <c r="Z178" i="18"/>
  <c r="AE177" i="18"/>
  <c r="AD177" i="18"/>
  <c r="AA177" i="18"/>
  <c r="Z177" i="18"/>
  <c r="AE176" i="18"/>
  <c r="AD176" i="18"/>
  <c r="AA176" i="18"/>
  <c r="Z176" i="18"/>
  <c r="AE175" i="18"/>
  <c r="AD175" i="18"/>
  <c r="AA175" i="18"/>
  <c r="Z175" i="18"/>
  <c r="AE174" i="18"/>
  <c r="AD174" i="18"/>
  <c r="AA174" i="18"/>
  <c r="Z174" i="18"/>
  <c r="AH174" i="18" s="1"/>
  <c r="AE173" i="18"/>
  <c r="AD173" i="18"/>
  <c r="AA173" i="18"/>
  <c r="Z173" i="18"/>
  <c r="AH173" i="18" s="1"/>
  <c r="AE172" i="18"/>
  <c r="AD172" i="18"/>
  <c r="AA172" i="18"/>
  <c r="Z172" i="18"/>
  <c r="AE171" i="18"/>
  <c r="AD171" i="18"/>
  <c r="AA171" i="18"/>
  <c r="Z171" i="18"/>
  <c r="AE170" i="18"/>
  <c r="AD170" i="18"/>
  <c r="AI170" i="18" s="1"/>
  <c r="AA170" i="18"/>
  <c r="Z170" i="18"/>
  <c r="AE169" i="18"/>
  <c r="AD169" i="18"/>
  <c r="AA169" i="18"/>
  <c r="Z169" i="18"/>
  <c r="AE168" i="18"/>
  <c r="AD168" i="18"/>
  <c r="AA168" i="18"/>
  <c r="Z168" i="18"/>
  <c r="AA167" i="18"/>
  <c r="Z167" i="18"/>
  <c r="AA166" i="18"/>
  <c r="Z166" i="18"/>
  <c r="AE165" i="18"/>
  <c r="AD165" i="18"/>
  <c r="AA165" i="18"/>
  <c r="Z165" i="18"/>
  <c r="AE164" i="18"/>
  <c r="AD164" i="18"/>
  <c r="AI164" i="18" s="1"/>
  <c r="AA164" i="18"/>
  <c r="Z164" i="18"/>
  <c r="AH164" i="18" s="1"/>
  <c r="AE163" i="18"/>
  <c r="AD163" i="18"/>
  <c r="AA163" i="18"/>
  <c r="Z163" i="18"/>
  <c r="AE162" i="18"/>
  <c r="AD162" i="18"/>
  <c r="AA162" i="18"/>
  <c r="Z162" i="18"/>
  <c r="AE161" i="18"/>
  <c r="AD161" i="18"/>
  <c r="AI161" i="18" s="1"/>
  <c r="AA161" i="18"/>
  <c r="Z161" i="18"/>
  <c r="AE160" i="18"/>
  <c r="AD160" i="18"/>
  <c r="AA160" i="18"/>
  <c r="Z160" i="18"/>
  <c r="AE159" i="18"/>
  <c r="AD159" i="18"/>
  <c r="AA159" i="18"/>
  <c r="Z159" i="18"/>
  <c r="AE158" i="18"/>
  <c r="AD158" i="18"/>
  <c r="AA158" i="18"/>
  <c r="Z158" i="18"/>
  <c r="AE157" i="18"/>
  <c r="AD157" i="18"/>
  <c r="AA157" i="18"/>
  <c r="Z157" i="18"/>
  <c r="AH157" i="18" s="1"/>
  <c r="AE156" i="18"/>
  <c r="AD156" i="18"/>
  <c r="AI156" i="18" s="1"/>
  <c r="AA156" i="18"/>
  <c r="Z156" i="18"/>
  <c r="AK156" i="18" s="1"/>
  <c r="AE155" i="18"/>
  <c r="AD155" i="18"/>
  <c r="AA155" i="18"/>
  <c r="Z155" i="18"/>
  <c r="AE154" i="18"/>
  <c r="AD154" i="18"/>
  <c r="AA154" i="18"/>
  <c r="Z154" i="18"/>
  <c r="AH154" i="18" s="1"/>
  <c r="AE153" i="18"/>
  <c r="AD153" i="18"/>
  <c r="AA153" i="18"/>
  <c r="Z153" i="18"/>
  <c r="AE152" i="18"/>
  <c r="AD152" i="18"/>
  <c r="AA152" i="18"/>
  <c r="Z152" i="18"/>
  <c r="AA151" i="18"/>
  <c r="Z151" i="18"/>
  <c r="AA150" i="18"/>
  <c r="Z150" i="18"/>
  <c r="AE149" i="18"/>
  <c r="AD149" i="18"/>
  <c r="AA149" i="18"/>
  <c r="Z149" i="18"/>
  <c r="AE148" i="18"/>
  <c r="AD148" i="18"/>
  <c r="AA148" i="18"/>
  <c r="Z148" i="18"/>
  <c r="AE147" i="18"/>
  <c r="AD147" i="18"/>
  <c r="AA147" i="18"/>
  <c r="Z147" i="18"/>
  <c r="AE145" i="18"/>
  <c r="AD145" i="18"/>
  <c r="AA145" i="18"/>
  <c r="Z145" i="18"/>
  <c r="AE144" i="18"/>
  <c r="AD144" i="18"/>
  <c r="AA144" i="18"/>
  <c r="Z144" i="18"/>
  <c r="AE143" i="18"/>
  <c r="AD143" i="18"/>
  <c r="AI143" i="18" s="1"/>
  <c r="AA143" i="18"/>
  <c r="Z143" i="18"/>
  <c r="AE142" i="18"/>
  <c r="AD142" i="18"/>
  <c r="AA142" i="18"/>
  <c r="Z142" i="18"/>
  <c r="AE141" i="18"/>
  <c r="AD141" i="18"/>
  <c r="AA141" i="18"/>
  <c r="Z141" i="18"/>
  <c r="AE140" i="18"/>
  <c r="AD140" i="18"/>
  <c r="AA140" i="18"/>
  <c r="Z140" i="18"/>
  <c r="AH140" i="18" s="1"/>
  <c r="AE139" i="18"/>
  <c r="AD139" i="18"/>
  <c r="AA139" i="18"/>
  <c r="Z139" i="18"/>
  <c r="AE138" i="18"/>
  <c r="AD138" i="18"/>
  <c r="AA138" i="18"/>
  <c r="Z138" i="18"/>
  <c r="AK138" i="18" s="1"/>
  <c r="AE137" i="18"/>
  <c r="AD137" i="18"/>
  <c r="AA137" i="18"/>
  <c r="Z137" i="18"/>
  <c r="AE136" i="18"/>
  <c r="AD136" i="18"/>
  <c r="AA136" i="18"/>
  <c r="Z136" i="18"/>
  <c r="AA135" i="18"/>
  <c r="Z135" i="18"/>
  <c r="AA134" i="18"/>
  <c r="Z134" i="18"/>
  <c r="AE133" i="18"/>
  <c r="AD133" i="18"/>
  <c r="AI133" i="18" s="1"/>
  <c r="AA133" i="18"/>
  <c r="Z133" i="18"/>
  <c r="AE131" i="18"/>
  <c r="AD131" i="18"/>
  <c r="AA131" i="18"/>
  <c r="Z131" i="18"/>
  <c r="AE130" i="18"/>
  <c r="AD130" i="18"/>
  <c r="AI130" i="18" s="1"/>
  <c r="AA130" i="18"/>
  <c r="Z130" i="18"/>
  <c r="AE129" i="18"/>
  <c r="AD129" i="18"/>
  <c r="AA129" i="18"/>
  <c r="Z129" i="18"/>
  <c r="AE127" i="18"/>
  <c r="AD127" i="18"/>
  <c r="AA127" i="18"/>
  <c r="Z127" i="18"/>
  <c r="AE126" i="18"/>
  <c r="AD126" i="18"/>
  <c r="AA126" i="18"/>
  <c r="Z126" i="18"/>
  <c r="AE125" i="18"/>
  <c r="AD125" i="18"/>
  <c r="AI125" i="18" s="1"/>
  <c r="AA125" i="18"/>
  <c r="Z125" i="18"/>
  <c r="AE124" i="18"/>
  <c r="AD124" i="18"/>
  <c r="AA124" i="18"/>
  <c r="Z124" i="18"/>
  <c r="AE123" i="18"/>
  <c r="AD123" i="18"/>
  <c r="AA123" i="18"/>
  <c r="Z123" i="18"/>
  <c r="AH123" i="18" s="1"/>
  <c r="AE122" i="18"/>
  <c r="AD122" i="18"/>
  <c r="AA122" i="18"/>
  <c r="Z122" i="18"/>
  <c r="AE120" i="18"/>
  <c r="AD120" i="18"/>
  <c r="AA120" i="18"/>
  <c r="Z120" i="18"/>
  <c r="AA119" i="18"/>
  <c r="Z119" i="18"/>
  <c r="AA118" i="18"/>
  <c r="Z118" i="18"/>
  <c r="AE117" i="18"/>
  <c r="AD117" i="18"/>
  <c r="AA117" i="18"/>
  <c r="Z117" i="18"/>
  <c r="AE116" i="18"/>
  <c r="AD116" i="18"/>
  <c r="AA116" i="18"/>
  <c r="Z116" i="18"/>
  <c r="AE115" i="18"/>
  <c r="AD115" i="18"/>
  <c r="AA115" i="18"/>
  <c r="Z115" i="18"/>
  <c r="AE114" i="18"/>
  <c r="AD114" i="18"/>
  <c r="AA114" i="18"/>
  <c r="Z114" i="18"/>
  <c r="AE113" i="18"/>
  <c r="AD113" i="18"/>
  <c r="AA113" i="18"/>
  <c r="Z113" i="18"/>
  <c r="AE112" i="18"/>
  <c r="AD112" i="18"/>
  <c r="AI112" i="18" s="1"/>
  <c r="AA112" i="18"/>
  <c r="Z112" i="18"/>
  <c r="AE111" i="18"/>
  <c r="AD111" i="18"/>
  <c r="AA111" i="18"/>
  <c r="Z111" i="18"/>
  <c r="AE109" i="18"/>
  <c r="AD109" i="18"/>
  <c r="AA109" i="18"/>
  <c r="Z109" i="18"/>
  <c r="AE108" i="18"/>
  <c r="AD108" i="18"/>
  <c r="AA108" i="18"/>
  <c r="Z108" i="18"/>
  <c r="AE107" i="18"/>
  <c r="AD107" i="18"/>
  <c r="AI107" i="18" s="1"/>
  <c r="AA107" i="18"/>
  <c r="Z107" i="18"/>
  <c r="AE106" i="18"/>
  <c r="AD106" i="18"/>
  <c r="AA106" i="18"/>
  <c r="Z106" i="18"/>
  <c r="AE105" i="18"/>
  <c r="AD105" i="18"/>
  <c r="AA105" i="18"/>
  <c r="Z105" i="18"/>
  <c r="AE104" i="18"/>
  <c r="AD104" i="18"/>
  <c r="AA104" i="18"/>
  <c r="Z104" i="18"/>
  <c r="AK104" i="18" s="1"/>
  <c r="AA103" i="18"/>
  <c r="Z103" i="18"/>
  <c r="AH103" i="18" s="1"/>
  <c r="AA102" i="18"/>
  <c r="Z102" i="18"/>
  <c r="AE101" i="18"/>
  <c r="AD101" i="18"/>
  <c r="AA101" i="18"/>
  <c r="Z101" i="18"/>
  <c r="AE100" i="18"/>
  <c r="AD100" i="18"/>
  <c r="AA100" i="18"/>
  <c r="Z100" i="18"/>
  <c r="AE99" i="18"/>
  <c r="AD99" i="18"/>
  <c r="AA99" i="18"/>
  <c r="Z99" i="18"/>
  <c r="AE98" i="18"/>
  <c r="AD98" i="18"/>
  <c r="AA98" i="18"/>
  <c r="Z98" i="18"/>
  <c r="AE97" i="18"/>
  <c r="AD97" i="18"/>
  <c r="AA97" i="18"/>
  <c r="Z97" i="18"/>
  <c r="AE96" i="18"/>
  <c r="AD96" i="18"/>
  <c r="AA96" i="18"/>
  <c r="Z96" i="18"/>
  <c r="AE95" i="18"/>
  <c r="AD95" i="18"/>
  <c r="AA95" i="18"/>
  <c r="Z95" i="18"/>
  <c r="AK95" i="18" s="1"/>
  <c r="AE94" i="18"/>
  <c r="AD94" i="18"/>
  <c r="AI94" i="18" s="1"/>
  <c r="AA94" i="18"/>
  <c r="Z94" i="18"/>
  <c r="AE93" i="18"/>
  <c r="AD93" i="18"/>
  <c r="AA93" i="18"/>
  <c r="Z93" i="18"/>
  <c r="AE92" i="18"/>
  <c r="AD92" i="18"/>
  <c r="AA92" i="18"/>
  <c r="Z92" i="18"/>
  <c r="AE91" i="18"/>
  <c r="AD91" i="18"/>
  <c r="AA91" i="18"/>
  <c r="Z91" i="18"/>
  <c r="AE90" i="18"/>
  <c r="AD90" i="18"/>
  <c r="AA90" i="18"/>
  <c r="Z90" i="18"/>
  <c r="AE89" i="18"/>
  <c r="AD89" i="18"/>
  <c r="AA89" i="18"/>
  <c r="Z89" i="18"/>
  <c r="AE88" i="18"/>
  <c r="AD88" i="18"/>
  <c r="AA88" i="18"/>
  <c r="Z88" i="18"/>
  <c r="AH88" i="18" s="1"/>
  <c r="AE87" i="18"/>
  <c r="AA87" i="18"/>
  <c r="Z87" i="18"/>
  <c r="AA86" i="18"/>
  <c r="Z86" i="18"/>
  <c r="AE85" i="18"/>
  <c r="AD85" i="18"/>
  <c r="AA85" i="18"/>
  <c r="Z85" i="18"/>
  <c r="AE84" i="18"/>
  <c r="AD84" i="18"/>
  <c r="AA84" i="18"/>
  <c r="Z84" i="18"/>
  <c r="AE83" i="18"/>
  <c r="AD83" i="18"/>
  <c r="AA83" i="18"/>
  <c r="Z83" i="18"/>
  <c r="AE82" i="18"/>
  <c r="AD82" i="18"/>
  <c r="AA82" i="18"/>
  <c r="Z82" i="18"/>
  <c r="AE81" i="18"/>
  <c r="AD81" i="18"/>
  <c r="AA81" i="18"/>
  <c r="Z81" i="18"/>
  <c r="AE80" i="18"/>
  <c r="AD80" i="18"/>
  <c r="AA80" i="18"/>
  <c r="Z80" i="18"/>
  <c r="AE79" i="18"/>
  <c r="AD79" i="18"/>
  <c r="AA79" i="18"/>
  <c r="Z79" i="18"/>
  <c r="AE78" i="18"/>
  <c r="AD78" i="18"/>
  <c r="AA78" i="18"/>
  <c r="Z78" i="18"/>
  <c r="AE77" i="18"/>
  <c r="AD77" i="18"/>
  <c r="AA77" i="18"/>
  <c r="Z77" i="18"/>
  <c r="AE76" i="18"/>
  <c r="AD76" i="18"/>
  <c r="AA76" i="18"/>
  <c r="Z76" i="18"/>
  <c r="AE75" i="18"/>
  <c r="AD75" i="18"/>
  <c r="AA75" i="18"/>
  <c r="Z75" i="18"/>
  <c r="AE74" i="18"/>
  <c r="AD74" i="18"/>
  <c r="AA74" i="18"/>
  <c r="Z74" i="18"/>
  <c r="AE73" i="18"/>
  <c r="AD73" i="18"/>
  <c r="AA73" i="18"/>
  <c r="Z73" i="18"/>
  <c r="AE72" i="18"/>
  <c r="AD72" i="18"/>
  <c r="AA72" i="18"/>
  <c r="Z72" i="18"/>
  <c r="AA71" i="18"/>
  <c r="AH71" i="18" s="1"/>
  <c r="Z71" i="18"/>
  <c r="AA70" i="18"/>
  <c r="Z70" i="18"/>
  <c r="AE69" i="18"/>
  <c r="AD69" i="18"/>
  <c r="AA69" i="18"/>
  <c r="AH69" i="18" s="1"/>
  <c r="Z69" i="18"/>
  <c r="AE68" i="18"/>
  <c r="AD68" i="18"/>
  <c r="AA68" i="18"/>
  <c r="Z68" i="18"/>
  <c r="AE67" i="18"/>
  <c r="AD67" i="18"/>
  <c r="AA67" i="18"/>
  <c r="Z67" i="18"/>
  <c r="AE66" i="18"/>
  <c r="AD66" i="18"/>
  <c r="AA66" i="18"/>
  <c r="Z66" i="18"/>
  <c r="AE65" i="18"/>
  <c r="AD65" i="18"/>
  <c r="AA65" i="18"/>
  <c r="Z65" i="18"/>
  <c r="AE64" i="18"/>
  <c r="AD64" i="18"/>
  <c r="AA64" i="18"/>
  <c r="Z64" i="18"/>
  <c r="AE63" i="18"/>
  <c r="AD63" i="18"/>
  <c r="AA63" i="18"/>
  <c r="Z63" i="18"/>
  <c r="AE62" i="18"/>
  <c r="AD62" i="18"/>
  <c r="AA62" i="18"/>
  <c r="Z62" i="18"/>
  <c r="AE61" i="18"/>
  <c r="AD61" i="18"/>
  <c r="AA61" i="18"/>
  <c r="Z61" i="18"/>
  <c r="AE60" i="18"/>
  <c r="AD60" i="18"/>
  <c r="AA60" i="18"/>
  <c r="Z60" i="18"/>
  <c r="AE59" i="18"/>
  <c r="AD59" i="18"/>
  <c r="AA59" i="18"/>
  <c r="Z59" i="18"/>
  <c r="AE58" i="18"/>
  <c r="AD58" i="18"/>
  <c r="AA58" i="18"/>
  <c r="Z58" i="18"/>
  <c r="AE57" i="18"/>
  <c r="AD57" i="18"/>
  <c r="AA57" i="18"/>
  <c r="Z57" i="18"/>
  <c r="AE56" i="18"/>
  <c r="AD56" i="18"/>
  <c r="AA56" i="18"/>
  <c r="Z56" i="18"/>
  <c r="AA55" i="18"/>
  <c r="Z55" i="18"/>
  <c r="AA54" i="18"/>
  <c r="Z54" i="18"/>
  <c r="AE53" i="18"/>
  <c r="AD53" i="18"/>
  <c r="AA53" i="18"/>
  <c r="Z53" i="18"/>
  <c r="AE52" i="18"/>
  <c r="AD52" i="18"/>
  <c r="AA52" i="18"/>
  <c r="Z52" i="18"/>
  <c r="AE51" i="18"/>
  <c r="AD51" i="18"/>
  <c r="AA51" i="18"/>
  <c r="Z51" i="18"/>
  <c r="AE50" i="18"/>
  <c r="AD50" i="18"/>
  <c r="AA50" i="18"/>
  <c r="Z50" i="18"/>
  <c r="AE49" i="18"/>
  <c r="AD49" i="18"/>
  <c r="AA49" i="18"/>
  <c r="Z49" i="18"/>
  <c r="AE48" i="18"/>
  <c r="AD48" i="18"/>
  <c r="AA48" i="18"/>
  <c r="Z48" i="18"/>
  <c r="AE47" i="18"/>
  <c r="AD47" i="18"/>
  <c r="AA47" i="18"/>
  <c r="Z47" i="18"/>
  <c r="AE46" i="18"/>
  <c r="AD46" i="18"/>
  <c r="AA46" i="18"/>
  <c r="Z46" i="18"/>
  <c r="AE45" i="18"/>
  <c r="AD45" i="18"/>
  <c r="AA45" i="18"/>
  <c r="Z45" i="18"/>
  <c r="AE44" i="18"/>
  <c r="AD44" i="18"/>
  <c r="AA44" i="18"/>
  <c r="Z44" i="18"/>
  <c r="AE43" i="18"/>
  <c r="AD43" i="18"/>
  <c r="AA43" i="18"/>
  <c r="Z43" i="18"/>
  <c r="AE42" i="18"/>
  <c r="AD42" i="18"/>
  <c r="AA42" i="18"/>
  <c r="Z42" i="18"/>
  <c r="AE41" i="18"/>
  <c r="AD41" i="18"/>
  <c r="AA41" i="18"/>
  <c r="Z41" i="18"/>
  <c r="AE40" i="18"/>
  <c r="AD40" i="18"/>
  <c r="AA40" i="18"/>
  <c r="Z40" i="18"/>
  <c r="AA39" i="18"/>
  <c r="Z39" i="18"/>
  <c r="AA38" i="18"/>
  <c r="Z38" i="18"/>
  <c r="AE37" i="18"/>
  <c r="AD37" i="18"/>
  <c r="AA37" i="18"/>
  <c r="AH37" i="18" s="1"/>
  <c r="Z37" i="18"/>
  <c r="AE36" i="18"/>
  <c r="AD36" i="18"/>
  <c r="AA36" i="18"/>
  <c r="Z36" i="18"/>
  <c r="AE35" i="18"/>
  <c r="AD35" i="18"/>
  <c r="AA35" i="18"/>
  <c r="Z35" i="18"/>
  <c r="AE34" i="18"/>
  <c r="AD34" i="18"/>
  <c r="AA34" i="18"/>
  <c r="Z34" i="18"/>
  <c r="AE33" i="18"/>
  <c r="AD33" i="18"/>
  <c r="AA33" i="18"/>
  <c r="Z33" i="18"/>
  <c r="AE32" i="18"/>
  <c r="AD32" i="18"/>
  <c r="AA32" i="18"/>
  <c r="Z32" i="18"/>
  <c r="AE31" i="18"/>
  <c r="AD31" i="18"/>
  <c r="AA31" i="18"/>
  <c r="Z31" i="18"/>
  <c r="AE30" i="18"/>
  <c r="AD30" i="18"/>
  <c r="AA30" i="18"/>
  <c r="Z30" i="18"/>
  <c r="AE29" i="18"/>
  <c r="AD29" i="18"/>
  <c r="AA29" i="18"/>
  <c r="Z29" i="18"/>
  <c r="AE28" i="18"/>
  <c r="AD28" i="18"/>
  <c r="AA28" i="18"/>
  <c r="Z28" i="18"/>
  <c r="AE27" i="18"/>
  <c r="AD27" i="18"/>
  <c r="AA27" i="18"/>
  <c r="Z27" i="18"/>
  <c r="AE26" i="18"/>
  <c r="AD26" i="18"/>
  <c r="AA26" i="18"/>
  <c r="Z26" i="18"/>
  <c r="AE25" i="18"/>
  <c r="AD25" i="18"/>
  <c r="AA25" i="18"/>
  <c r="Z25" i="18"/>
  <c r="AE24" i="18"/>
  <c r="AD24" i="18"/>
  <c r="AA24" i="18"/>
  <c r="Z24" i="18"/>
  <c r="AA23" i="18"/>
  <c r="Z23" i="18"/>
  <c r="AA22" i="18"/>
  <c r="Z22" i="18"/>
  <c r="AE21" i="18"/>
  <c r="AD21" i="18"/>
  <c r="AA21" i="18"/>
  <c r="Z21" i="18"/>
  <c r="AE20" i="18"/>
  <c r="AD20" i="18"/>
  <c r="AA20" i="18"/>
  <c r="Z20" i="18"/>
  <c r="AE19" i="18"/>
  <c r="AD19" i="18"/>
  <c r="AA19" i="18"/>
  <c r="Z19" i="18"/>
  <c r="AE18" i="18"/>
  <c r="AD18" i="18"/>
  <c r="AA18" i="18"/>
  <c r="Z18" i="18"/>
  <c r="AE17" i="18"/>
  <c r="AD17" i="18"/>
  <c r="AA17" i="18"/>
  <c r="Z17" i="18"/>
  <c r="AE16" i="18"/>
  <c r="AD16" i="18"/>
  <c r="AA16" i="18"/>
  <c r="Z16" i="18"/>
  <c r="AE15" i="18"/>
  <c r="AD15" i="18"/>
  <c r="AA15" i="18"/>
  <c r="Z15" i="18"/>
  <c r="AE14" i="18"/>
  <c r="AD14" i="18"/>
  <c r="AA14" i="18"/>
  <c r="Z14" i="18"/>
  <c r="AE13" i="18"/>
  <c r="AD13" i="18"/>
  <c r="AA13" i="18"/>
  <c r="Z13" i="18"/>
  <c r="AE12" i="18"/>
  <c r="AD12" i="18"/>
  <c r="AA12" i="18"/>
  <c r="Z12" i="18"/>
  <c r="AE11" i="18"/>
  <c r="AD11" i="18"/>
  <c r="AA11" i="18"/>
  <c r="Z11" i="18"/>
  <c r="AE10" i="18"/>
  <c r="AD10" i="18"/>
  <c r="AA10" i="18"/>
  <c r="Z10" i="18"/>
  <c r="AE9" i="18"/>
  <c r="AD9" i="18"/>
  <c r="AA9" i="18"/>
  <c r="Z9" i="18"/>
  <c r="AE8" i="18"/>
  <c r="AD8" i="18"/>
  <c r="AA8" i="18"/>
  <c r="Z8" i="18"/>
  <c r="AA7" i="18"/>
  <c r="Z7" i="18"/>
  <c r="AA6" i="18"/>
  <c r="Z6" i="18"/>
  <c r="AE5" i="18"/>
  <c r="AD5" i="18"/>
  <c r="AA5" i="18"/>
  <c r="Z5" i="18"/>
  <c r="AE4" i="18"/>
  <c r="AD4" i="18"/>
  <c r="AA4" i="18"/>
  <c r="Z4" i="18"/>
  <c r="C202" i="9"/>
  <c r="C12" i="9"/>
  <c r="C13" i="9"/>
  <c r="C14" i="9"/>
  <c r="C15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F43" i="10" s="1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F76" i="10" s="1"/>
  <c r="N76" i="10" s="1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F93" i="10" s="1"/>
  <c r="M93" i="10" s="1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7" i="9"/>
  <c r="C118" i="9"/>
  <c r="C119" i="9"/>
  <c r="C120" i="9"/>
  <c r="C121" i="9"/>
  <c r="C122" i="9"/>
  <c r="C123" i="9"/>
  <c r="C124" i="9"/>
  <c r="C125" i="9"/>
  <c r="C126" i="9"/>
  <c r="C128" i="9"/>
  <c r="C129" i="9"/>
  <c r="C130" i="9"/>
  <c r="F124" i="10" s="1"/>
  <c r="N124" i="10" s="1"/>
  <c r="C131" i="9"/>
  <c r="C132" i="9"/>
  <c r="C133" i="9"/>
  <c r="C135" i="9"/>
  <c r="C136" i="9"/>
  <c r="C137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F160" i="10" s="1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E176" i="10" s="1"/>
  <c r="C183" i="9"/>
  <c r="C184" i="9"/>
  <c r="C185" i="9"/>
  <c r="C186" i="9"/>
  <c r="C188" i="9"/>
  <c r="C189" i="9"/>
  <c r="C190" i="9"/>
  <c r="C191" i="9"/>
  <c r="C192" i="9"/>
  <c r="C193" i="9"/>
  <c r="C194" i="9"/>
  <c r="C195" i="9"/>
  <c r="C196" i="9"/>
  <c r="E190" i="10" s="1"/>
  <c r="C197" i="9"/>
  <c r="C198" i="9"/>
  <c r="C199" i="9"/>
  <c r="C200" i="9"/>
  <c r="C201" i="9"/>
  <c r="C11" i="9"/>
  <c r="AF197" i="17"/>
  <c r="AE197" i="17"/>
  <c r="AD197" i="17"/>
  <c r="AB197" i="17"/>
  <c r="AA197" i="17"/>
  <c r="Z197" i="17"/>
  <c r="F197" i="17"/>
  <c r="E197" i="17"/>
  <c r="D197" i="17"/>
  <c r="AF196" i="17"/>
  <c r="AE196" i="17"/>
  <c r="AD196" i="17"/>
  <c r="AI196" i="17" s="1"/>
  <c r="AB196" i="17"/>
  <c r="AA196" i="17"/>
  <c r="Z196" i="17"/>
  <c r="AF195" i="17"/>
  <c r="AE195" i="17"/>
  <c r="AD195" i="17"/>
  <c r="AB195" i="17"/>
  <c r="AA195" i="17"/>
  <c r="Z195" i="17"/>
  <c r="AF194" i="17"/>
  <c r="AE194" i="17"/>
  <c r="AD194" i="17"/>
  <c r="AB194" i="17"/>
  <c r="AA194" i="17"/>
  <c r="Z194" i="17"/>
  <c r="AK194" i="17" s="1"/>
  <c r="AF193" i="17"/>
  <c r="AE193" i="17"/>
  <c r="AD193" i="17"/>
  <c r="AB193" i="17"/>
  <c r="AA193" i="17"/>
  <c r="Z193" i="17"/>
  <c r="AF192" i="17"/>
  <c r="AE192" i="17"/>
  <c r="AD192" i="17"/>
  <c r="AB192" i="17"/>
  <c r="AA192" i="17"/>
  <c r="Z192" i="17"/>
  <c r="AF191" i="17"/>
  <c r="AE191" i="17"/>
  <c r="AD191" i="17"/>
  <c r="AB191" i="17"/>
  <c r="AA191" i="17"/>
  <c r="Z191" i="17"/>
  <c r="AF190" i="17"/>
  <c r="AE190" i="17"/>
  <c r="AD190" i="17"/>
  <c r="AB190" i="17"/>
  <c r="AA190" i="17"/>
  <c r="Z190" i="17"/>
  <c r="AF189" i="17"/>
  <c r="AE189" i="17"/>
  <c r="AD189" i="17"/>
  <c r="AI189" i="17" s="1"/>
  <c r="AB189" i="17"/>
  <c r="AA189" i="17"/>
  <c r="Z189" i="17"/>
  <c r="AF188" i="17"/>
  <c r="AE188" i="17"/>
  <c r="AD188" i="17"/>
  <c r="AI188" i="17" s="1"/>
  <c r="AB188" i="17"/>
  <c r="AA188" i="17"/>
  <c r="Z188" i="17"/>
  <c r="AF187" i="17"/>
  <c r="AE187" i="17"/>
  <c r="AD187" i="17"/>
  <c r="AB187" i="17"/>
  <c r="AA187" i="17"/>
  <c r="Z187" i="17"/>
  <c r="AF186" i="17"/>
  <c r="AE186" i="17"/>
  <c r="AD186" i="17"/>
  <c r="AB186" i="17"/>
  <c r="AA186" i="17"/>
  <c r="Z186" i="17"/>
  <c r="AH186" i="17" s="1"/>
  <c r="AF185" i="17"/>
  <c r="AE185" i="17"/>
  <c r="AD185" i="17"/>
  <c r="AB185" i="17"/>
  <c r="AA185" i="17"/>
  <c r="Z185" i="17"/>
  <c r="AD184" i="17"/>
  <c r="AB184" i="17"/>
  <c r="AA184" i="17"/>
  <c r="Z184" i="17"/>
  <c r="AH184" i="17" s="1"/>
  <c r="AB183" i="17"/>
  <c r="AA183" i="17"/>
  <c r="Z183" i="17"/>
  <c r="AB182" i="17"/>
  <c r="AA182" i="17"/>
  <c r="Z182" i="17"/>
  <c r="AF180" i="17"/>
  <c r="AE180" i="17"/>
  <c r="AI180" i="17" s="1"/>
  <c r="AD180" i="17"/>
  <c r="AB180" i="17"/>
  <c r="AA180" i="17"/>
  <c r="Z180" i="17"/>
  <c r="AF179" i="17"/>
  <c r="AE179" i="17"/>
  <c r="AD179" i="17"/>
  <c r="AB179" i="17"/>
  <c r="AA179" i="17"/>
  <c r="Z179" i="17"/>
  <c r="AF178" i="17"/>
  <c r="AE178" i="17"/>
  <c r="AD178" i="17"/>
  <c r="AB178" i="17"/>
  <c r="AA178" i="17"/>
  <c r="Z178" i="17"/>
  <c r="AF177" i="17"/>
  <c r="AE177" i="17"/>
  <c r="AD177" i="17"/>
  <c r="AB177" i="17"/>
  <c r="AA177" i="17"/>
  <c r="Z177" i="17"/>
  <c r="AF176" i="17"/>
  <c r="AE176" i="17"/>
  <c r="AD176" i="17"/>
  <c r="AI176" i="17" s="1"/>
  <c r="AB176" i="17"/>
  <c r="AA176" i="17"/>
  <c r="Z176" i="17"/>
  <c r="AF175" i="17"/>
  <c r="AE175" i="17"/>
  <c r="AD175" i="17"/>
  <c r="AI175" i="17" s="1"/>
  <c r="AB175" i="17"/>
  <c r="AA175" i="17"/>
  <c r="Z175" i="17"/>
  <c r="AF174" i="17"/>
  <c r="AE174" i="17"/>
  <c r="AD174" i="17"/>
  <c r="AB174" i="17"/>
  <c r="AA174" i="17"/>
  <c r="Z174" i="17"/>
  <c r="AH174" i="17" s="1"/>
  <c r="AF173" i="17"/>
  <c r="AE173" i="17"/>
  <c r="AD173" i="17"/>
  <c r="AB173" i="17"/>
  <c r="AA173" i="17"/>
  <c r="Z173" i="17"/>
  <c r="AH173" i="17" s="1"/>
  <c r="AF172" i="17"/>
  <c r="AE172" i="17"/>
  <c r="AI172" i="17" s="1"/>
  <c r="AD172" i="17"/>
  <c r="AB172" i="17"/>
  <c r="AA172" i="17"/>
  <c r="Z172" i="17"/>
  <c r="AF171" i="17"/>
  <c r="AE171" i="17"/>
  <c r="AD171" i="17"/>
  <c r="AB171" i="17"/>
  <c r="AA171" i="17"/>
  <c r="Z171" i="17"/>
  <c r="AF170" i="17"/>
  <c r="AE170" i="17"/>
  <c r="AD170" i="17"/>
  <c r="AB170" i="17"/>
  <c r="AA170" i="17"/>
  <c r="Z170" i="17"/>
  <c r="AH170" i="17" s="1"/>
  <c r="AF169" i="17"/>
  <c r="AE169" i="17"/>
  <c r="AD169" i="17"/>
  <c r="AB169" i="17"/>
  <c r="AA169" i="17"/>
  <c r="Z169" i="17"/>
  <c r="AD168" i="17"/>
  <c r="AB168" i="17"/>
  <c r="AA168" i="17"/>
  <c r="Z168" i="17"/>
  <c r="AB167" i="17"/>
  <c r="AA167" i="17"/>
  <c r="Z167" i="17"/>
  <c r="AB166" i="17"/>
  <c r="AA166" i="17"/>
  <c r="Z166" i="17"/>
  <c r="AF165" i="17"/>
  <c r="AE165" i="17"/>
  <c r="AD165" i="17"/>
  <c r="AB165" i="17"/>
  <c r="AA165" i="17"/>
  <c r="Z165" i="17"/>
  <c r="AF164" i="17"/>
  <c r="AE164" i="17"/>
  <c r="AD164" i="17"/>
  <c r="AI164" i="17" s="1"/>
  <c r="AB164" i="17"/>
  <c r="AA164" i="17"/>
  <c r="Z164" i="17"/>
  <c r="AF163" i="17"/>
  <c r="AE163" i="17"/>
  <c r="AD163" i="17"/>
  <c r="AI163" i="17" s="1"/>
  <c r="AB163" i="17"/>
  <c r="AA163" i="17"/>
  <c r="Z163" i="17"/>
  <c r="AF162" i="17"/>
  <c r="AE162" i="17"/>
  <c r="AD162" i="17"/>
  <c r="AB162" i="17"/>
  <c r="AA162" i="17"/>
  <c r="Z162" i="17"/>
  <c r="AF161" i="17"/>
  <c r="AE161" i="17"/>
  <c r="AD161" i="17"/>
  <c r="AB161" i="17"/>
  <c r="AA161" i="17"/>
  <c r="Z161" i="17"/>
  <c r="AH161" i="17" s="1"/>
  <c r="AF160" i="17"/>
  <c r="AE160" i="17"/>
  <c r="AD160" i="17"/>
  <c r="AB160" i="17"/>
  <c r="AA160" i="17"/>
  <c r="Z160" i="17"/>
  <c r="AF159" i="17"/>
  <c r="AE159" i="17"/>
  <c r="AD159" i="17"/>
  <c r="AL159" i="17" s="1"/>
  <c r="AB159" i="17"/>
  <c r="AA159" i="17"/>
  <c r="Z159" i="17"/>
  <c r="AF158" i="17"/>
  <c r="AE158" i="17"/>
  <c r="AD158" i="17"/>
  <c r="AB158" i="17"/>
  <c r="AA158" i="17"/>
  <c r="Z158" i="17"/>
  <c r="AF157" i="17"/>
  <c r="AE157" i="17"/>
  <c r="AD157" i="17"/>
  <c r="AB157" i="17"/>
  <c r="AA157" i="17"/>
  <c r="Z157" i="17"/>
  <c r="AF156" i="17"/>
  <c r="AE156" i="17"/>
  <c r="AD156" i="17"/>
  <c r="AL156" i="17" s="1"/>
  <c r="AB156" i="17"/>
  <c r="AA156" i="17"/>
  <c r="Z156" i="17"/>
  <c r="AF155" i="17"/>
  <c r="AE155" i="17"/>
  <c r="AD155" i="17"/>
  <c r="AI155" i="17" s="1"/>
  <c r="AB155" i="17"/>
  <c r="AA155" i="17"/>
  <c r="Z155" i="17"/>
  <c r="AF154" i="17"/>
  <c r="AE154" i="17"/>
  <c r="AD154" i="17"/>
  <c r="AB154" i="17"/>
  <c r="AA154" i="17"/>
  <c r="Z154" i="17"/>
  <c r="AF153" i="17"/>
  <c r="AE153" i="17"/>
  <c r="AD153" i="17"/>
  <c r="AB153" i="17"/>
  <c r="AA153" i="17"/>
  <c r="Z153" i="17"/>
  <c r="AD152" i="17"/>
  <c r="AB152" i="17"/>
  <c r="AH152" i="17" s="1"/>
  <c r="AA152" i="17"/>
  <c r="Z152" i="17"/>
  <c r="AB151" i="17"/>
  <c r="AA151" i="17"/>
  <c r="Z151" i="17"/>
  <c r="AB150" i="17"/>
  <c r="AA150" i="17"/>
  <c r="Z150" i="17"/>
  <c r="AF149" i="17"/>
  <c r="AE149" i="17"/>
  <c r="AD149" i="17"/>
  <c r="AB149" i="17"/>
  <c r="AA149" i="17"/>
  <c r="Z149" i="17"/>
  <c r="AH149" i="17" s="1"/>
  <c r="AF148" i="17"/>
  <c r="AE148" i="17"/>
  <c r="AI148" i="17" s="1"/>
  <c r="AD148" i="17"/>
  <c r="AB148" i="17"/>
  <c r="AA148" i="17"/>
  <c r="Z148" i="17"/>
  <c r="AF147" i="17"/>
  <c r="AE147" i="17"/>
  <c r="AD147" i="17"/>
  <c r="AB147" i="17"/>
  <c r="AA147" i="17"/>
  <c r="Z147" i="17"/>
  <c r="AF145" i="17"/>
  <c r="AE145" i="17"/>
  <c r="AD145" i="17"/>
  <c r="AB145" i="17"/>
  <c r="AA145" i="17"/>
  <c r="Z145" i="17"/>
  <c r="AF144" i="17"/>
  <c r="AE144" i="17"/>
  <c r="AD144" i="17"/>
  <c r="AB144" i="17"/>
  <c r="AA144" i="17"/>
  <c r="Z144" i="17"/>
  <c r="AF143" i="17"/>
  <c r="AE143" i="17"/>
  <c r="AD143" i="17"/>
  <c r="AI143" i="17" s="1"/>
  <c r="AB143" i="17"/>
  <c r="AA143" i="17"/>
  <c r="Z143" i="17"/>
  <c r="AF142" i="17"/>
  <c r="AE142" i="17"/>
  <c r="AD142" i="17"/>
  <c r="AB142" i="17"/>
  <c r="AA142" i="17"/>
  <c r="Z142" i="17"/>
  <c r="AF141" i="17"/>
  <c r="AE141" i="17"/>
  <c r="AD141" i="17"/>
  <c r="AB141" i="17"/>
  <c r="AA141" i="17"/>
  <c r="Z141" i="17"/>
  <c r="AH141" i="17" s="1"/>
  <c r="AF140" i="17"/>
  <c r="AE140" i="17"/>
  <c r="AD140" i="17"/>
  <c r="AB140" i="17"/>
  <c r="AA140" i="17"/>
  <c r="Z140" i="17"/>
  <c r="AH140" i="17" s="1"/>
  <c r="AF139" i="17"/>
  <c r="AE139" i="17"/>
  <c r="AI139" i="17" s="1"/>
  <c r="AD139" i="17"/>
  <c r="AB139" i="17"/>
  <c r="AA139" i="17"/>
  <c r="Z139" i="17"/>
  <c r="AF138" i="17"/>
  <c r="AE138" i="17"/>
  <c r="AD138" i="17"/>
  <c r="AB138" i="17"/>
  <c r="AA138" i="17"/>
  <c r="Z138" i="17"/>
  <c r="AF137" i="17"/>
  <c r="AE137" i="17"/>
  <c r="AD137" i="17"/>
  <c r="AB137" i="17"/>
  <c r="AA137" i="17"/>
  <c r="Z137" i="17"/>
  <c r="AK137" i="17" s="1"/>
  <c r="AD136" i="17"/>
  <c r="AB136" i="17"/>
  <c r="AA136" i="17"/>
  <c r="Z136" i="17"/>
  <c r="AB135" i="17"/>
  <c r="AA135" i="17"/>
  <c r="Z135" i="17"/>
  <c r="AB134" i="17"/>
  <c r="AA134" i="17"/>
  <c r="Z134" i="17"/>
  <c r="AF133" i="17"/>
  <c r="AE133" i="17"/>
  <c r="AD133" i="17"/>
  <c r="AB133" i="17"/>
  <c r="AA133" i="17"/>
  <c r="Z133" i="17"/>
  <c r="AF131" i="17"/>
  <c r="AE131" i="17"/>
  <c r="AD131" i="17"/>
  <c r="AB131" i="17"/>
  <c r="AA131" i="17"/>
  <c r="Z131" i="17"/>
  <c r="AF130" i="17"/>
  <c r="AE130" i="17"/>
  <c r="AD130" i="17"/>
  <c r="AB130" i="17"/>
  <c r="AA130" i="17"/>
  <c r="Z130" i="17"/>
  <c r="AF129" i="17"/>
  <c r="AE129" i="17"/>
  <c r="AD129" i="17"/>
  <c r="AI129" i="17" s="1"/>
  <c r="AB129" i="17"/>
  <c r="AA129" i="17"/>
  <c r="Z129" i="17"/>
  <c r="AF127" i="17"/>
  <c r="AE127" i="17"/>
  <c r="AD127" i="17"/>
  <c r="AB127" i="17"/>
  <c r="AA127" i="17"/>
  <c r="Z127" i="17"/>
  <c r="AF126" i="17"/>
  <c r="AE126" i="17"/>
  <c r="AD126" i="17"/>
  <c r="AB126" i="17"/>
  <c r="AA126" i="17"/>
  <c r="Z126" i="17"/>
  <c r="AH126" i="17" s="1"/>
  <c r="AF125" i="17"/>
  <c r="AE125" i="17"/>
  <c r="AD125" i="17"/>
  <c r="AB125" i="17"/>
  <c r="AA125" i="17"/>
  <c r="Z125" i="17"/>
  <c r="AF124" i="17"/>
  <c r="AE124" i="17"/>
  <c r="AD124" i="17"/>
  <c r="AB124" i="17"/>
  <c r="AA124" i="17"/>
  <c r="Z124" i="17"/>
  <c r="AF123" i="17"/>
  <c r="AE123" i="17"/>
  <c r="AD123" i="17"/>
  <c r="AB123" i="17"/>
  <c r="AA123" i="17"/>
  <c r="Z123" i="17"/>
  <c r="AF122" i="17"/>
  <c r="AE122" i="17"/>
  <c r="AD122" i="17"/>
  <c r="AB122" i="17"/>
  <c r="AA122" i="17"/>
  <c r="Z122" i="17"/>
  <c r="AE120" i="17"/>
  <c r="AD120" i="17"/>
  <c r="AB120" i="17"/>
  <c r="AA120" i="17"/>
  <c r="Z120" i="17"/>
  <c r="AB119" i="17"/>
  <c r="AA119" i="17"/>
  <c r="Z119" i="17"/>
  <c r="AB118" i="17"/>
  <c r="AA118" i="17"/>
  <c r="AH118" i="17" s="1"/>
  <c r="Z118" i="17"/>
  <c r="AF117" i="17"/>
  <c r="AE117" i="17"/>
  <c r="AD117" i="17"/>
  <c r="AB117" i="17"/>
  <c r="AA117" i="17"/>
  <c r="Z117" i="17"/>
  <c r="AF116" i="17"/>
  <c r="AE116" i="17"/>
  <c r="AD116" i="17"/>
  <c r="AB116" i="17"/>
  <c r="AH116" i="17" s="1"/>
  <c r="AA116" i="17"/>
  <c r="Z116" i="17"/>
  <c r="AF115" i="17"/>
  <c r="AE115" i="17"/>
  <c r="AD115" i="17"/>
  <c r="AL115" i="17" s="1"/>
  <c r="AB115" i="17"/>
  <c r="AA115" i="17"/>
  <c r="Z115" i="17"/>
  <c r="AF114" i="17"/>
  <c r="AE114" i="17"/>
  <c r="AD114" i="17"/>
  <c r="AB114" i="17"/>
  <c r="AA114" i="17"/>
  <c r="Z114" i="17"/>
  <c r="AH114" i="17" s="1"/>
  <c r="AF113" i="17"/>
  <c r="AE113" i="17"/>
  <c r="AD113" i="17"/>
  <c r="AB113" i="17"/>
  <c r="AA113" i="17"/>
  <c r="Z113" i="17"/>
  <c r="AH113" i="17" s="1"/>
  <c r="AF112" i="17"/>
  <c r="AI112" i="17" s="1"/>
  <c r="AE112" i="17"/>
  <c r="AD112" i="17"/>
  <c r="AB112" i="17"/>
  <c r="AH112" i="17" s="1"/>
  <c r="AA112" i="17"/>
  <c r="Z112" i="17"/>
  <c r="AF111" i="17"/>
  <c r="AE111" i="17"/>
  <c r="AD111" i="17"/>
  <c r="AB111" i="17"/>
  <c r="AA111" i="17"/>
  <c r="Z111" i="17"/>
  <c r="AF109" i="17"/>
  <c r="AE109" i="17"/>
  <c r="AD109" i="17"/>
  <c r="AB109" i="17"/>
  <c r="AA109" i="17"/>
  <c r="Z109" i="17"/>
  <c r="AF108" i="17"/>
  <c r="AE108" i="17"/>
  <c r="AD108" i="17"/>
  <c r="AB108" i="17"/>
  <c r="AA108" i="17"/>
  <c r="Z108" i="17"/>
  <c r="AF107" i="17"/>
  <c r="AE107" i="17"/>
  <c r="AI107" i="17" s="1"/>
  <c r="AD107" i="17"/>
  <c r="AB107" i="17"/>
  <c r="AH107" i="17" s="1"/>
  <c r="AA107" i="17"/>
  <c r="Z107" i="17"/>
  <c r="AF106" i="17"/>
  <c r="AE106" i="17"/>
  <c r="AD106" i="17"/>
  <c r="AB106" i="17"/>
  <c r="AA106" i="17"/>
  <c r="Z106" i="17"/>
  <c r="AF105" i="17"/>
  <c r="AE105" i="17"/>
  <c r="AD105" i="17"/>
  <c r="AB105" i="17"/>
  <c r="AA105" i="17"/>
  <c r="Z105" i="17"/>
  <c r="AH105" i="17" s="1"/>
  <c r="AD104" i="17"/>
  <c r="AB104" i="17"/>
  <c r="AA104" i="17"/>
  <c r="Z104" i="17"/>
  <c r="AB103" i="17"/>
  <c r="AA103" i="17"/>
  <c r="Z103" i="17"/>
  <c r="AB102" i="17"/>
  <c r="AA102" i="17"/>
  <c r="Z102" i="17"/>
  <c r="AF101" i="17"/>
  <c r="AE101" i="17"/>
  <c r="AD101" i="17"/>
  <c r="AB101" i="17"/>
  <c r="AA101" i="17"/>
  <c r="Z101" i="17"/>
  <c r="AF100" i="17"/>
  <c r="AE100" i="17"/>
  <c r="AD100" i="17"/>
  <c r="AB100" i="17"/>
  <c r="AA100" i="17"/>
  <c r="Z100" i="17"/>
  <c r="AH100" i="17" s="1"/>
  <c r="AF99" i="17"/>
  <c r="AE99" i="17"/>
  <c r="AD99" i="17"/>
  <c r="AB99" i="17"/>
  <c r="AA99" i="17"/>
  <c r="Z99" i="17"/>
  <c r="AF98" i="17"/>
  <c r="AE98" i="17"/>
  <c r="AD98" i="17"/>
  <c r="AI98" i="17" s="1"/>
  <c r="AB98" i="17"/>
  <c r="AA98" i="17"/>
  <c r="Z98" i="17"/>
  <c r="AF97" i="17"/>
  <c r="AE97" i="17"/>
  <c r="AD97" i="17"/>
  <c r="AB97" i="17"/>
  <c r="AA97" i="17"/>
  <c r="Z97" i="17"/>
  <c r="AF96" i="17"/>
  <c r="AE96" i="17"/>
  <c r="AD96" i="17"/>
  <c r="AB96" i="17"/>
  <c r="AA96" i="17"/>
  <c r="Z96" i="17"/>
  <c r="AF95" i="17"/>
  <c r="AE95" i="17"/>
  <c r="AD95" i="17"/>
  <c r="AB95" i="17"/>
  <c r="AA95" i="17"/>
  <c r="Z95" i="17"/>
  <c r="AF94" i="17"/>
  <c r="AE94" i="17"/>
  <c r="AD94" i="17"/>
  <c r="AL94" i="17" s="1"/>
  <c r="AB94" i="17"/>
  <c r="AA94" i="17"/>
  <c r="Z94" i="17"/>
  <c r="AF93" i="17"/>
  <c r="AE93" i="17"/>
  <c r="AD93" i="17"/>
  <c r="AB93" i="17"/>
  <c r="AA93" i="17"/>
  <c r="Z93" i="17"/>
  <c r="AF92" i="17"/>
  <c r="AE92" i="17"/>
  <c r="AD92" i="17"/>
  <c r="AB92" i="17"/>
  <c r="AA92" i="17"/>
  <c r="Z92" i="17"/>
  <c r="AH92" i="17" s="1"/>
  <c r="AF91" i="17"/>
  <c r="AE91" i="17"/>
  <c r="AD91" i="17"/>
  <c r="AB91" i="17"/>
  <c r="AA91" i="17"/>
  <c r="Z91" i="17"/>
  <c r="AF90" i="17"/>
  <c r="AE90" i="17"/>
  <c r="AD90" i="17"/>
  <c r="AI90" i="17" s="1"/>
  <c r="AB90" i="17"/>
  <c r="AA90" i="17"/>
  <c r="Z90" i="17"/>
  <c r="AF89" i="17"/>
  <c r="AE89" i="17"/>
  <c r="AD89" i="17"/>
  <c r="AB89" i="17"/>
  <c r="AA89" i="17"/>
  <c r="Z89" i="17"/>
  <c r="AD88" i="17"/>
  <c r="AB88" i="17"/>
  <c r="AA88" i="17"/>
  <c r="Z88" i="17"/>
  <c r="AB87" i="17"/>
  <c r="AA87" i="17"/>
  <c r="Z87" i="17"/>
  <c r="AH87" i="17" s="1"/>
  <c r="AB86" i="17"/>
  <c r="AA86" i="17"/>
  <c r="Z86" i="17"/>
  <c r="AF85" i="17"/>
  <c r="AE85" i="17"/>
  <c r="AD85" i="17"/>
  <c r="AB85" i="17"/>
  <c r="AA85" i="17"/>
  <c r="AH85" i="17" s="1"/>
  <c r="Z85" i="17"/>
  <c r="AF84" i="17"/>
  <c r="AE84" i="17"/>
  <c r="AD84" i="17"/>
  <c r="AB84" i="17"/>
  <c r="AA84" i="17"/>
  <c r="Z84" i="17"/>
  <c r="AF83" i="17"/>
  <c r="AE83" i="17"/>
  <c r="AD83" i="17"/>
  <c r="AB83" i="17"/>
  <c r="AA83" i="17"/>
  <c r="Z83" i="17"/>
  <c r="AF82" i="17"/>
  <c r="AE82" i="17"/>
  <c r="AD82" i="17"/>
  <c r="AI82" i="17" s="1"/>
  <c r="AB82" i="17"/>
  <c r="AA82" i="17"/>
  <c r="Z82" i="17"/>
  <c r="AF81" i="17"/>
  <c r="AE81" i="17"/>
  <c r="AD81" i="17"/>
  <c r="AB81" i="17"/>
  <c r="AA81" i="17"/>
  <c r="Z81" i="17"/>
  <c r="AH81" i="17" s="1"/>
  <c r="AF80" i="17"/>
  <c r="AE80" i="17"/>
  <c r="AD80" i="17"/>
  <c r="AB80" i="17"/>
  <c r="AA80" i="17"/>
  <c r="Z80" i="17"/>
  <c r="AH80" i="17" s="1"/>
  <c r="AF79" i="17"/>
  <c r="AL79" i="17" s="1"/>
  <c r="AE79" i="17"/>
  <c r="AD79" i="17"/>
  <c r="AB79" i="17"/>
  <c r="AK79" i="17" s="1"/>
  <c r="AA79" i="17"/>
  <c r="Z79" i="17"/>
  <c r="AF78" i="17"/>
  <c r="AE78" i="17"/>
  <c r="AD78" i="17"/>
  <c r="AI78" i="17" s="1"/>
  <c r="AB78" i="17"/>
  <c r="AA78" i="17"/>
  <c r="Z78" i="17"/>
  <c r="AF77" i="17"/>
  <c r="AE77" i="17"/>
  <c r="AD77" i="17"/>
  <c r="AB77" i="17"/>
  <c r="AA77" i="17"/>
  <c r="Z77" i="17"/>
  <c r="AF76" i="17"/>
  <c r="AE76" i="17"/>
  <c r="AD76" i="17"/>
  <c r="AB76" i="17"/>
  <c r="AA76" i="17"/>
  <c r="Z76" i="17"/>
  <c r="AF75" i="17"/>
  <c r="AE75" i="17"/>
  <c r="AI75" i="17" s="1"/>
  <c r="AD75" i="17"/>
  <c r="AB75" i="17"/>
  <c r="AA75" i="17"/>
  <c r="Z75" i="17"/>
  <c r="AF74" i="17"/>
  <c r="AE74" i="17"/>
  <c r="AD74" i="17"/>
  <c r="AI74" i="17" s="1"/>
  <c r="AB74" i="17"/>
  <c r="AA74" i="17"/>
  <c r="Z74" i="17"/>
  <c r="AF73" i="17"/>
  <c r="AE73" i="17"/>
  <c r="AD73" i="17"/>
  <c r="AB73" i="17"/>
  <c r="AA73" i="17"/>
  <c r="Z73" i="17"/>
  <c r="AH73" i="17" s="1"/>
  <c r="AF72" i="17"/>
  <c r="AD72" i="17"/>
  <c r="AB72" i="17"/>
  <c r="AA72" i="17"/>
  <c r="Z72" i="17"/>
  <c r="AK72" i="17" s="1"/>
  <c r="AB71" i="17"/>
  <c r="AA71" i="17"/>
  <c r="Z71" i="17"/>
  <c r="AB70" i="17"/>
  <c r="AA70" i="17"/>
  <c r="Z70" i="17"/>
  <c r="AF69" i="17"/>
  <c r="AE69" i="17"/>
  <c r="AD69" i="17"/>
  <c r="AB69" i="17"/>
  <c r="AA69" i="17"/>
  <c r="AH69" i="17" s="1"/>
  <c r="Z69" i="17"/>
  <c r="AF68" i="17"/>
  <c r="AE68" i="17"/>
  <c r="AD68" i="17"/>
  <c r="AB68" i="17"/>
  <c r="AA68" i="17"/>
  <c r="Z68" i="17"/>
  <c r="AF67" i="17"/>
  <c r="AE67" i="17"/>
  <c r="AD67" i="17"/>
  <c r="AB67" i="17"/>
  <c r="AA67" i="17"/>
  <c r="Z67" i="17"/>
  <c r="AF66" i="17"/>
  <c r="AE66" i="17"/>
  <c r="AD66" i="17"/>
  <c r="AB66" i="17"/>
  <c r="AA66" i="17"/>
  <c r="Z66" i="17"/>
  <c r="AF65" i="17"/>
  <c r="AE65" i="17"/>
  <c r="AD65" i="17"/>
  <c r="AB65" i="17"/>
  <c r="AH65" i="17" s="1"/>
  <c r="AA65" i="17"/>
  <c r="Z65" i="17"/>
  <c r="AF64" i="17"/>
  <c r="AE64" i="17"/>
  <c r="AD64" i="17"/>
  <c r="AB64" i="17"/>
  <c r="AA64" i="17"/>
  <c r="Z64" i="17"/>
  <c r="AH64" i="17" s="1"/>
  <c r="AF63" i="17"/>
  <c r="AE63" i="17"/>
  <c r="AD63" i="17"/>
  <c r="AB63" i="17"/>
  <c r="AA63" i="17"/>
  <c r="Z63" i="17"/>
  <c r="AH63" i="17" s="1"/>
  <c r="AF62" i="17"/>
  <c r="AE62" i="17"/>
  <c r="AD62" i="17"/>
  <c r="AB62" i="17"/>
  <c r="AA62" i="17"/>
  <c r="Z62" i="17"/>
  <c r="AF61" i="17"/>
  <c r="AE61" i="17"/>
  <c r="AD61" i="17"/>
  <c r="AB61" i="17"/>
  <c r="AA61" i="17"/>
  <c r="Z61" i="17"/>
  <c r="AF60" i="17"/>
  <c r="AE60" i="17"/>
  <c r="AD60" i="17"/>
  <c r="AB60" i="17"/>
  <c r="AA60" i="17"/>
  <c r="Z60" i="17"/>
  <c r="AF59" i="17"/>
  <c r="AE59" i="17"/>
  <c r="AD59" i="17"/>
  <c r="AB59" i="17"/>
  <c r="AA59" i="17"/>
  <c r="Z59" i="17"/>
  <c r="AF58" i="17"/>
  <c r="AE58" i="17"/>
  <c r="AD58" i="17"/>
  <c r="AB58" i="17"/>
  <c r="AA58" i="17"/>
  <c r="Z58" i="17"/>
  <c r="AF57" i="17"/>
  <c r="AE57" i="17"/>
  <c r="AD57" i="17"/>
  <c r="AB57" i="17"/>
  <c r="AH57" i="17" s="1"/>
  <c r="AA57" i="17"/>
  <c r="Z57" i="17"/>
  <c r="AD56" i="17"/>
  <c r="AB56" i="17"/>
  <c r="AA56" i="17"/>
  <c r="Z56" i="17"/>
  <c r="AB55" i="17"/>
  <c r="AA55" i="17"/>
  <c r="Z55" i="17"/>
  <c r="AH55" i="17" s="1"/>
  <c r="AB54" i="17"/>
  <c r="AA54" i="17"/>
  <c r="Z54" i="17"/>
  <c r="AF53" i="17"/>
  <c r="AE53" i="17"/>
  <c r="AD53" i="17"/>
  <c r="AB53" i="17"/>
  <c r="AH53" i="17" s="1"/>
  <c r="AA53" i="17"/>
  <c r="Z53" i="17"/>
  <c r="AF52" i="17"/>
  <c r="AE52" i="17"/>
  <c r="AD52" i="17"/>
  <c r="AB52" i="17"/>
  <c r="AA52" i="17"/>
  <c r="Z52" i="17"/>
  <c r="AH52" i="17" s="1"/>
  <c r="AF51" i="17"/>
  <c r="AE51" i="17"/>
  <c r="AD51" i="17"/>
  <c r="AB51" i="17"/>
  <c r="AA51" i="17"/>
  <c r="Z51" i="17"/>
  <c r="AK51" i="17" s="1"/>
  <c r="AF50" i="17"/>
  <c r="AE50" i="17"/>
  <c r="AL50" i="17" s="1"/>
  <c r="AD50" i="17"/>
  <c r="AB50" i="17"/>
  <c r="AA50" i="17"/>
  <c r="Z50" i="17"/>
  <c r="AF49" i="17"/>
  <c r="AI49" i="17" s="1"/>
  <c r="AE49" i="17"/>
  <c r="AD49" i="17"/>
  <c r="AB49" i="17"/>
  <c r="AA49" i="17"/>
  <c r="AH49" i="17" s="1"/>
  <c r="Z49" i="17"/>
  <c r="AF48" i="17"/>
  <c r="AE48" i="17"/>
  <c r="AD48" i="17"/>
  <c r="AB48" i="17"/>
  <c r="AA48" i="17"/>
  <c r="Z48" i="17"/>
  <c r="AK48" i="17" s="1"/>
  <c r="AF47" i="17"/>
  <c r="AI47" i="17" s="1"/>
  <c r="AE47" i="17"/>
  <c r="AD47" i="17"/>
  <c r="AB47" i="17"/>
  <c r="AA47" i="17"/>
  <c r="Z47" i="17"/>
  <c r="AF46" i="17"/>
  <c r="AE46" i="17"/>
  <c r="AD46" i="17"/>
  <c r="AI46" i="17" s="1"/>
  <c r="AB46" i="17"/>
  <c r="AA46" i="17"/>
  <c r="Z46" i="17"/>
  <c r="AF45" i="17"/>
  <c r="AE45" i="17"/>
  <c r="AD45" i="17"/>
  <c r="AB45" i="17"/>
  <c r="AA45" i="17"/>
  <c r="Z45" i="17"/>
  <c r="AF44" i="17"/>
  <c r="AE44" i="17"/>
  <c r="AD44" i="17"/>
  <c r="AB44" i="17"/>
  <c r="AA44" i="17"/>
  <c r="Z44" i="17"/>
  <c r="AH44" i="17" s="1"/>
  <c r="AF43" i="17"/>
  <c r="AE43" i="17"/>
  <c r="AD43" i="17"/>
  <c r="AB43" i="17"/>
  <c r="AA43" i="17"/>
  <c r="Z43" i="17"/>
  <c r="AH43" i="17" s="1"/>
  <c r="AF42" i="17"/>
  <c r="AE42" i="17"/>
  <c r="AI42" i="17" s="1"/>
  <c r="AD42" i="17"/>
  <c r="AB42" i="17"/>
  <c r="AA42" i="17"/>
  <c r="Z42" i="17"/>
  <c r="AF41" i="17"/>
  <c r="AL41" i="17" s="1"/>
  <c r="AE41" i="17"/>
  <c r="AD41" i="17"/>
  <c r="AB41" i="17"/>
  <c r="AA41" i="17"/>
  <c r="AK41" i="17" s="1"/>
  <c r="Z41" i="17"/>
  <c r="AD40" i="17"/>
  <c r="AB40" i="17"/>
  <c r="AA40" i="17"/>
  <c r="Z40" i="17"/>
  <c r="AH40" i="17" s="1"/>
  <c r="AB39" i="17"/>
  <c r="AA39" i="17"/>
  <c r="Z39" i="17"/>
  <c r="AB38" i="17"/>
  <c r="AA38" i="17"/>
  <c r="Z38" i="17"/>
  <c r="AF37" i="17"/>
  <c r="AE37" i="17"/>
  <c r="AD37" i="17"/>
  <c r="AB37" i="17"/>
  <c r="AA37" i="17"/>
  <c r="AH37" i="17" s="1"/>
  <c r="Z37" i="17"/>
  <c r="AF36" i="17"/>
  <c r="AE36" i="17"/>
  <c r="AD36" i="17"/>
  <c r="AB36" i="17"/>
  <c r="AA36" i="17"/>
  <c r="Z36" i="17"/>
  <c r="AH36" i="17" s="1"/>
  <c r="AF35" i="17"/>
  <c r="AE35" i="17"/>
  <c r="AD35" i="17"/>
  <c r="AB35" i="17"/>
  <c r="AA35" i="17"/>
  <c r="Z35" i="17"/>
  <c r="AF34" i="17"/>
  <c r="AE34" i="17"/>
  <c r="AD34" i="17"/>
  <c r="AI34" i="17" s="1"/>
  <c r="AB34" i="17"/>
  <c r="AA34" i="17"/>
  <c r="Z34" i="17"/>
  <c r="AF33" i="17"/>
  <c r="AE33" i="17"/>
  <c r="AD33" i="17"/>
  <c r="AB33" i="17"/>
  <c r="AK33" i="17" s="1"/>
  <c r="AA33" i="17"/>
  <c r="Z33" i="17"/>
  <c r="AF32" i="17"/>
  <c r="AE32" i="17"/>
  <c r="AD32" i="17"/>
  <c r="AB32" i="17"/>
  <c r="AA32" i="17"/>
  <c r="Z32" i="17"/>
  <c r="AH32" i="17" s="1"/>
  <c r="AF31" i="17"/>
  <c r="AE31" i="17"/>
  <c r="AD31" i="17"/>
  <c r="AB31" i="17"/>
  <c r="AA31" i="17"/>
  <c r="Z31" i="17"/>
  <c r="AH31" i="17" s="1"/>
  <c r="AF30" i="17"/>
  <c r="AE30" i="17"/>
  <c r="AD30" i="17"/>
  <c r="AB30" i="17"/>
  <c r="AA30" i="17"/>
  <c r="Z30" i="17"/>
  <c r="AF29" i="17"/>
  <c r="AE29" i="17"/>
  <c r="AD29" i="17"/>
  <c r="AB29" i="17"/>
  <c r="AA29" i="17"/>
  <c r="Z29" i="17"/>
  <c r="AF28" i="17"/>
  <c r="AE28" i="17"/>
  <c r="AD28" i="17"/>
  <c r="AB28" i="17"/>
  <c r="AA28" i="17"/>
  <c r="Z28" i="17"/>
  <c r="AH28" i="17" s="1"/>
  <c r="AF27" i="17"/>
  <c r="AI27" i="17" s="1"/>
  <c r="AE27" i="17"/>
  <c r="AD27" i="17"/>
  <c r="AB27" i="17"/>
  <c r="AA27" i="17"/>
  <c r="Z27" i="17"/>
  <c r="AF26" i="17"/>
  <c r="AE26" i="17"/>
  <c r="AD26" i="17"/>
  <c r="AL26" i="17" s="1"/>
  <c r="AB26" i="17"/>
  <c r="AA26" i="17"/>
  <c r="Z26" i="17"/>
  <c r="AF25" i="17"/>
  <c r="AE25" i="17"/>
  <c r="AD25" i="17"/>
  <c r="AB25" i="17"/>
  <c r="AH25" i="17" s="1"/>
  <c r="AA25" i="17"/>
  <c r="Z25" i="17"/>
  <c r="AF24" i="17"/>
  <c r="AD24" i="17"/>
  <c r="AB24" i="17"/>
  <c r="AA24" i="17"/>
  <c r="Z24" i="17"/>
  <c r="AB23" i="17"/>
  <c r="AA23" i="17"/>
  <c r="Z23" i="17"/>
  <c r="AE22" i="17"/>
  <c r="AB22" i="17"/>
  <c r="AA22" i="17"/>
  <c r="Z22" i="17"/>
  <c r="AF21" i="17"/>
  <c r="AE21" i="17"/>
  <c r="AD21" i="17"/>
  <c r="AB21" i="17"/>
  <c r="AA21" i="17"/>
  <c r="Z21" i="17"/>
  <c r="AF20" i="17"/>
  <c r="AE20" i="17"/>
  <c r="AD20" i="17"/>
  <c r="AB20" i="17"/>
  <c r="AA20" i="17"/>
  <c r="AH20" i="17" s="1"/>
  <c r="Z20" i="17"/>
  <c r="AF19" i="17"/>
  <c r="AE19" i="17"/>
  <c r="AD19" i="17"/>
  <c r="AB19" i="17"/>
  <c r="AA19" i="17"/>
  <c r="Z19" i="17"/>
  <c r="AH19" i="17" s="1"/>
  <c r="AF18" i="17"/>
  <c r="AE18" i="17"/>
  <c r="AD18" i="17"/>
  <c r="AB18" i="17"/>
  <c r="AA18" i="17"/>
  <c r="Z18" i="17"/>
  <c r="AF17" i="17"/>
  <c r="AE17" i="17"/>
  <c r="AD17" i="17"/>
  <c r="AB17" i="17"/>
  <c r="AA17" i="17"/>
  <c r="Z17" i="17"/>
  <c r="AF16" i="17"/>
  <c r="AE16" i="17"/>
  <c r="AD16" i="17"/>
  <c r="AB16" i="17"/>
  <c r="AH16" i="17" s="1"/>
  <c r="AA16" i="17"/>
  <c r="Z16" i="17"/>
  <c r="AF15" i="17"/>
  <c r="AE15" i="17"/>
  <c r="AD15" i="17"/>
  <c r="AB15" i="17"/>
  <c r="AA15" i="17"/>
  <c r="Z15" i="17"/>
  <c r="AK15" i="17" s="1"/>
  <c r="AF14" i="17"/>
  <c r="AE14" i="17"/>
  <c r="AD14" i="17"/>
  <c r="AB14" i="17"/>
  <c r="AA14" i="17"/>
  <c r="Z14" i="17"/>
  <c r="AF13" i="17"/>
  <c r="AE13" i="17"/>
  <c r="AD13" i="17"/>
  <c r="AB13" i="17"/>
  <c r="AA13" i="17"/>
  <c r="Z13" i="17"/>
  <c r="AF12" i="17"/>
  <c r="AE12" i="17"/>
  <c r="AD12" i="17"/>
  <c r="AB12" i="17"/>
  <c r="AA12" i="17"/>
  <c r="AH12" i="17" s="1"/>
  <c r="Z12" i="17"/>
  <c r="AF11" i="17"/>
  <c r="AE11" i="17"/>
  <c r="AD11" i="17"/>
  <c r="AB11" i="17"/>
  <c r="AA11" i="17"/>
  <c r="Z11" i="17"/>
  <c r="AH11" i="17" s="1"/>
  <c r="AF10" i="17"/>
  <c r="AE10" i="17"/>
  <c r="AD10" i="17"/>
  <c r="AB10" i="17"/>
  <c r="AA10" i="17"/>
  <c r="Z10" i="17"/>
  <c r="AF9" i="17"/>
  <c r="AE9" i="17"/>
  <c r="AD9" i="17"/>
  <c r="AB9" i="17"/>
  <c r="AA9" i="17"/>
  <c r="Z9" i="17"/>
  <c r="AE8" i="17"/>
  <c r="AD8" i="17"/>
  <c r="AB8" i="17"/>
  <c r="AA8" i="17"/>
  <c r="AH8" i="17" s="1"/>
  <c r="Z8" i="17"/>
  <c r="AB7" i="17"/>
  <c r="AA7" i="17"/>
  <c r="Z7" i="17"/>
  <c r="AB6" i="17"/>
  <c r="AA6" i="17"/>
  <c r="Z6" i="17"/>
  <c r="AF5" i="17"/>
  <c r="AE5" i="17"/>
  <c r="AD5" i="17"/>
  <c r="AB5" i="17"/>
  <c r="AA5" i="17"/>
  <c r="Z5" i="17"/>
  <c r="AF4" i="17"/>
  <c r="AE4" i="17"/>
  <c r="AD4" i="17"/>
  <c r="AI4" i="17" s="1"/>
  <c r="AB4" i="17"/>
  <c r="AH4" i="17" s="1"/>
  <c r="AA4" i="17"/>
  <c r="Z4" i="17"/>
  <c r="F63" i="10"/>
  <c r="Q63" i="10" s="1"/>
  <c r="F114" i="10"/>
  <c r="Q114" i="10" s="1"/>
  <c r="F134" i="10"/>
  <c r="N134" i="10" s="1"/>
  <c r="F149" i="10"/>
  <c r="O149" i="10" s="1"/>
  <c r="F155" i="10"/>
  <c r="M155" i="10" s="1"/>
  <c r="F166" i="10"/>
  <c r="O166" i="10" s="1"/>
  <c r="E63" i="10"/>
  <c r="G63" i="10"/>
  <c r="E114" i="10"/>
  <c r="G114" i="10"/>
  <c r="E134" i="10"/>
  <c r="G134" i="10"/>
  <c r="E149" i="10"/>
  <c r="G149" i="10"/>
  <c r="E155" i="10"/>
  <c r="G155" i="10"/>
  <c r="E166" i="10"/>
  <c r="G166" i="10"/>
  <c r="G6" i="9"/>
  <c r="G131" i="10" s="1"/>
  <c r="G5" i="9"/>
  <c r="E50" i="10" s="1"/>
  <c r="G4" i="9"/>
  <c r="AD4" i="4"/>
  <c r="Z4" i="4"/>
  <c r="AD5" i="4"/>
  <c r="Z5" i="4"/>
  <c r="Z6" i="4"/>
  <c r="Z7" i="4"/>
  <c r="AD8" i="4"/>
  <c r="Z8" i="4"/>
  <c r="AD9" i="4"/>
  <c r="Z9" i="4"/>
  <c r="AD10" i="4"/>
  <c r="Z10" i="4"/>
  <c r="AD11" i="4"/>
  <c r="Z11" i="4"/>
  <c r="AD12" i="4"/>
  <c r="Z12" i="4"/>
  <c r="AD13" i="4"/>
  <c r="Z13" i="4"/>
  <c r="AD14" i="4"/>
  <c r="Z14" i="4"/>
  <c r="AD15" i="4"/>
  <c r="Z15" i="4"/>
  <c r="AD16" i="4"/>
  <c r="Z16" i="4"/>
  <c r="AD17" i="4"/>
  <c r="Z17" i="4"/>
  <c r="AD18" i="4"/>
  <c r="Z18" i="4"/>
  <c r="AD19" i="4"/>
  <c r="Z19" i="4"/>
  <c r="AD20" i="4"/>
  <c r="Z20" i="4"/>
  <c r="AD21" i="4"/>
  <c r="Z21" i="4"/>
  <c r="Z22" i="4"/>
  <c r="Z23" i="4"/>
  <c r="AD24" i="4"/>
  <c r="Z24" i="4"/>
  <c r="AD25" i="4"/>
  <c r="Z25" i="4"/>
  <c r="AD26" i="4"/>
  <c r="Z26" i="4"/>
  <c r="AD27" i="4"/>
  <c r="Z27" i="4"/>
  <c r="AD28" i="4"/>
  <c r="Z28" i="4"/>
  <c r="AD29" i="4"/>
  <c r="Z29" i="4"/>
  <c r="AD30" i="4"/>
  <c r="Z30" i="4"/>
  <c r="AD31" i="4"/>
  <c r="Z31" i="4"/>
  <c r="AD32" i="4"/>
  <c r="Z32" i="4"/>
  <c r="AD33" i="4"/>
  <c r="Z33" i="4"/>
  <c r="AD34" i="4"/>
  <c r="Z34" i="4"/>
  <c r="AD35" i="4"/>
  <c r="Z35" i="4"/>
  <c r="AD36" i="4"/>
  <c r="Z36" i="4"/>
  <c r="AD37" i="4"/>
  <c r="Z37" i="4"/>
  <c r="Z38" i="4"/>
  <c r="Z39" i="4"/>
  <c r="AD40" i="4"/>
  <c r="Z40" i="4"/>
  <c r="AD41" i="4"/>
  <c r="Z41" i="4"/>
  <c r="AD42" i="4"/>
  <c r="Z42" i="4"/>
  <c r="AD43" i="4"/>
  <c r="Z43" i="4"/>
  <c r="AD44" i="4"/>
  <c r="Z44" i="4"/>
  <c r="AD45" i="4"/>
  <c r="Z45" i="4"/>
  <c r="AD46" i="4"/>
  <c r="Z46" i="4"/>
  <c r="AD47" i="4"/>
  <c r="Z47" i="4"/>
  <c r="AD48" i="4"/>
  <c r="Z48" i="4"/>
  <c r="AD49" i="4"/>
  <c r="Z49" i="4"/>
  <c r="AD50" i="4"/>
  <c r="Z50" i="4"/>
  <c r="AD51" i="4"/>
  <c r="Z51" i="4"/>
  <c r="AD52" i="4"/>
  <c r="Z52" i="4"/>
  <c r="AD53" i="4"/>
  <c r="Z53" i="4"/>
  <c r="Z54" i="4"/>
  <c r="Z55" i="4"/>
  <c r="AD56" i="4"/>
  <c r="Z56" i="4"/>
  <c r="AD57" i="4"/>
  <c r="Z57" i="4"/>
  <c r="AD58" i="4"/>
  <c r="Z58" i="4"/>
  <c r="AD59" i="4"/>
  <c r="Z59" i="4"/>
  <c r="AD60" i="4"/>
  <c r="Z60" i="4"/>
  <c r="AD61" i="4"/>
  <c r="Z61" i="4"/>
  <c r="AD62" i="4"/>
  <c r="Z62" i="4"/>
  <c r="AD63" i="4"/>
  <c r="Z63" i="4"/>
  <c r="AD64" i="4"/>
  <c r="Z64" i="4"/>
  <c r="AD65" i="4"/>
  <c r="Z65" i="4"/>
  <c r="AD66" i="4"/>
  <c r="Z66" i="4"/>
  <c r="AD67" i="4"/>
  <c r="Z67" i="4"/>
  <c r="AD68" i="4"/>
  <c r="Z68" i="4"/>
  <c r="AD69" i="4"/>
  <c r="Z69" i="4"/>
  <c r="Z70" i="4"/>
  <c r="Z71" i="4"/>
  <c r="AD72" i="4"/>
  <c r="Z72" i="4"/>
  <c r="AD73" i="4"/>
  <c r="Z73" i="4"/>
  <c r="AD74" i="4"/>
  <c r="Z74" i="4"/>
  <c r="AD75" i="4"/>
  <c r="Z75" i="4"/>
  <c r="AD76" i="4"/>
  <c r="Z76" i="4"/>
  <c r="AD77" i="4"/>
  <c r="Z77" i="4"/>
  <c r="AD78" i="4"/>
  <c r="Z78" i="4"/>
  <c r="AD79" i="4"/>
  <c r="Z79" i="4"/>
  <c r="AD80" i="4"/>
  <c r="Z80" i="4"/>
  <c r="AD81" i="4"/>
  <c r="Z81" i="4"/>
  <c r="AD82" i="4"/>
  <c r="Z82" i="4"/>
  <c r="AD83" i="4"/>
  <c r="Z83" i="4"/>
  <c r="AD84" i="4"/>
  <c r="Z84" i="4"/>
  <c r="AD85" i="4"/>
  <c r="Z85" i="4"/>
  <c r="Z86" i="4"/>
  <c r="Z87" i="4"/>
  <c r="AD88" i="4"/>
  <c r="Z88" i="4"/>
  <c r="AD89" i="4"/>
  <c r="Z89" i="4"/>
  <c r="AD90" i="4"/>
  <c r="Z90" i="4"/>
  <c r="AD91" i="4"/>
  <c r="Z91" i="4"/>
  <c r="AD92" i="4"/>
  <c r="Z92" i="4"/>
  <c r="AD93" i="4"/>
  <c r="Z93" i="4"/>
  <c r="AD94" i="4"/>
  <c r="Z94" i="4"/>
  <c r="AD95" i="4"/>
  <c r="Z95" i="4"/>
  <c r="AD96" i="4"/>
  <c r="Z96" i="4"/>
  <c r="AD97" i="4"/>
  <c r="Z97" i="4"/>
  <c r="AD98" i="4"/>
  <c r="Z98" i="4"/>
  <c r="AD99" i="4"/>
  <c r="Z99" i="4"/>
  <c r="AD100" i="4"/>
  <c r="Z100" i="4"/>
  <c r="AD101" i="4"/>
  <c r="Z101" i="4"/>
  <c r="Z102" i="4"/>
  <c r="Z103" i="4"/>
  <c r="AD104" i="4"/>
  <c r="Z104" i="4"/>
  <c r="AD105" i="4"/>
  <c r="Z105" i="4"/>
  <c r="AD106" i="4"/>
  <c r="Z106" i="4"/>
  <c r="AD107" i="4"/>
  <c r="Z107" i="4"/>
  <c r="AD108" i="4"/>
  <c r="Z108" i="4"/>
  <c r="AD109" i="4"/>
  <c r="Z109" i="4"/>
  <c r="AD111" i="4"/>
  <c r="Z111" i="4"/>
  <c r="AD112" i="4"/>
  <c r="Z112" i="4"/>
  <c r="AD113" i="4"/>
  <c r="Z113" i="4"/>
  <c r="AD114" i="4"/>
  <c r="Z114" i="4"/>
  <c r="AD115" i="4"/>
  <c r="Z115" i="4"/>
  <c r="AD116" i="4"/>
  <c r="Z116" i="4"/>
  <c r="AD117" i="4"/>
  <c r="Z117" i="4"/>
  <c r="Z118" i="4"/>
  <c r="Z119" i="4"/>
  <c r="AD120" i="4"/>
  <c r="Z120" i="4"/>
  <c r="AD122" i="4"/>
  <c r="Z122" i="4"/>
  <c r="AD123" i="4"/>
  <c r="Z123" i="4"/>
  <c r="AD124" i="4"/>
  <c r="Z124" i="4"/>
  <c r="AD125" i="4"/>
  <c r="Z125" i="4"/>
  <c r="AD126" i="4"/>
  <c r="Z126" i="4"/>
  <c r="AD127" i="4"/>
  <c r="Z127" i="4"/>
  <c r="AD129" i="4"/>
  <c r="Z129" i="4"/>
  <c r="AD130" i="4"/>
  <c r="Z130" i="4"/>
  <c r="AD131" i="4"/>
  <c r="Z131" i="4"/>
  <c r="AD133" i="4"/>
  <c r="Z133" i="4"/>
  <c r="Z134" i="4"/>
  <c r="Z135" i="4"/>
  <c r="AD136" i="4"/>
  <c r="Z136" i="4"/>
  <c r="AD137" i="4"/>
  <c r="Z137" i="4"/>
  <c r="AD138" i="4"/>
  <c r="Z138" i="4"/>
  <c r="AD139" i="4"/>
  <c r="Z139" i="4"/>
  <c r="AD140" i="4"/>
  <c r="Z140" i="4"/>
  <c r="AD141" i="4"/>
  <c r="Z141" i="4"/>
  <c r="AD142" i="4"/>
  <c r="Z142" i="4"/>
  <c r="AD143" i="4"/>
  <c r="Z143" i="4"/>
  <c r="AD144" i="4"/>
  <c r="Z144" i="4"/>
  <c r="AD145" i="4"/>
  <c r="Z145" i="4"/>
  <c r="AD147" i="4"/>
  <c r="Z147" i="4"/>
  <c r="AD148" i="4"/>
  <c r="Z148" i="4"/>
  <c r="AD149" i="4"/>
  <c r="Z149" i="4"/>
  <c r="Z150" i="4"/>
  <c r="Z151" i="4"/>
  <c r="AD152" i="4"/>
  <c r="Z152" i="4"/>
  <c r="AD153" i="4"/>
  <c r="Z153" i="4"/>
  <c r="AD154" i="4"/>
  <c r="Z154" i="4"/>
  <c r="AD155" i="4"/>
  <c r="Z155" i="4"/>
  <c r="AD156" i="4"/>
  <c r="Z156" i="4"/>
  <c r="AD157" i="4"/>
  <c r="Z157" i="4"/>
  <c r="AD158" i="4"/>
  <c r="Z158" i="4"/>
  <c r="AD159" i="4"/>
  <c r="Z159" i="4"/>
  <c r="AD160" i="4"/>
  <c r="Z160" i="4"/>
  <c r="AD161" i="4"/>
  <c r="Z161" i="4"/>
  <c r="AD162" i="4"/>
  <c r="Z162" i="4"/>
  <c r="AD163" i="4"/>
  <c r="Z163" i="4"/>
  <c r="AD164" i="4"/>
  <c r="Z164" i="4"/>
  <c r="AD165" i="4"/>
  <c r="Z165" i="4"/>
  <c r="Z166" i="4"/>
  <c r="Z167" i="4"/>
  <c r="AD168" i="4"/>
  <c r="Z168" i="4"/>
  <c r="AD169" i="4"/>
  <c r="Z169" i="4"/>
  <c r="AD170" i="4"/>
  <c r="Z170" i="4"/>
  <c r="AD171" i="4"/>
  <c r="Z171" i="4"/>
  <c r="AD172" i="4"/>
  <c r="Z172" i="4"/>
  <c r="AD173" i="4"/>
  <c r="Z173" i="4"/>
  <c r="AD174" i="4"/>
  <c r="Z174" i="4"/>
  <c r="AD175" i="4"/>
  <c r="Z175" i="4"/>
  <c r="AD176" i="4"/>
  <c r="Z176" i="4"/>
  <c r="AD177" i="4"/>
  <c r="Z177" i="4"/>
  <c r="AD178" i="4"/>
  <c r="Z178" i="4"/>
  <c r="AD179" i="4"/>
  <c r="Z179" i="4"/>
  <c r="AD180" i="4"/>
  <c r="Z180" i="4"/>
  <c r="Z182" i="4"/>
  <c r="Z183" i="4"/>
  <c r="AD184" i="4"/>
  <c r="Z184" i="4"/>
  <c r="AD185" i="4"/>
  <c r="Z185" i="4"/>
  <c r="AD186" i="4"/>
  <c r="Z186" i="4"/>
  <c r="AD187" i="4"/>
  <c r="Z187" i="4"/>
  <c r="AD188" i="4"/>
  <c r="Z188" i="4"/>
  <c r="AD189" i="4"/>
  <c r="Z189" i="4"/>
  <c r="AD190" i="4"/>
  <c r="Z190" i="4"/>
  <c r="AD191" i="4"/>
  <c r="Z191" i="4"/>
  <c r="AD192" i="4"/>
  <c r="Z192" i="4"/>
  <c r="AD193" i="4"/>
  <c r="Z193" i="4"/>
  <c r="AD194" i="4"/>
  <c r="Z194" i="4"/>
  <c r="AD195" i="4"/>
  <c r="Z195" i="4"/>
  <c r="AD196" i="4"/>
  <c r="Z196" i="4"/>
  <c r="AD197" i="4"/>
  <c r="Z197" i="4"/>
  <c r="AF5" i="4"/>
  <c r="AE5" i="4"/>
  <c r="AF6" i="4"/>
  <c r="AE8" i="4"/>
  <c r="AF9" i="4"/>
  <c r="AE9" i="4"/>
  <c r="AF10" i="4"/>
  <c r="AE10" i="4"/>
  <c r="AF11" i="4"/>
  <c r="AE11" i="4"/>
  <c r="AF12" i="4"/>
  <c r="AE12" i="4"/>
  <c r="AF13" i="4"/>
  <c r="AE13" i="4"/>
  <c r="AF14" i="4"/>
  <c r="AE14" i="4"/>
  <c r="AF15" i="4"/>
  <c r="AE15" i="4"/>
  <c r="AF16" i="4"/>
  <c r="AE16" i="4"/>
  <c r="AF17" i="4"/>
  <c r="AE17" i="4"/>
  <c r="AF18" i="4"/>
  <c r="AE18" i="4"/>
  <c r="AF19" i="4"/>
  <c r="AE19" i="4"/>
  <c r="AI19" i="4" s="1"/>
  <c r="AF20" i="4"/>
  <c r="AE20" i="4"/>
  <c r="AF21" i="4"/>
  <c r="AE21" i="4"/>
  <c r="AF22" i="4"/>
  <c r="AF24" i="4"/>
  <c r="AE24" i="4"/>
  <c r="AF25" i="4"/>
  <c r="AE25" i="4"/>
  <c r="AF26" i="4"/>
  <c r="AE26" i="4"/>
  <c r="AF27" i="4"/>
  <c r="AE27" i="4"/>
  <c r="AF28" i="4"/>
  <c r="AE28" i="4"/>
  <c r="AF29" i="4"/>
  <c r="AE29" i="4"/>
  <c r="AF30" i="4"/>
  <c r="AE30" i="4"/>
  <c r="AF31" i="4"/>
  <c r="AE31" i="4"/>
  <c r="AF32" i="4"/>
  <c r="AE32" i="4"/>
  <c r="AF33" i="4"/>
  <c r="AE33" i="4"/>
  <c r="AF34" i="4"/>
  <c r="AE34" i="4"/>
  <c r="AF35" i="4"/>
  <c r="AE35" i="4"/>
  <c r="AF36" i="4"/>
  <c r="AE36" i="4"/>
  <c r="AF37" i="4"/>
  <c r="AE37" i="4"/>
  <c r="AF38" i="4"/>
  <c r="AE40" i="4"/>
  <c r="AF41" i="4"/>
  <c r="AE41" i="4"/>
  <c r="AF42" i="4"/>
  <c r="AE42" i="4"/>
  <c r="AF43" i="4"/>
  <c r="AE43" i="4"/>
  <c r="AF44" i="4"/>
  <c r="AE44" i="4"/>
  <c r="AF45" i="4"/>
  <c r="AE45" i="4"/>
  <c r="AF46" i="4"/>
  <c r="AE46" i="4"/>
  <c r="AF47" i="4"/>
  <c r="AE47" i="4"/>
  <c r="AF48" i="4"/>
  <c r="AE48" i="4"/>
  <c r="AF49" i="4"/>
  <c r="AE49" i="4"/>
  <c r="AF50" i="4"/>
  <c r="AE50" i="4"/>
  <c r="AF51" i="4"/>
  <c r="AE51" i="4"/>
  <c r="AF52" i="4"/>
  <c r="AE52" i="4"/>
  <c r="AF53" i="4"/>
  <c r="AE53" i="4"/>
  <c r="AF54" i="4"/>
  <c r="AE56" i="4"/>
  <c r="AF57" i="4"/>
  <c r="AE57" i="4"/>
  <c r="AF58" i="4"/>
  <c r="AE58" i="4"/>
  <c r="AF59" i="4"/>
  <c r="AE59" i="4"/>
  <c r="AF60" i="4"/>
  <c r="AE60" i="4"/>
  <c r="AF61" i="4"/>
  <c r="AE61" i="4"/>
  <c r="AF62" i="4"/>
  <c r="AE62" i="4"/>
  <c r="AF63" i="4"/>
  <c r="AE63" i="4"/>
  <c r="AF64" i="4"/>
  <c r="AE64" i="4"/>
  <c r="AF65" i="4"/>
  <c r="AE65" i="4"/>
  <c r="AF66" i="4"/>
  <c r="AE66" i="4"/>
  <c r="AF67" i="4"/>
  <c r="AE67" i="4"/>
  <c r="AF68" i="4"/>
  <c r="AE68" i="4"/>
  <c r="AF69" i="4"/>
  <c r="AE69" i="4"/>
  <c r="AF70" i="4"/>
  <c r="AE72" i="4"/>
  <c r="AF73" i="4"/>
  <c r="AE73" i="4"/>
  <c r="AF74" i="4"/>
  <c r="AE74" i="4"/>
  <c r="AF75" i="4"/>
  <c r="AE75" i="4"/>
  <c r="AF76" i="4"/>
  <c r="AE76" i="4"/>
  <c r="AF77" i="4"/>
  <c r="AE77" i="4"/>
  <c r="AF78" i="4"/>
  <c r="AE78" i="4"/>
  <c r="AF79" i="4"/>
  <c r="AE79" i="4"/>
  <c r="AF80" i="4"/>
  <c r="AE80" i="4"/>
  <c r="AF81" i="4"/>
  <c r="AE81" i="4"/>
  <c r="AF82" i="4"/>
  <c r="AE82" i="4"/>
  <c r="AF83" i="4"/>
  <c r="AE83" i="4"/>
  <c r="AF84" i="4"/>
  <c r="AE84" i="4"/>
  <c r="AF85" i="4"/>
  <c r="AE85" i="4"/>
  <c r="AF86" i="4"/>
  <c r="AE88" i="4"/>
  <c r="AF89" i="4"/>
  <c r="AE89" i="4"/>
  <c r="AF90" i="4"/>
  <c r="AE90" i="4"/>
  <c r="AF91" i="4"/>
  <c r="AE91" i="4"/>
  <c r="AF92" i="4"/>
  <c r="AE92" i="4"/>
  <c r="AF93" i="4"/>
  <c r="AE93" i="4"/>
  <c r="AF94" i="4"/>
  <c r="AE94" i="4"/>
  <c r="AF95" i="4"/>
  <c r="AE95" i="4"/>
  <c r="AF96" i="4"/>
  <c r="AE96" i="4"/>
  <c r="AF97" i="4"/>
  <c r="AE97" i="4"/>
  <c r="AF98" i="4"/>
  <c r="AE98" i="4"/>
  <c r="AF99" i="4"/>
  <c r="AE99" i="4"/>
  <c r="AF100" i="4"/>
  <c r="AE100" i="4"/>
  <c r="AF101" i="4"/>
  <c r="AE101" i="4"/>
  <c r="AF102" i="4"/>
  <c r="AE104" i="4"/>
  <c r="AF105" i="4"/>
  <c r="AE105" i="4"/>
  <c r="AF106" i="4"/>
  <c r="AE106" i="4"/>
  <c r="AF107" i="4"/>
  <c r="AE107" i="4"/>
  <c r="AF108" i="4"/>
  <c r="AE108" i="4"/>
  <c r="AF109" i="4"/>
  <c r="AE109" i="4"/>
  <c r="AF111" i="4"/>
  <c r="AE111" i="4"/>
  <c r="AF112" i="4"/>
  <c r="AE112" i="4"/>
  <c r="AF113" i="4"/>
  <c r="AE113" i="4"/>
  <c r="AF114" i="4"/>
  <c r="AE114" i="4"/>
  <c r="AF115" i="4"/>
  <c r="AE115" i="4"/>
  <c r="AF116" i="4"/>
  <c r="AE116" i="4"/>
  <c r="AF117" i="4"/>
  <c r="AE117" i="4"/>
  <c r="AF118" i="4"/>
  <c r="AE120" i="4"/>
  <c r="AF122" i="4"/>
  <c r="AE122" i="4"/>
  <c r="AF123" i="4"/>
  <c r="AE123" i="4"/>
  <c r="AF124" i="4"/>
  <c r="AE124" i="4"/>
  <c r="AF125" i="4"/>
  <c r="AE125" i="4"/>
  <c r="AF126" i="4"/>
  <c r="AE126" i="4"/>
  <c r="AF127" i="4"/>
  <c r="AE127" i="4"/>
  <c r="AF129" i="4"/>
  <c r="AE129" i="4"/>
  <c r="AF130" i="4"/>
  <c r="AE130" i="4"/>
  <c r="AF131" i="4"/>
  <c r="AE131" i="4"/>
  <c r="AF133" i="4"/>
  <c r="AE133" i="4"/>
  <c r="AF134" i="4"/>
  <c r="AE136" i="4"/>
  <c r="AF137" i="4"/>
  <c r="AE137" i="4"/>
  <c r="AF138" i="4"/>
  <c r="AE138" i="4"/>
  <c r="AF139" i="4"/>
  <c r="AE139" i="4"/>
  <c r="AF140" i="4"/>
  <c r="AE140" i="4"/>
  <c r="AF141" i="4"/>
  <c r="AE141" i="4"/>
  <c r="AF142" i="4"/>
  <c r="AE142" i="4"/>
  <c r="AF143" i="4"/>
  <c r="AE143" i="4"/>
  <c r="AF144" i="4"/>
  <c r="AE144" i="4"/>
  <c r="AF145" i="4"/>
  <c r="AE145" i="4"/>
  <c r="AF147" i="4"/>
  <c r="AE147" i="4"/>
  <c r="AF148" i="4"/>
  <c r="AE148" i="4"/>
  <c r="AF149" i="4"/>
  <c r="AE149" i="4"/>
  <c r="AF150" i="4"/>
  <c r="AE152" i="4"/>
  <c r="AF153" i="4"/>
  <c r="AE153" i="4"/>
  <c r="AF154" i="4"/>
  <c r="AE154" i="4"/>
  <c r="AF155" i="4"/>
  <c r="AE155" i="4"/>
  <c r="AF156" i="4"/>
  <c r="AE156" i="4"/>
  <c r="AI156" i="4" s="1"/>
  <c r="AF157" i="4"/>
  <c r="AE157" i="4"/>
  <c r="AF158" i="4"/>
  <c r="AE158" i="4"/>
  <c r="AF159" i="4"/>
  <c r="AE159" i="4"/>
  <c r="AF160" i="4"/>
  <c r="AE160" i="4"/>
  <c r="AF161" i="4"/>
  <c r="AE161" i="4"/>
  <c r="AF162" i="4"/>
  <c r="AE162" i="4"/>
  <c r="AF163" i="4"/>
  <c r="AE163" i="4"/>
  <c r="AF164" i="4"/>
  <c r="AE164" i="4"/>
  <c r="AF165" i="4"/>
  <c r="AE165" i="4"/>
  <c r="AF166" i="4"/>
  <c r="AE168" i="4"/>
  <c r="AF169" i="4"/>
  <c r="AE169" i="4"/>
  <c r="AF170" i="4"/>
  <c r="AE170" i="4"/>
  <c r="AF171" i="4"/>
  <c r="AE171" i="4"/>
  <c r="AF172" i="4"/>
  <c r="AE172" i="4"/>
  <c r="AF173" i="4"/>
  <c r="AE173" i="4"/>
  <c r="AF174" i="4"/>
  <c r="AE174" i="4"/>
  <c r="AF175" i="4"/>
  <c r="AE175" i="4"/>
  <c r="AF176" i="4"/>
  <c r="AE176" i="4"/>
  <c r="AF177" i="4"/>
  <c r="AE177" i="4"/>
  <c r="AF178" i="4"/>
  <c r="AE178" i="4"/>
  <c r="AF179" i="4"/>
  <c r="AE179" i="4"/>
  <c r="AF180" i="4"/>
  <c r="AE180" i="4"/>
  <c r="AF182" i="4"/>
  <c r="AE184" i="4"/>
  <c r="AF185" i="4"/>
  <c r="AE185" i="4"/>
  <c r="AF186" i="4"/>
  <c r="AE186" i="4"/>
  <c r="AF187" i="4"/>
  <c r="AE187" i="4"/>
  <c r="AF188" i="4"/>
  <c r="AE188" i="4"/>
  <c r="AF189" i="4"/>
  <c r="AE189" i="4"/>
  <c r="AF190" i="4"/>
  <c r="AE190" i="4"/>
  <c r="AF191" i="4"/>
  <c r="AE191" i="4"/>
  <c r="AF192" i="4"/>
  <c r="AE192" i="4"/>
  <c r="AF193" i="4"/>
  <c r="AE193" i="4"/>
  <c r="AF194" i="4"/>
  <c r="AE194" i="4"/>
  <c r="AF195" i="4"/>
  <c r="AE195" i="4"/>
  <c r="AF196" i="4"/>
  <c r="AE196" i="4"/>
  <c r="AF197" i="4"/>
  <c r="AE197" i="4"/>
  <c r="AF4" i="4"/>
  <c r="AE4" i="4"/>
  <c r="AD5" i="13"/>
  <c r="AE5" i="13"/>
  <c r="AF5" i="13"/>
  <c r="AD8" i="13"/>
  <c r="AE8" i="13"/>
  <c r="AF8" i="13"/>
  <c r="AD9" i="13"/>
  <c r="AE9" i="13"/>
  <c r="AF9" i="13"/>
  <c r="AD10" i="13"/>
  <c r="AE10" i="13"/>
  <c r="AF10" i="13"/>
  <c r="AD11" i="13"/>
  <c r="AE11" i="13"/>
  <c r="AF11" i="13"/>
  <c r="AD12" i="13"/>
  <c r="AE12" i="13"/>
  <c r="AF12" i="13"/>
  <c r="AD13" i="13"/>
  <c r="AE13" i="13"/>
  <c r="AF13" i="13"/>
  <c r="AD14" i="13"/>
  <c r="AE14" i="13"/>
  <c r="AF14" i="13"/>
  <c r="AD15" i="13"/>
  <c r="AE15" i="13"/>
  <c r="AF15" i="13"/>
  <c r="AD16" i="13"/>
  <c r="AE16" i="13"/>
  <c r="AF16" i="13"/>
  <c r="AD17" i="13"/>
  <c r="AE17" i="13"/>
  <c r="AF17" i="13"/>
  <c r="AD18" i="13"/>
  <c r="AE18" i="13"/>
  <c r="AF18" i="13"/>
  <c r="AD19" i="13"/>
  <c r="AE19" i="13"/>
  <c r="AF19" i="13"/>
  <c r="AD20" i="13"/>
  <c r="AE20" i="13"/>
  <c r="AF20" i="13"/>
  <c r="AD21" i="13"/>
  <c r="AE21" i="13"/>
  <c r="AF21" i="13"/>
  <c r="AD23" i="13"/>
  <c r="AD24" i="13"/>
  <c r="AE24" i="13"/>
  <c r="AF24" i="13"/>
  <c r="AD25" i="13"/>
  <c r="AE25" i="13"/>
  <c r="AF25" i="13"/>
  <c r="AD26" i="13"/>
  <c r="AE26" i="13"/>
  <c r="AF26" i="13"/>
  <c r="AD27" i="13"/>
  <c r="AE27" i="13"/>
  <c r="AF27" i="13"/>
  <c r="AD28" i="13"/>
  <c r="AE28" i="13"/>
  <c r="AF28" i="13"/>
  <c r="AD29" i="13"/>
  <c r="AE29" i="13"/>
  <c r="AF29" i="13"/>
  <c r="AD30" i="13"/>
  <c r="AE30" i="13"/>
  <c r="AF30" i="13"/>
  <c r="AD31" i="13"/>
  <c r="AE31" i="13"/>
  <c r="AF31" i="13"/>
  <c r="AD32" i="13"/>
  <c r="AE32" i="13"/>
  <c r="AF32" i="13"/>
  <c r="AD33" i="13"/>
  <c r="AE33" i="13"/>
  <c r="AF33" i="13"/>
  <c r="AD34" i="13"/>
  <c r="AE34" i="13"/>
  <c r="AF34" i="13"/>
  <c r="AD35" i="13"/>
  <c r="AE35" i="13"/>
  <c r="AF35" i="13"/>
  <c r="AD36" i="13"/>
  <c r="AE36" i="13"/>
  <c r="AF36" i="13"/>
  <c r="AD37" i="13"/>
  <c r="AE37" i="13"/>
  <c r="AF37" i="13"/>
  <c r="AD39" i="13"/>
  <c r="AD40" i="13"/>
  <c r="AE40" i="13"/>
  <c r="AF40" i="13"/>
  <c r="AD41" i="13"/>
  <c r="AE41" i="13"/>
  <c r="AF41" i="13"/>
  <c r="AD42" i="13"/>
  <c r="AE42" i="13"/>
  <c r="AF42" i="13"/>
  <c r="AD43" i="13"/>
  <c r="AE43" i="13"/>
  <c r="AF43" i="13"/>
  <c r="AD44" i="13"/>
  <c r="AE44" i="13"/>
  <c r="AF44" i="13"/>
  <c r="AD45" i="13"/>
  <c r="AE45" i="13"/>
  <c r="AF45" i="13"/>
  <c r="AD46" i="13"/>
  <c r="AE46" i="13"/>
  <c r="AF46" i="13"/>
  <c r="AD47" i="13"/>
  <c r="AE47" i="13"/>
  <c r="AF47" i="13"/>
  <c r="AD48" i="13"/>
  <c r="AE48" i="13"/>
  <c r="AF48" i="13"/>
  <c r="AD49" i="13"/>
  <c r="AE49" i="13"/>
  <c r="AF49" i="13"/>
  <c r="AD50" i="13"/>
  <c r="AE50" i="13"/>
  <c r="AF50" i="13"/>
  <c r="AD51" i="13"/>
  <c r="AE51" i="13"/>
  <c r="AF51" i="13"/>
  <c r="AD52" i="13"/>
  <c r="AE52" i="13"/>
  <c r="AF52" i="13"/>
  <c r="AD53" i="13"/>
  <c r="AE53" i="13"/>
  <c r="AF53" i="13"/>
  <c r="AD56" i="13"/>
  <c r="AE56" i="13"/>
  <c r="AF56" i="13"/>
  <c r="AD57" i="13"/>
  <c r="AE57" i="13"/>
  <c r="AF57" i="13"/>
  <c r="AD58" i="13"/>
  <c r="AE58" i="13"/>
  <c r="AF58" i="13"/>
  <c r="AD59" i="13"/>
  <c r="AE59" i="13"/>
  <c r="AF59" i="13"/>
  <c r="AD60" i="13"/>
  <c r="AE60" i="13"/>
  <c r="AF60" i="13"/>
  <c r="AD61" i="13"/>
  <c r="AE61" i="13"/>
  <c r="AF61" i="13"/>
  <c r="AD62" i="13"/>
  <c r="AE62" i="13"/>
  <c r="AF62" i="13"/>
  <c r="AD63" i="13"/>
  <c r="AE63" i="13"/>
  <c r="AF63" i="13"/>
  <c r="AD64" i="13"/>
  <c r="AE64" i="13"/>
  <c r="AF64" i="13"/>
  <c r="AD65" i="13"/>
  <c r="AE65" i="13"/>
  <c r="AF65" i="13"/>
  <c r="AD66" i="13"/>
  <c r="AE66" i="13"/>
  <c r="AF66" i="13"/>
  <c r="AD67" i="13"/>
  <c r="AE67" i="13"/>
  <c r="AF67" i="13"/>
  <c r="AD68" i="13"/>
  <c r="AE68" i="13"/>
  <c r="AF68" i="13"/>
  <c r="AD69" i="13"/>
  <c r="AE69" i="13"/>
  <c r="AF69" i="13"/>
  <c r="AD72" i="13"/>
  <c r="AE72" i="13"/>
  <c r="AF72" i="13"/>
  <c r="AD73" i="13"/>
  <c r="AE73" i="13"/>
  <c r="AF73" i="13"/>
  <c r="AD74" i="13"/>
  <c r="AE74" i="13"/>
  <c r="AF74" i="13"/>
  <c r="AD75" i="13"/>
  <c r="AE75" i="13"/>
  <c r="AF75" i="13"/>
  <c r="AD76" i="13"/>
  <c r="AE76" i="13"/>
  <c r="AF76" i="13"/>
  <c r="AD77" i="13"/>
  <c r="AE77" i="13"/>
  <c r="AF77" i="13"/>
  <c r="AD78" i="13"/>
  <c r="AE78" i="13"/>
  <c r="AF78" i="13"/>
  <c r="AD79" i="13"/>
  <c r="AE79" i="13"/>
  <c r="AF79" i="13"/>
  <c r="AD80" i="13"/>
  <c r="AE80" i="13"/>
  <c r="AF80" i="13"/>
  <c r="AD81" i="13"/>
  <c r="AE81" i="13"/>
  <c r="AF81" i="13"/>
  <c r="AD82" i="13"/>
  <c r="AE82" i="13"/>
  <c r="AF82" i="13"/>
  <c r="AD83" i="13"/>
  <c r="AE83" i="13"/>
  <c r="AF83" i="13"/>
  <c r="AD84" i="13"/>
  <c r="AE84" i="13"/>
  <c r="AF84" i="13"/>
  <c r="AD85" i="13"/>
  <c r="AE85" i="13"/>
  <c r="AF85" i="13"/>
  <c r="AD88" i="13"/>
  <c r="AE88" i="13"/>
  <c r="AF88" i="13"/>
  <c r="AD89" i="13"/>
  <c r="AE89" i="13"/>
  <c r="AF89" i="13"/>
  <c r="AD90" i="13"/>
  <c r="AE90" i="13"/>
  <c r="AF90" i="13"/>
  <c r="AD91" i="13"/>
  <c r="AE91" i="13"/>
  <c r="AF91" i="13"/>
  <c r="AD92" i="13"/>
  <c r="AE92" i="13"/>
  <c r="AF92" i="13"/>
  <c r="AD93" i="13"/>
  <c r="AE93" i="13"/>
  <c r="AF93" i="13"/>
  <c r="AD94" i="13"/>
  <c r="AE94" i="13"/>
  <c r="AF94" i="13"/>
  <c r="AD95" i="13"/>
  <c r="AE95" i="13"/>
  <c r="AF95" i="13"/>
  <c r="AD96" i="13"/>
  <c r="AE96" i="13"/>
  <c r="AF96" i="13"/>
  <c r="AD97" i="13"/>
  <c r="AE97" i="13"/>
  <c r="AF97" i="13"/>
  <c r="AD98" i="13"/>
  <c r="AE98" i="13"/>
  <c r="AF98" i="13"/>
  <c r="AD99" i="13"/>
  <c r="AE99" i="13"/>
  <c r="AF99" i="13"/>
  <c r="AD100" i="13"/>
  <c r="AE100" i="13"/>
  <c r="AF100" i="13"/>
  <c r="AD101" i="13"/>
  <c r="AE101" i="13"/>
  <c r="AF101" i="13"/>
  <c r="AD104" i="13"/>
  <c r="AE104" i="13"/>
  <c r="AF104" i="13"/>
  <c r="AD105" i="13"/>
  <c r="AE105" i="13"/>
  <c r="AF105" i="13"/>
  <c r="AD106" i="13"/>
  <c r="AE106" i="13"/>
  <c r="AF106" i="13"/>
  <c r="AD107" i="13"/>
  <c r="AE107" i="13"/>
  <c r="AF107" i="13"/>
  <c r="AD108" i="13"/>
  <c r="AE108" i="13"/>
  <c r="AF108" i="13"/>
  <c r="AD109" i="13"/>
  <c r="AE109" i="13"/>
  <c r="AF109" i="13"/>
  <c r="AD111" i="13"/>
  <c r="AE111" i="13"/>
  <c r="AF111" i="13"/>
  <c r="AD112" i="13"/>
  <c r="AE112" i="13"/>
  <c r="AF112" i="13"/>
  <c r="AD113" i="13"/>
  <c r="AE113" i="13"/>
  <c r="AF113" i="13"/>
  <c r="AD114" i="13"/>
  <c r="AE114" i="13"/>
  <c r="AF114" i="13"/>
  <c r="AD115" i="13"/>
  <c r="AE115" i="13"/>
  <c r="AF115" i="13"/>
  <c r="AD116" i="13"/>
  <c r="AE116" i="13"/>
  <c r="AF116" i="13"/>
  <c r="AD117" i="13"/>
  <c r="AE117" i="13"/>
  <c r="AF117" i="13"/>
  <c r="AD120" i="13"/>
  <c r="AE120" i="13"/>
  <c r="AF120" i="13"/>
  <c r="AD122" i="13"/>
  <c r="AE122" i="13"/>
  <c r="AF122" i="13"/>
  <c r="AD123" i="13"/>
  <c r="AE123" i="13"/>
  <c r="AF123" i="13"/>
  <c r="AD124" i="13"/>
  <c r="AE124" i="13"/>
  <c r="AF124" i="13"/>
  <c r="AD125" i="13"/>
  <c r="AE125" i="13"/>
  <c r="AF125" i="13"/>
  <c r="AD126" i="13"/>
  <c r="AE126" i="13"/>
  <c r="AF126" i="13"/>
  <c r="AD127" i="13"/>
  <c r="AE127" i="13"/>
  <c r="AF127" i="13"/>
  <c r="AD129" i="13"/>
  <c r="AE129" i="13"/>
  <c r="AF129" i="13"/>
  <c r="AD130" i="13"/>
  <c r="AE130" i="13"/>
  <c r="AF130" i="13"/>
  <c r="AD131" i="13"/>
  <c r="AE131" i="13"/>
  <c r="AF131" i="13"/>
  <c r="AD133" i="13"/>
  <c r="AE133" i="13"/>
  <c r="AF133" i="13"/>
  <c r="AD136" i="13"/>
  <c r="AE136" i="13"/>
  <c r="AF136" i="13"/>
  <c r="AD137" i="13"/>
  <c r="AE137" i="13"/>
  <c r="AF137" i="13"/>
  <c r="AD138" i="13"/>
  <c r="AE138" i="13"/>
  <c r="AF138" i="13"/>
  <c r="AD139" i="13"/>
  <c r="AE139" i="13"/>
  <c r="AF139" i="13"/>
  <c r="AD140" i="13"/>
  <c r="AE140" i="13"/>
  <c r="AF140" i="13"/>
  <c r="AD141" i="13"/>
  <c r="AE141" i="13"/>
  <c r="AF141" i="13"/>
  <c r="AD142" i="13"/>
  <c r="AE142" i="13"/>
  <c r="AF142" i="13"/>
  <c r="AD143" i="13"/>
  <c r="AE143" i="13"/>
  <c r="AF143" i="13"/>
  <c r="AD144" i="13"/>
  <c r="AE144" i="13"/>
  <c r="AF144" i="13"/>
  <c r="AD145" i="13"/>
  <c r="AE145" i="13"/>
  <c r="AF145" i="13"/>
  <c r="AD147" i="13"/>
  <c r="AE147" i="13"/>
  <c r="AF147" i="13"/>
  <c r="AD148" i="13"/>
  <c r="AE148" i="13"/>
  <c r="AF148" i="13"/>
  <c r="AD149" i="13"/>
  <c r="AE149" i="13"/>
  <c r="AF149" i="13"/>
  <c r="AD152" i="13"/>
  <c r="AE152" i="13"/>
  <c r="AF152" i="13"/>
  <c r="AD153" i="13"/>
  <c r="AE153" i="13"/>
  <c r="AF153" i="13"/>
  <c r="AD154" i="13"/>
  <c r="AE154" i="13"/>
  <c r="AF154" i="13"/>
  <c r="AD155" i="13"/>
  <c r="AE155" i="13"/>
  <c r="AF155" i="13"/>
  <c r="AD156" i="13"/>
  <c r="AE156" i="13"/>
  <c r="AF156" i="13"/>
  <c r="AD157" i="13"/>
  <c r="AE157" i="13"/>
  <c r="AF157" i="13"/>
  <c r="AD158" i="13"/>
  <c r="AE158" i="13"/>
  <c r="AF158" i="13"/>
  <c r="AD159" i="13"/>
  <c r="AE159" i="13"/>
  <c r="AF159" i="13"/>
  <c r="AD160" i="13"/>
  <c r="AE160" i="13"/>
  <c r="AF160" i="13"/>
  <c r="AD161" i="13"/>
  <c r="AE161" i="13"/>
  <c r="AF161" i="13"/>
  <c r="AD162" i="13"/>
  <c r="AE162" i="13"/>
  <c r="AF162" i="13"/>
  <c r="AD163" i="13"/>
  <c r="AE163" i="13"/>
  <c r="AF163" i="13"/>
  <c r="AD164" i="13"/>
  <c r="AE164" i="13"/>
  <c r="AF164" i="13"/>
  <c r="AD165" i="13"/>
  <c r="AE165" i="13"/>
  <c r="AF165" i="13"/>
  <c r="AE166" i="13"/>
  <c r="AD168" i="13"/>
  <c r="AE168" i="13"/>
  <c r="AF168" i="13"/>
  <c r="AD169" i="13"/>
  <c r="AE169" i="13"/>
  <c r="AF169" i="13"/>
  <c r="AD170" i="13"/>
  <c r="AE170" i="13"/>
  <c r="AF170" i="13"/>
  <c r="AD171" i="13"/>
  <c r="AE171" i="13"/>
  <c r="AF171" i="13"/>
  <c r="AD172" i="13"/>
  <c r="AE172" i="13"/>
  <c r="AF172" i="13"/>
  <c r="AD173" i="13"/>
  <c r="AE173" i="13"/>
  <c r="AF173" i="13"/>
  <c r="AD174" i="13"/>
  <c r="AE174" i="13"/>
  <c r="AF174" i="13"/>
  <c r="AD175" i="13"/>
  <c r="AE175" i="13"/>
  <c r="AF175" i="13"/>
  <c r="AD176" i="13"/>
  <c r="AE176" i="13"/>
  <c r="AF176" i="13"/>
  <c r="AD177" i="13"/>
  <c r="AE177" i="13"/>
  <c r="AF177" i="13"/>
  <c r="AD178" i="13"/>
  <c r="AE178" i="13"/>
  <c r="AF178" i="13"/>
  <c r="AD179" i="13"/>
  <c r="AE179" i="13"/>
  <c r="AF179" i="13"/>
  <c r="AD180" i="13"/>
  <c r="AE180" i="13"/>
  <c r="AF180" i="13"/>
  <c r="AD184" i="13"/>
  <c r="AE184" i="13"/>
  <c r="AF184" i="13"/>
  <c r="AD185" i="13"/>
  <c r="AE185" i="13"/>
  <c r="AF185" i="13"/>
  <c r="AD186" i="13"/>
  <c r="AE186" i="13"/>
  <c r="AF186" i="13"/>
  <c r="AD187" i="13"/>
  <c r="AE187" i="13"/>
  <c r="AF187" i="13"/>
  <c r="AD188" i="13"/>
  <c r="AE188" i="13"/>
  <c r="AF188" i="13"/>
  <c r="AD189" i="13"/>
  <c r="AE189" i="13"/>
  <c r="AF189" i="13"/>
  <c r="AD190" i="13"/>
  <c r="AE190" i="13"/>
  <c r="AF190" i="13"/>
  <c r="AD191" i="13"/>
  <c r="AE191" i="13"/>
  <c r="AF191" i="13"/>
  <c r="AD192" i="13"/>
  <c r="AE192" i="13"/>
  <c r="AF192" i="13"/>
  <c r="AD193" i="13"/>
  <c r="AE193" i="13"/>
  <c r="AF193" i="13"/>
  <c r="AD194" i="13"/>
  <c r="AE194" i="13"/>
  <c r="AF194" i="13"/>
  <c r="AD195" i="13"/>
  <c r="AE195" i="13"/>
  <c r="AF195" i="13"/>
  <c r="AD196" i="13"/>
  <c r="AE196" i="13"/>
  <c r="AF196" i="13"/>
  <c r="AD197" i="13"/>
  <c r="AE197" i="13"/>
  <c r="AF197" i="13"/>
  <c r="AD4" i="13"/>
  <c r="AE4" i="13"/>
  <c r="AF4" i="13"/>
  <c r="AD5" i="14"/>
  <c r="AE5" i="14"/>
  <c r="AF5" i="14"/>
  <c r="Z5" i="14"/>
  <c r="AA5" i="14"/>
  <c r="AB5" i="14"/>
  <c r="AD6" i="14"/>
  <c r="Z6" i="14"/>
  <c r="AA6" i="14"/>
  <c r="AB6" i="14"/>
  <c r="Z7" i="14"/>
  <c r="AA7" i="14"/>
  <c r="AB7" i="14"/>
  <c r="AD8" i="14"/>
  <c r="AE8" i="14"/>
  <c r="Z8" i="14"/>
  <c r="AA8" i="14"/>
  <c r="AB8" i="14"/>
  <c r="AD9" i="14"/>
  <c r="AE9" i="14"/>
  <c r="AF9" i="14"/>
  <c r="Z9" i="14"/>
  <c r="AA9" i="14"/>
  <c r="AB9" i="14"/>
  <c r="AD10" i="14"/>
  <c r="AE10" i="14"/>
  <c r="AF10" i="14"/>
  <c r="Z10" i="14"/>
  <c r="AA10" i="14"/>
  <c r="AB10" i="14"/>
  <c r="AD11" i="14"/>
  <c r="AE11" i="14"/>
  <c r="AF11" i="14"/>
  <c r="Z11" i="14"/>
  <c r="AA11" i="14"/>
  <c r="AB11" i="14"/>
  <c r="AD12" i="14"/>
  <c r="AE12" i="14"/>
  <c r="AF12" i="14"/>
  <c r="Z12" i="14"/>
  <c r="AA12" i="14"/>
  <c r="AB12" i="14"/>
  <c r="AD13" i="14"/>
  <c r="AE13" i="14"/>
  <c r="AF13" i="14"/>
  <c r="Z13" i="14"/>
  <c r="AA13" i="14"/>
  <c r="AB13" i="14"/>
  <c r="AD14" i="14"/>
  <c r="AE14" i="14"/>
  <c r="AF14" i="14"/>
  <c r="Z14" i="14"/>
  <c r="AA14" i="14"/>
  <c r="AB14" i="14"/>
  <c r="AD15" i="14"/>
  <c r="L15" i="7" s="1"/>
  <c r="AE15" i="14"/>
  <c r="AF15" i="14"/>
  <c r="Z15" i="14"/>
  <c r="AA15" i="14"/>
  <c r="AB15" i="14"/>
  <c r="AD16" i="14"/>
  <c r="AE16" i="14"/>
  <c r="AF16" i="14"/>
  <c r="Z16" i="14"/>
  <c r="AA16" i="14"/>
  <c r="AB16" i="14"/>
  <c r="AD17" i="14"/>
  <c r="AE17" i="14"/>
  <c r="AF17" i="14"/>
  <c r="Z17" i="14"/>
  <c r="AA17" i="14"/>
  <c r="AB17" i="14"/>
  <c r="AD18" i="14"/>
  <c r="AE18" i="14"/>
  <c r="AF18" i="14"/>
  <c r="Z18" i="14"/>
  <c r="AA18" i="14"/>
  <c r="AB18" i="14"/>
  <c r="AE19" i="14"/>
  <c r="AF19" i="14"/>
  <c r="Z19" i="14"/>
  <c r="AA19" i="14"/>
  <c r="AB19" i="14"/>
  <c r="AE20" i="14"/>
  <c r="AF20" i="14"/>
  <c r="Z20" i="14"/>
  <c r="AA20" i="14"/>
  <c r="AB20" i="14"/>
  <c r="AD21" i="14"/>
  <c r="AE21" i="14"/>
  <c r="AF21" i="14"/>
  <c r="Z21" i="14"/>
  <c r="AA21" i="14"/>
  <c r="AB21" i="14"/>
  <c r="AD22" i="14"/>
  <c r="Z22" i="14"/>
  <c r="AA22" i="14"/>
  <c r="AB22" i="14"/>
  <c r="AD23" i="14"/>
  <c r="Z23" i="14"/>
  <c r="AA23" i="14"/>
  <c r="AB23" i="14"/>
  <c r="AD24" i="14"/>
  <c r="AE24" i="14"/>
  <c r="Z24" i="14"/>
  <c r="AA24" i="14"/>
  <c r="AB24" i="14"/>
  <c r="AD25" i="14"/>
  <c r="AE25" i="14"/>
  <c r="AF25" i="14"/>
  <c r="Z25" i="14"/>
  <c r="AA25" i="14"/>
  <c r="AB25" i="14"/>
  <c r="AD26" i="14"/>
  <c r="AE26" i="14"/>
  <c r="AF26" i="14"/>
  <c r="Z26" i="14"/>
  <c r="AA26" i="14"/>
  <c r="AB26" i="14"/>
  <c r="AD27" i="14"/>
  <c r="AE27" i="14"/>
  <c r="AF27" i="14"/>
  <c r="Z27" i="14"/>
  <c r="AA27" i="14"/>
  <c r="AB27" i="14"/>
  <c r="AD28" i="14"/>
  <c r="AE28" i="14"/>
  <c r="AF28" i="14"/>
  <c r="Z28" i="14"/>
  <c r="AA28" i="14"/>
  <c r="AB28" i="14"/>
  <c r="AD29" i="14"/>
  <c r="AE29" i="14"/>
  <c r="AF29" i="14"/>
  <c r="Z29" i="14"/>
  <c r="AA29" i="14"/>
  <c r="AB29" i="14"/>
  <c r="AD30" i="14"/>
  <c r="AE30" i="14"/>
  <c r="AF30" i="14"/>
  <c r="Z30" i="14"/>
  <c r="AA30" i="14"/>
  <c r="AB30" i="14"/>
  <c r="AD31" i="14"/>
  <c r="AE31" i="14"/>
  <c r="AF31" i="14"/>
  <c r="Z31" i="14"/>
  <c r="AA31" i="14"/>
  <c r="AB31" i="14"/>
  <c r="AD32" i="14"/>
  <c r="AE32" i="14"/>
  <c r="AF32" i="14"/>
  <c r="Z32" i="14"/>
  <c r="AA32" i="14"/>
  <c r="AB32" i="14"/>
  <c r="AD33" i="14"/>
  <c r="AE33" i="14"/>
  <c r="AF33" i="14"/>
  <c r="Z33" i="14"/>
  <c r="AA33" i="14"/>
  <c r="AB33" i="14"/>
  <c r="AD34" i="14"/>
  <c r="AE34" i="14"/>
  <c r="AF34" i="14"/>
  <c r="Z34" i="14"/>
  <c r="AA34" i="14"/>
  <c r="AB34" i="14"/>
  <c r="AE35" i="14"/>
  <c r="AF35" i="14"/>
  <c r="Z35" i="14"/>
  <c r="AA35" i="14"/>
  <c r="AB35" i="14"/>
  <c r="AE36" i="14"/>
  <c r="M36" i="7" s="1"/>
  <c r="AF36" i="14"/>
  <c r="Z36" i="14"/>
  <c r="AA36" i="14"/>
  <c r="AB36" i="14"/>
  <c r="AD37" i="14"/>
  <c r="AE37" i="14"/>
  <c r="AF37" i="14"/>
  <c r="Z37" i="14"/>
  <c r="AA37" i="14"/>
  <c r="AB37" i="14"/>
  <c r="AD38" i="14"/>
  <c r="Z38" i="14"/>
  <c r="AA38" i="14"/>
  <c r="AB38" i="14"/>
  <c r="Z39" i="14"/>
  <c r="AA39" i="14"/>
  <c r="AB39" i="14"/>
  <c r="AD40" i="14"/>
  <c r="AE40" i="14"/>
  <c r="Z40" i="14"/>
  <c r="AA40" i="14"/>
  <c r="AB40" i="14"/>
  <c r="AD41" i="14"/>
  <c r="AE41" i="14"/>
  <c r="AF41" i="14"/>
  <c r="Z41" i="14"/>
  <c r="AA41" i="14"/>
  <c r="AB41" i="14"/>
  <c r="AD42" i="14"/>
  <c r="AE42" i="14"/>
  <c r="AF42" i="14"/>
  <c r="Z42" i="14"/>
  <c r="AA42" i="14"/>
  <c r="AB42" i="14"/>
  <c r="AD43" i="14"/>
  <c r="AE43" i="14"/>
  <c r="AF43" i="14"/>
  <c r="Z43" i="14"/>
  <c r="AA43" i="14"/>
  <c r="AB43" i="14"/>
  <c r="AD44" i="14"/>
  <c r="AE44" i="14"/>
  <c r="AF44" i="14"/>
  <c r="Z44" i="14"/>
  <c r="AA44" i="14"/>
  <c r="AB44" i="14"/>
  <c r="AD45" i="14"/>
  <c r="AE45" i="14"/>
  <c r="AF45" i="14"/>
  <c r="Z45" i="14"/>
  <c r="AA45" i="14"/>
  <c r="AB45" i="14"/>
  <c r="AD46" i="14"/>
  <c r="AE46" i="14"/>
  <c r="AF46" i="14"/>
  <c r="Z46" i="14"/>
  <c r="AA46" i="14"/>
  <c r="AB46" i="14"/>
  <c r="AD47" i="14"/>
  <c r="AE47" i="14"/>
  <c r="AF47" i="14"/>
  <c r="Z47" i="14"/>
  <c r="AA47" i="14"/>
  <c r="AB47" i="14"/>
  <c r="AD48" i="14"/>
  <c r="AE48" i="14"/>
  <c r="AF48" i="14"/>
  <c r="Z48" i="14"/>
  <c r="AA48" i="14"/>
  <c r="AB48" i="14"/>
  <c r="AD49" i="14"/>
  <c r="AE49" i="14"/>
  <c r="AF49" i="14"/>
  <c r="Z49" i="14"/>
  <c r="AA49" i="14"/>
  <c r="AB49" i="14"/>
  <c r="AD50" i="14"/>
  <c r="AE50" i="14"/>
  <c r="AF50" i="14"/>
  <c r="Z50" i="14"/>
  <c r="AA50" i="14"/>
  <c r="AB50" i="14"/>
  <c r="AE51" i="14"/>
  <c r="AF51" i="14"/>
  <c r="Z51" i="14"/>
  <c r="AA51" i="14"/>
  <c r="AB51" i="14"/>
  <c r="AE52" i="14"/>
  <c r="AF52" i="14"/>
  <c r="Z52" i="14"/>
  <c r="AA52" i="14"/>
  <c r="AB52" i="14"/>
  <c r="AD53" i="14"/>
  <c r="AE53" i="14"/>
  <c r="AF53" i="14"/>
  <c r="Z53" i="14"/>
  <c r="AA53" i="14"/>
  <c r="AB53" i="14"/>
  <c r="AD54" i="14"/>
  <c r="Z54" i="14"/>
  <c r="AA54" i="14"/>
  <c r="AB54" i="14"/>
  <c r="Z55" i="14"/>
  <c r="AA55" i="14"/>
  <c r="AB55" i="14"/>
  <c r="AD56" i="14"/>
  <c r="AE56" i="14"/>
  <c r="Z56" i="14"/>
  <c r="AA56" i="14"/>
  <c r="AB56" i="14"/>
  <c r="AD57" i="14"/>
  <c r="AE57" i="14"/>
  <c r="AF57" i="14"/>
  <c r="Z57" i="14"/>
  <c r="AA57" i="14"/>
  <c r="AB57" i="14"/>
  <c r="AD58" i="14"/>
  <c r="AE58" i="14"/>
  <c r="AF58" i="14"/>
  <c r="Z58" i="14"/>
  <c r="AA58" i="14"/>
  <c r="AB58" i="14"/>
  <c r="AD59" i="14"/>
  <c r="AE59" i="14"/>
  <c r="AF59" i="14"/>
  <c r="Z59" i="14"/>
  <c r="AA59" i="14"/>
  <c r="AB59" i="14"/>
  <c r="AD60" i="14"/>
  <c r="AE60" i="14"/>
  <c r="AF60" i="14"/>
  <c r="Z60" i="14"/>
  <c r="AA60" i="14"/>
  <c r="AB60" i="14"/>
  <c r="AD61" i="14"/>
  <c r="AE61" i="14"/>
  <c r="AF61" i="14"/>
  <c r="Z61" i="14"/>
  <c r="AA61" i="14"/>
  <c r="AB61" i="14"/>
  <c r="AD62" i="14"/>
  <c r="AE62" i="14"/>
  <c r="AF62" i="14"/>
  <c r="Z62" i="14"/>
  <c r="AA62" i="14"/>
  <c r="AB62" i="14"/>
  <c r="AD63" i="14"/>
  <c r="L63" i="7" s="1"/>
  <c r="AE63" i="14"/>
  <c r="AF63" i="14"/>
  <c r="Z63" i="14"/>
  <c r="AA63" i="14"/>
  <c r="AB63" i="14"/>
  <c r="AD64" i="14"/>
  <c r="AE64" i="14"/>
  <c r="AF64" i="14"/>
  <c r="Z64" i="14"/>
  <c r="AA64" i="14"/>
  <c r="AB64" i="14"/>
  <c r="AD65" i="14"/>
  <c r="AE65" i="14"/>
  <c r="AF65" i="14"/>
  <c r="Z65" i="14"/>
  <c r="AA65" i="14"/>
  <c r="AB65" i="14"/>
  <c r="AD66" i="14"/>
  <c r="AE66" i="14"/>
  <c r="AF66" i="14"/>
  <c r="Z66" i="14"/>
  <c r="AA66" i="14"/>
  <c r="AB66" i="14"/>
  <c r="AE67" i="14"/>
  <c r="AF67" i="14"/>
  <c r="Z67" i="14"/>
  <c r="AA67" i="14"/>
  <c r="AB67" i="14"/>
  <c r="AE68" i="14"/>
  <c r="AF68" i="14"/>
  <c r="Z68" i="14"/>
  <c r="AA68" i="14"/>
  <c r="AB68" i="14"/>
  <c r="AD69" i="14"/>
  <c r="AE69" i="14"/>
  <c r="AF69" i="14"/>
  <c r="Z69" i="14"/>
  <c r="AA69" i="14"/>
  <c r="AB69" i="14"/>
  <c r="AD70" i="14"/>
  <c r="Z70" i="14"/>
  <c r="AA70" i="14"/>
  <c r="AB70" i="14"/>
  <c r="Z71" i="14"/>
  <c r="AA71" i="14"/>
  <c r="AB71" i="14"/>
  <c r="AD72" i="14"/>
  <c r="AE72" i="14"/>
  <c r="Z72" i="14"/>
  <c r="AA72" i="14"/>
  <c r="AB72" i="14"/>
  <c r="AD73" i="14"/>
  <c r="AE73" i="14"/>
  <c r="AF73" i="14"/>
  <c r="Z73" i="14"/>
  <c r="AA73" i="14"/>
  <c r="AB73" i="14"/>
  <c r="AD74" i="14"/>
  <c r="AE74" i="14"/>
  <c r="AF74" i="14"/>
  <c r="Z74" i="14"/>
  <c r="AA74" i="14"/>
  <c r="AB74" i="14"/>
  <c r="AD75" i="14"/>
  <c r="AE75" i="14"/>
  <c r="AF75" i="14"/>
  <c r="Z75" i="14"/>
  <c r="AA75" i="14"/>
  <c r="AB75" i="14"/>
  <c r="AD76" i="14"/>
  <c r="AE76" i="14"/>
  <c r="AF76" i="14"/>
  <c r="Z76" i="14"/>
  <c r="AA76" i="14"/>
  <c r="AB76" i="14"/>
  <c r="AD77" i="14"/>
  <c r="AE77" i="14"/>
  <c r="AF77" i="14"/>
  <c r="Z77" i="14"/>
  <c r="AA77" i="14"/>
  <c r="AB77" i="14"/>
  <c r="AD78" i="14"/>
  <c r="AE78" i="14"/>
  <c r="AF78" i="14"/>
  <c r="AL78" i="14" s="1"/>
  <c r="Z78" i="14"/>
  <c r="AA78" i="14"/>
  <c r="AB78" i="14"/>
  <c r="AD79" i="14"/>
  <c r="AE79" i="14"/>
  <c r="AF79" i="14"/>
  <c r="Z79" i="14"/>
  <c r="AA79" i="14"/>
  <c r="AB79" i="14"/>
  <c r="AD80" i="14"/>
  <c r="AE80" i="14"/>
  <c r="AF80" i="14"/>
  <c r="Z80" i="14"/>
  <c r="AA80" i="14"/>
  <c r="AB80" i="14"/>
  <c r="AD81" i="14"/>
  <c r="AE81" i="14"/>
  <c r="AF81" i="14"/>
  <c r="Z81" i="14"/>
  <c r="AA81" i="14"/>
  <c r="AB81" i="14"/>
  <c r="AD82" i="14"/>
  <c r="AE82" i="14"/>
  <c r="AF82" i="14"/>
  <c r="Z82" i="14"/>
  <c r="AA82" i="14"/>
  <c r="AB82" i="14"/>
  <c r="AE83" i="14"/>
  <c r="AF83" i="14"/>
  <c r="Z83" i="14"/>
  <c r="AA83" i="14"/>
  <c r="AB83" i="14"/>
  <c r="AE84" i="14"/>
  <c r="AF84" i="14"/>
  <c r="Z84" i="14"/>
  <c r="AA84" i="14"/>
  <c r="AB84" i="14"/>
  <c r="AD85" i="14"/>
  <c r="AE85" i="14"/>
  <c r="AF85" i="14"/>
  <c r="Z85" i="14"/>
  <c r="AA85" i="14"/>
  <c r="AB85" i="14"/>
  <c r="AD86" i="14"/>
  <c r="AE86" i="14"/>
  <c r="Z86" i="14"/>
  <c r="AA86" i="14"/>
  <c r="AB86" i="14"/>
  <c r="Z87" i="14"/>
  <c r="AA87" i="14"/>
  <c r="AB87" i="14"/>
  <c r="AD88" i="14"/>
  <c r="AE88" i="14"/>
  <c r="Z88" i="14"/>
  <c r="AA88" i="14"/>
  <c r="AB88" i="14"/>
  <c r="AD89" i="14"/>
  <c r="AE89" i="14"/>
  <c r="AF89" i="14"/>
  <c r="Z89" i="14"/>
  <c r="AA89" i="14"/>
  <c r="AB89" i="14"/>
  <c r="AD90" i="14"/>
  <c r="AE90" i="14"/>
  <c r="AF90" i="14"/>
  <c r="Z90" i="14"/>
  <c r="AA90" i="14"/>
  <c r="AB90" i="14"/>
  <c r="AD91" i="14"/>
  <c r="AE91" i="14"/>
  <c r="AF91" i="14"/>
  <c r="Z91" i="14"/>
  <c r="AA91" i="14"/>
  <c r="AB91" i="14"/>
  <c r="AD92" i="14"/>
  <c r="AE92" i="14"/>
  <c r="AF92" i="14"/>
  <c r="Z92" i="14"/>
  <c r="AA92" i="14"/>
  <c r="AB92" i="14"/>
  <c r="AD93" i="14"/>
  <c r="AE93" i="14"/>
  <c r="AF93" i="14"/>
  <c r="Z93" i="14"/>
  <c r="AA93" i="14"/>
  <c r="AB93" i="14"/>
  <c r="AD94" i="14"/>
  <c r="AE94" i="14"/>
  <c r="AF94" i="14"/>
  <c r="Z94" i="14"/>
  <c r="AA94" i="14"/>
  <c r="AB94" i="14"/>
  <c r="AD95" i="14"/>
  <c r="AE95" i="14"/>
  <c r="AF95" i="14"/>
  <c r="Z95" i="14"/>
  <c r="AA95" i="14"/>
  <c r="AB95" i="14"/>
  <c r="AD96" i="14"/>
  <c r="AE96" i="14"/>
  <c r="AF96" i="14"/>
  <c r="Z96" i="14"/>
  <c r="AA96" i="14"/>
  <c r="AB96" i="14"/>
  <c r="AD97" i="14"/>
  <c r="AE97" i="14"/>
  <c r="AF97" i="14"/>
  <c r="Z97" i="14"/>
  <c r="AA97" i="14"/>
  <c r="AB97" i="14"/>
  <c r="AD98" i="14"/>
  <c r="AE98" i="14"/>
  <c r="AF98" i="14"/>
  <c r="Z98" i="14"/>
  <c r="AA98" i="14"/>
  <c r="AB98" i="14"/>
  <c r="AE99" i="14"/>
  <c r="AF99" i="14"/>
  <c r="Z99" i="14"/>
  <c r="AA99" i="14"/>
  <c r="AB99" i="14"/>
  <c r="AE100" i="14"/>
  <c r="AF100" i="14"/>
  <c r="Z100" i="14"/>
  <c r="AA100" i="14"/>
  <c r="AB100" i="14"/>
  <c r="AD101" i="14"/>
  <c r="AE101" i="14"/>
  <c r="AF101" i="14"/>
  <c r="Z101" i="14"/>
  <c r="AA101" i="14"/>
  <c r="AB101" i="14"/>
  <c r="AD102" i="14"/>
  <c r="Z102" i="14"/>
  <c r="AA102" i="14"/>
  <c r="AB102" i="14"/>
  <c r="Z103" i="14"/>
  <c r="AA103" i="14"/>
  <c r="AB103" i="14"/>
  <c r="AD104" i="14"/>
  <c r="AE104" i="14"/>
  <c r="AF104" i="14"/>
  <c r="Z104" i="14"/>
  <c r="AA104" i="14"/>
  <c r="AB104" i="14"/>
  <c r="AD105" i="14"/>
  <c r="AE105" i="14"/>
  <c r="AF105" i="14"/>
  <c r="Z105" i="14"/>
  <c r="AA105" i="14"/>
  <c r="AB105" i="14"/>
  <c r="AD106" i="14"/>
  <c r="AE106" i="14"/>
  <c r="AF106" i="14"/>
  <c r="Z106" i="14"/>
  <c r="AA106" i="14"/>
  <c r="AB106" i="14"/>
  <c r="AD107" i="14"/>
  <c r="AE107" i="14"/>
  <c r="AF107" i="14"/>
  <c r="Z107" i="14"/>
  <c r="AA107" i="14"/>
  <c r="AB107" i="14"/>
  <c r="AD108" i="14"/>
  <c r="AE108" i="14"/>
  <c r="AF108" i="14"/>
  <c r="Z108" i="14"/>
  <c r="AA108" i="14"/>
  <c r="AB108" i="14"/>
  <c r="AD109" i="14"/>
  <c r="AE109" i="14"/>
  <c r="AF109" i="14"/>
  <c r="Z109" i="14"/>
  <c r="AA109" i="14"/>
  <c r="AB109" i="14"/>
  <c r="AD111" i="14"/>
  <c r="AE111" i="14"/>
  <c r="AF111" i="14"/>
  <c r="Z111" i="14"/>
  <c r="AA111" i="14"/>
  <c r="AB111" i="14"/>
  <c r="AD112" i="14"/>
  <c r="AE112" i="14"/>
  <c r="AF112" i="14"/>
  <c r="Z112" i="14"/>
  <c r="AA112" i="14"/>
  <c r="AB112" i="14"/>
  <c r="AD113" i="14"/>
  <c r="AE113" i="14"/>
  <c r="AF113" i="14"/>
  <c r="Z113" i="14"/>
  <c r="AA113" i="14"/>
  <c r="AB113" i="14"/>
  <c r="AD114" i="14"/>
  <c r="AE114" i="14"/>
  <c r="AF114" i="14"/>
  <c r="Z114" i="14"/>
  <c r="AA114" i="14"/>
  <c r="AB114" i="14"/>
  <c r="AE115" i="14"/>
  <c r="AF115" i="14"/>
  <c r="Z115" i="14"/>
  <c r="AA115" i="14"/>
  <c r="AB115" i="14"/>
  <c r="AE116" i="14"/>
  <c r="AF116" i="14"/>
  <c r="Z116" i="14"/>
  <c r="AA116" i="14"/>
  <c r="AB116" i="14"/>
  <c r="AD117" i="14"/>
  <c r="AE117" i="14"/>
  <c r="AF117" i="14"/>
  <c r="Z117" i="14"/>
  <c r="AA117" i="14"/>
  <c r="AB117" i="14"/>
  <c r="AD118" i="14"/>
  <c r="Z118" i="14"/>
  <c r="AA118" i="14"/>
  <c r="AB118" i="14"/>
  <c r="Z119" i="14"/>
  <c r="AA119" i="14"/>
  <c r="AB119" i="14"/>
  <c r="AD120" i="14"/>
  <c r="AE120" i="14"/>
  <c r="Z120" i="14"/>
  <c r="AA120" i="14"/>
  <c r="AB120" i="14"/>
  <c r="AD122" i="14"/>
  <c r="AE122" i="14"/>
  <c r="AF122" i="14"/>
  <c r="Z122" i="14"/>
  <c r="AA122" i="14"/>
  <c r="AB122" i="14"/>
  <c r="AD123" i="14"/>
  <c r="AE123" i="14"/>
  <c r="AF123" i="14"/>
  <c r="Z123" i="14"/>
  <c r="AA123" i="14"/>
  <c r="AB123" i="14"/>
  <c r="AD124" i="14"/>
  <c r="AE124" i="14"/>
  <c r="AF124" i="14"/>
  <c r="Z124" i="14"/>
  <c r="AA124" i="14"/>
  <c r="AB124" i="14"/>
  <c r="AD125" i="14"/>
  <c r="AE125" i="14"/>
  <c r="AF125" i="14"/>
  <c r="Z125" i="14"/>
  <c r="AA125" i="14"/>
  <c r="AB125" i="14"/>
  <c r="AD126" i="14"/>
  <c r="AE126" i="14"/>
  <c r="AF126" i="14"/>
  <c r="Z126" i="14"/>
  <c r="AA126" i="14"/>
  <c r="AB126" i="14"/>
  <c r="AD127" i="14"/>
  <c r="AE127" i="14"/>
  <c r="AF127" i="14"/>
  <c r="Z127" i="14"/>
  <c r="AA127" i="14"/>
  <c r="AB127" i="14"/>
  <c r="AD129" i="14"/>
  <c r="AE129" i="14"/>
  <c r="AF129" i="14"/>
  <c r="Z129" i="14"/>
  <c r="AA129" i="14"/>
  <c r="AB129" i="14"/>
  <c r="AD130" i="14"/>
  <c r="AE130" i="14"/>
  <c r="AF130" i="14"/>
  <c r="Z130" i="14"/>
  <c r="AA130" i="14"/>
  <c r="AB130" i="14"/>
  <c r="AE131" i="14"/>
  <c r="AF131" i="14"/>
  <c r="Z131" i="14"/>
  <c r="AA131" i="14"/>
  <c r="AB131" i="14"/>
  <c r="AD133" i="14"/>
  <c r="AE133" i="14"/>
  <c r="AF133" i="14"/>
  <c r="Z133" i="14"/>
  <c r="AA133" i="14"/>
  <c r="AB133" i="14"/>
  <c r="AD134" i="14"/>
  <c r="AE134" i="14"/>
  <c r="Z134" i="14"/>
  <c r="AA134" i="14"/>
  <c r="AB134" i="14"/>
  <c r="Z135" i="14"/>
  <c r="AA135" i="14"/>
  <c r="AB135" i="14"/>
  <c r="AD136" i="14"/>
  <c r="AE136" i="14"/>
  <c r="AF136" i="14"/>
  <c r="Z136" i="14"/>
  <c r="AA136" i="14"/>
  <c r="AB136" i="14"/>
  <c r="AD137" i="14"/>
  <c r="AE137" i="14"/>
  <c r="AF137" i="14"/>
  <c r="Z137" i="14"/>
  <c r="AA137" i="14"/>
  <c r="AB137" i="14"/>
  <c r="AD138" i="14"/>
  <c r="AE138" i="14"/>
  <c r="AF138" i="14"/>
  <c r="Z138" i="14"/>
  <c r="AA138" i="14"/>
  <c r="AB138" i="14"/>
  <c r="AD139" i="14"/>
  <c r="AE139" i="14"/>
  <c r="AF139" i="14"/>
  <c r="Z139" i="14"/>
  <c r="AA139" i="14"/>
  <c r="AB139" i="14"/>
  <c r="AD140" i="14"/>
  <c r="AE140" i="14"/>
  <c r="AF140" i="14"/>
  <c r="Z140" i="14"/>
  <c r="AA140" i="14"/>
  <c r="AB140" i="14"/>
  <c r="AD141" i="14"/>
  <c r="AL141" i="14" s="1"/>
  <c r="AE141" i="14"/>
  <c r="AF141" i="14"/>
  <c r="Z141" i="14"/>
  <c r="AA141" i="14"/>
  <c r="AB141" i="14"/>
  <c r="AD142" i="14"/>
  <c r="AE142" i="14"/>
  <c r="AF142" i="14"/>
  <c r="Z142" i="14"/>
  <c r="AA142" i="14"/>
  <c r="AB142" i="14"/>
  <c r="AD143" i="14"/>
  <c r="AE143" i="14"/>
  <c r="AF143" i="14"/>
  <c r="Z143" i="14"/>
  <c r="AA143" i="14"/>
  <c r="AB143" i="14"/>
  <c r="AD144" i="14"/>
  <c r="AE144" i="14"/>
  <c r="AF144" i="14"/>
  <c r="Z144" i="14"/>
  <c r="AA144" i="14"/>
  <c r="AB144" i="14"/>
  <c r="AD145" i="14"/>
  <c r="AE145" i="14"/>
  <c r="AF145" i="14"/>
  <c r="Z145" i="14"/>
  <c r="AA145" i="14"/>
  <c r="AB145" i="14"/>
  <c r="AE147" i="14"/>
  <c r="AF147" i="14"/>
  <c r="Z147" i="14"/>
  <c r="AA147" i="14"/>
  <c r="AB147" i="14"/>
  <c r="AD148" i="14"/>
  <c r="AE148" i="14"/>
  <c r="AF148" i="14"/>
  <c r="Z148" i="14"/>
  <c r="AA148" i="14"/>
  <c r="AB148" i="14"/>
  <c r="AD149" i="14"/>
  <c r="AE149" i="14"/>
  <c r="AF149" i="14"/>
  <c r="Z149" i="14"/>
  <c r="AA149" i="14"/>
  <c r="AB149" i="14"/>
  <c r="AD150" i="14"/>
  <c r="Z150" i="14"/>
  <c r="AA150" i="14"/>
  <c r="AB150" i="14"/>
  <c r="Z151" i="14"/>
  <c r="AA151" i="14"/>
  <c r="AB151" i="14"/>
  <c r="AD152" i="14"/>
  <c r="AE152" i="14"/>
  <c r="Z152" i="14"/>
  <c r="AA152" i="14"/>
  <c r="AB152" i="14"/>
  <c r="AD153" i="14"/>
  <c r="AE153" i="14"/>
  <c r="AF153" i="14"/>
  <c r="Z153" i="14"/>
  <c r="AA153" i="14"/>
  <c r="AB153" i="14"/>
  <c r="AD154" i="14"/>
  <c r="AE154" i="14"/>
  <c r="AF154" i="14"/>
  <c r="Z154" i="14"/>
  <c r="AA154" i="14"/>
  <c r="AB154" i="14"/>
  <c r="AD155" i="14"/>
  <c r="AE155" i="14"/>
  <c r="AF155" i="14"/>
  <c r="Z155" i="14"/>
  <c r="AA155" i="14"/>
  <c r="AB155" i="14"/>
  <c r="AD156" i="14"/>
  <c r="AE156" i="14"/>
  <c r="AF156" i="14"/>
  <c r="Z156" i="14"/>
  <c r="AA156" i="14"/>
  <c r="AB156" i="14"/>
  <c r="AD157" i="14"/>
  <c r="AE157" i="14"/>
  <c r="AF157" i="14"/>
  <c r="Z157" i="14"/>
  <c r="AA157" i="14"/>
  <c r="AB157" i="14"/>
  <c r="AD158" i="14"/>
  <c r="AE158" i="14"/>
  <c r="AF158" i="14"/>
  <c r="Z158" i="14"/>
  <c r="AA158" i="14"/>
  <c r="AB158" i="14"/>
  <c r="AD159" i="14"/>
  <c r="AE159" i="14"/>
  <c r="AF159" i="14"/>
  <c r="Z159" i="14"/>
  <c r="AA159" i="14"/>
  <c r="AB159" i="14"/>
  <c r="AD160" i="14"/>
  <c r="AE160" i="14"/>
  <c r="AF160" i="14"/>
  <c r="Z160" i="14"/>
  <c r="AA160" i="14"/>
  <c r="AB160" i="14"/>
  <c r="AD161" i="14"/>
  <c r="AE161" i="14"/>
  <c r="AF161" i="14"/>
  <c r="Z161" i="14"/>
  <c r="AA161" i="14"/>
  <c r="AB161" i="14"/>
  <c r="AD162" i="14"/>
  <c r="AE162" i="14"/>
  <c r="AF162" i="14"/>
  <c r="Z162" i="14"/>
  <c r="AA162" i="14"/>
  <c r="AB162" i="14"/>
  <c r="AE163" i="14"/>
  <c r="AF163" i="14"/>
  <c r="Z163" i="14"/>
  <c r="AA163" i="14"/>
  <c r="AB163" i="14"/>
  <c r="AD164" i="14"/>
  <c r="AE164" i="14"/>
  <c r="AF164" i="14"/>
  <c r="Z164" i="14"/>
  <c r="AA164" i="14"/>
  <c r="AB164" i="14"/>
  <c r="AD165" i="14"/>
  <c r="AE165" i="14"/>
  <c r="AF165" i="14"/>
  <c r="Z165" i="14"/>
  <c r="AA165" i="14"/>
  <c r="AB165" i="14"/>
  <c r="AD166" i="14"/>
  <c r="Z166" i="14"/>
  <c r="AA166" i="14"/>
  <c r="AB166" i="14"/>
  <c r="Z167" i="14"/>
  <c r="AA167" i="14"/>
  <c r="AB167" i="14"/>
  <c r="AD168" i="14"/>
  <c r="AE168" i="14"/>
  <c r="Z168" i="14"/>
  <c r="AA168" i="14"/>
  <c r="AB168" i="14"/>
  <c r="AD169" i="14"/>
  <c r="AE169" i="14"/>
  <c r="AF169" i="14"/>
  <c r="Z169" i="14"/>
  <c r="AA169" i="14"/>
  <c r="AB169" i="14"/>
  <c r="AD170" i="14"/>
  <c r="AE170" i="14"/>
  <c r="AF170" i="14"/>
  <c r="Z170" i="14"/>
  <c r="AA170" i="14"/>
  <c r="AB170" i="14"/>
  <c r="AD171" i="14"/>
  <c r="AE171" i="14"/>
  <c r="AF171" i="14"/>
  <c r="Z171" i="14"/>
  <c r="AA171" i="14"/>
  <c r="AB171" i="14"/>
  <c r="AD172" i="14"/>
  <c r="AE172" i="14"/>
  <c r="AF172" i="14"/>
  <c r="Z172" i="14"/>
  <c r="AA172" i="14"/>
  <c r="AB172" i="14"/>
  <c r="AD173" i="14"/>
  <c r="AE173" i="14"/>
  <c r="AF173" i="14"/>
  <c r="Z173" i="14"/>
  <c r="AA173" i="14"/>
  <c r="AB173" i="14"/>
  <c r="AD174" i="14"/>
  <c r="AE174" i="14"/>
  <c r="AF174" i="14"/>
  <c r="Z174" i="14"/>
  <c r="AA174" i="14"/>
  <c r="AB174" i="14"/>
  <c r="AD175" i="14"/>
  <c r="AE175" i="14"/>
  <c r="AF175" i="14"/>
  <c r="Z175" i="14"/>
  <c r="AA175" i="14"/>
  <c r="AB175" i="14"/>
  <c r="AD176" i="14"/>
  <c r="AE176" i="14"/>
  <c r="AF176" i="14"/>
  <c r="Z176" i="14"/>
  <c r="AA176" i="14"/>
  <c r="AB176" i="14"/>
  <c r="AD177" i="14"/>
  <c r="AE177" i="14"/>
  <c r="AF177" i="14"/>
  <c r="Z177" i="14"/>
  <c r="AA177" i="14"/>
  <c r="AB177" i="14"/>
  <c r="AD178" i="14"/>
  <c r="AE178" i="14"/>
  <c r="AF178" i="14"/>
  <c r="Z178" i="14"/>
  <c r="AA178" i="14"/>
  <c r="AB178" i="14"/>
  <c r="AE179" i="14"/>
  <c r="AF179" i="14"/>
  <c r="Z179" i="14"/>
  <c r="AA179" i="14"/>
  <c r="AB179" i="14"/>
  <c r="AD180" i="14"/>
  <c r="AE180" i="14"/>
  <c r="AF180" i="14"/>
  <c r="Z180" i="14"/>
  <c r="AA180" i="14"/>
  <c r="AB180" i="14"/>
  <c r="AD182" i="14"/>
  <c r="Z182" i="14"/>
  <c r="AA182" i="14"/>
  <c r="AB182" i="14"/>
  <c r="Z183" i="14"/>
  <c r="AA183" i="14"/>
  <c r="AB183" i="14"/>
  <c r="AD184" i="14"/>
  <c r="AE184" i="14"/>
  <c r="Z184" i="14"/>
  <c r="AA184" i="14"/>
  <c r="AB184" i="14"/>
  <c r="AD185" i="14"/>
  <c r="AE185" i="14"/>
  <c r="AF185" i="14"/>
  <c r="Z185" i="14"/>
  <c r="AA185" i="14"/>
  <c r="AB185" i="14"/>
  <c r="AD186" i="14"/>
  <c r="AE186" i="14"/>
  <c r="AF186" i="14"/>
  <c r="Z186" i="14"/>
  <c r="AA186" i="14"/>
  <c r="AB186" i="14"/>
  <c r="AD187" i="14"/>
  <c r="AE187" i="14"/>
  <c r="AF187" i="14"/>
  <c r="Z187" i="14"/>
  <c r="AA187" i="14"/>
  <c r="AB187" i="14"/>
  <c r="AD188" i="14"/>
  <c r="AE188" i="14"/>
  <c r="AF188" i="14"/>
  <c r="Z188" i="14"/>
  <c r="AA188" i="14"/>
  <c r="AB188" i="14"/>
  <c r="AD189" i="14"/>
  <c r="AE189" i="14"/>
  <c r="AF189" i="14"/>
  <c r="Z189" i="14"/>
  <c r="AA189" i="14"/>
  <c r="AB189" i="14"/>
  <c r="AD190" i="14"/>
  <c r="AE190" i="14"/>
  <c r="AF190" i="14"/>
  <c r="Z190" i="14"/>
  <c r="AA190" i="14"/>
  <c r="AB190" i="14"/>
  <c r="AD191" i="14"/>
  <c r="AE191" i="14"/>
  <c r="AF191" i="14"/>
  <c r="Z191" i="14"/>
  <c r="AA191" i="14"/>
  <c r="AB191" i="14"/>
  <c r="AD192" i="14"/>
  <c r="AE192" i="14"/>
  <c r="AF192" i="14"/>
  <c r="Z192" i="14"/>
  <c r="AA192" i="14"/>
  <c r="AB192" i="14"/>
  <c r="AD193" i="14"/>
  <c r="AE193" i="14"/>
  <c r="AF193" i="14"/>
  <c r="Z193" i="14"/>
  <c r="AA193" i="14"/>
  <c r="AB193" i="14"/>
  <c r="AD194" i="14"/>
  <c r="AE194" i="14"/>
  <c r="AF194" i="14"/>
  <c r="Z194" i="14"/>
  <c r="AA194" i="14"/>
  <c r="AB194" i="14"/>
  <c r="AE195" i="14"/>
  <c r="AF195" i="14"/>
  <c r="Z195" i="14"/>
  <c r="AA195" i="14"/>
  <c r="AB195" i="14"/>
  <c r="AE196" i="14"/>
  <c r="AF196" i="14"/>
  <c r="Z196" i="14"/>
  <c r="AA196" i="14"/>
  <c r="AB196" i="14"/>
  <c r="AD197" i="14"/>
  <c r="L197" i="7" s="1"/>
  <c r="AE197" i="14"/>
  <c r="AF197" i="14"/>
  <c r="Z197" i="14"/>
  <c r="AA197" i="14"/>
  <c r="AB197" i="14"/>
  <c r="AD4" i="14"/>
  <c r="AE4" i="14"/>
  <c r="AF4" i="14"/>
  <c r="Z4" i="14"/>
  <c r="AA4" i="14"/>
  <c r="AB4" i="14"/>
  <c r="Z5" i="13"/>
  <c r="AA5" i="13"/>
  <c r="AB5" i="13"/>
  <c r="Z6" i="13"/>
  <c r="AA6" i="13"/>
  <c r="AB6" i="13"/>
  <c r="Z7" i="13"/>
  <c r="AA7" i="13"/>
  <c r="AB7" i="13"/>
  <c r="Z8" i="13"/>
  <c r="AA8" i="13"/>
  <c r="AB8" i="13"/>
  <c r="Z9" i="13"/>
  <c r="AA9" i="13"/>
  <c r="AB9" i="13"/>
  <c r="Z10" i="13"/>
  <c r="AA10" i="13"/>
  <c r="AB10" i="13"/>
  <c r="Z11" i="13"/>
  <c r="AA11" i="13"/>
  <c r="AB11" i="13"/>
  <c r="Z12" i="13"/>
  <c r="AA12" i="13"/>
  <c r="AB12" i="13"/>
  <c r="Z13" i="13"/>
  <c r="AA13" i="13"/>
  <c r="AB13" i="13"/>
  <c r="Z14" i="13"/>
  <c r="AA14" i="13"/>
  <c r="AB14" i="13"/>
  <c r="Z15" i="13"/>
  <c r="AA15" i="13"/>
  <c r="AB15" i="13"/>
  <c r="Z16" i="13"/>
  <c r="AA16" i="13"/>
  <c r="AB16" i="13"/>
  <c r="Z17" i="13"/>
  <c r="AA17" i="13"/>
  <c r="AB17" i="13"/>
  <c r="Z18" i="13"/>
  <c r="AA18" i="13"/>
  <c r="AB18" i="13"/>
  <c r="Z19" i="13"/>
  <c r="AA19" i="13"/>
  <c r="AB19" i="13"/>
  <c r="Z20" i="13"/>
  <c r="AA20" i="13"/>
  <c r="AB20" i="13"/>
  <c r="Z21" i="13"/>
  <c r="AA21" i="13"/>
  <c r="AB21" i="13"/>
  <c r="Z22" i="13"/>
  <c r="AA22" i="13"/>
  <c r="AB22" i="13"/>
  <c r="Z23" i="13"/>
  <c r="AA23" i="13"/>
  <c r="AB23" i="13"/>
  <c r="Z24" i="13"/>
  <c r="AA24" i="13"/>
  <c r="AB24" i="13"/>
  <c r="Z25" i="13"/>
  <c r="AA25" i="13"/>
  <c r="AB25" i="13"/>
  <c r="Z26" i="13"/>
  <c r="AA26" i="13"/>
  <c r="AB26" i="13"/>
  <c r="Z27" i="13"/>
  <c r="AA27" i="13"/>
  <c r="AB27" i="13"/>
  <c r="Z28" i="13"/>
  <c r="AA28" i="13"/>
  <c r="AB28" i="13"/>
  <c r="Z29" i="13"/>
  <c r="AA29" i="13"/>
  <c r="AB29" i="13"/>
  <c r="Z30" i="13"/>
  <c r="AA30" i="13"/>
  <c r="AB30" i="13"/>
  <c r="Z31" i="13"/>
  <c r="AA31" i="13"/>
  <c r="AB31" i="13"/>
  <c r="Z32" i="13"/>
  <c r="AA32" i="13"/>
  <c r="AB32" i="13"/>
  <c r="Z33" i="13"/>
  <c r="AA33" i="13"/>
  <c r="AB33" i="13"/>
  <c r="Z34" i="13"/>
  <c r="AA34" i="13"/>
  <c r="AB34" i="13"/>
  <c r="Z35" i="13"/>
  <c r="AA35" i="13"/>
  <c r="AB35" i="13"/>
  <c r="Z36" i="13"/>
  <c r="AA36" i="13"/>
  <c r="AB36" i="13"/>
  <c r="Z37" i="13"/>
  <c r="AA37" i="13"/>
  <c r="AB37" i="13"/>
  <c r="Z38" i="13"/>
  <c r="AA38" i="13"/>
  <c r="AB38" i="13"/>
  <c r="Z39" i="13"/>
  <c r="AA39" i="13"/>
  <c r="AB39" i="13"/>
  <c r="Z40" i="13"/>
  <c r="AA40" i="13"/>
  <c r="AB40" i="13"/>
  <c r="Z41" i="13"/>
  <c r="AA41" i="13"/>
  <c r="AB41" i="13"/>
  <c r="Z42" i="13"/>
  <c r="AA42" i="13"/>
  <c r="AB42" i="13"/>
  <c r="Z43" i="13"/>
  <c r="AA43" i="13"/>
  <c r="AB43" i="13"/>
  <c r="Z44" i="13"/>
  <c r="AA44" i="13"/>
  <c r="AB44" i="13"/>
  <c r="Z45" i="13"/>
  <c r="AA45" i="13"/>
  <c r="AB45" i="13"/>
  <c r="Z46" i="13"/>
  <c r="AA46" i="13"/>
  <c r="AB46" i="13"/>
  <c r="Z47" i="13"/>
  <c r="AA47" i="13"/>
  <c r="AB47" i="13"/>
  <c r="Z48" i="13"/>
  <c r="AA48" i="13"/>
  <c r="AB48" i="13"/>
  <c r="Z49" i="13"/>
  <c r="AA49" i="13"/>
  <c r="AB49" i="13"/>
  <c r="Z50" i="13"/>
  <c r="AA50" i="13"/>
  <c r="AB50" i="13"/>
  <c r="Z51" i="13"/>
  <c r="AA51" i="13"/>
  <c r="AB51" i="13"/>
  <c r="Z52" i="13"/>
  <c r="AA52" i="13"/>
  <c r="AB52" i="13"/>
  <c r="Z53" i="13"/>
  <c r="AA53" i="13"/>
  <c r="AB53" i="13"/>
  <c r="Z54" i="13"/>
  <c r="AA54" i="13"/>
  <c r="AB54" i="13"/>
  <c r="Z55" i="13"/>
  <c r="AA55" i="13"/>
  <c r="AB55" i="13"/>
  <c r="Z56" i="13"/>
  <c r="AA56" i="13"/>
  <c r="AB56" i="13"/>
  <c r="Z57" i="13"/>
  <c r="AA57" i="13"/>
  <c r="AB57" i="13"/>
  <c r="Z58" i="13"/>
  <c r="AA58" i="13"/>
  <c r="AB58" i="13"/>
  <c r="Z59" i="13"/>
  <c r="AA59" i="13"/>
  <c r="AB59" i="13"/>
  <c r="Z60" i="13"/>
  <c r="AA60" i="13"/>
  <c r="AB60" i="13"/>
  <c r="Z61" i="13"/>
  <c r="AA61" i="13"/>
  <c r="AB61" i="13"/>
  <c r="Z62" i="13"/>
  <c r="AA62" i="13"/>
  <c r="AB62" i="13"/>
  <c r="Z63" i="13"/>
  <c r="AA63" i="13"/>
  <c r="AB63" i="13"/>
  <c r="Z64" i="13"/>
  <c r="AA64" i="13"/>
  <c r="AB64" i="13"/>
  <c r="Z65" i="13"/>
  <c r="AA65" i="13"/>
  <c r="AB65" i="13"/>
  <c r="Z66" i="13"/>
  <c r="AA66" i="13"/>
  <c r="AB66" i="13"/>
  <c r="Z67" i="13"/>
  <c r="AA67" i="13"/>
  <c r="AB67" i="13"/>
  <c r="Z68" i="13"/>
  <c r="AA68" i="13"/>
  <c r="AB68" i="13"/>
  <c r="Z69" i="13"/>
  <c r="AA69" i="13"/>
  <c r="AB69" i="13"/>
  <c r="Z70" i="13"/>
  <c r="AA70" i="13"/>
  <c r="AB70" i="13"/>
  <c r="Z71" i="13"/>
  <c r="AA71" i="13"/>
  <c r="AB71" i="13"/>
  <c r="Z72" i="13"/>
  <c r="AA72" i="13"/>
  <c r="AB72" i="13"/>
  <c r="Z73" i="13"/>
  <c r="AA73" i="13"/>
  <c r="AB73" i="13"/>
  <c r="Z74" i="13"/>
  <c r="AA74" i="13"/>
  <c r="AB74" i="13"/>
  <c r="Z75" i="13"/>
  <c r="AA75" i="13"/>
  <c r="AB75" i="13"/>
  <c r="Z76" i="13"/>
  <c r="AA76" i="13"/>
  <c r="AB76" i="13"/>
  <c r="Z77" i="13"/>
  <c r="AA77" i="13"/>
  <c r="AB77" i="13"/>
  <c r="Z78" i="13"/>
  <c r="AA78" i="13"/>
  <c r="AB78" i="13"/>
  <c r="Z79" i="13"/>
  <c r="AA79" i="13"/>
  <c r="AB79" i="13"/>
  <c r="Z80" i="13"/>
  <c r="AA80" i="13"/>
  <c r="AB80" i="13"/>
  <c r="Z81" i="13"/>
  <c r="AA81" i="13"/>
  <c r="AB81" i="13"/>
  <c r="Z82" i="13"/>
  <c r="AA82" i="13"/>
  <c r="AB82" i="13"/>
  <c r="Z83" i="13"/>
  <c r="AA83" i="13"/>
  <c r="AB83" i="13"/>
  <c r="Z84" i="13"/>
  <c r="AA84" i="13"/>
  <c r="AB84" i="13"/>
  <c r="Z85" i="13"/>
  <c r="AA85" i="13"/>
  <c r="AB85" i="13"/>
  <c r="Z86" i="13"/>
  <c r="AA86" i="13"/>
  <c r="AB86" i="13"/>
  <c r="Z87" i="13"/>
  <c r="AA87" i="13"/>
  <c r="AB87" i="13"/>
  <c r="Z88" i="13"/>
  <c r="AA88" i="13"/>
  <c r="AB88" i="13"/>
  <c r="Z89" i="13"/>
  <c r="AA89" i="13"/>
  <c r="AB89" i="13"/>
  <c r="Z90" i="13"/>
  <c r="AA90" i="13"/>
  <c r="AB90" i="13"/>
  <c r="Z91" i="13"/>
  <c r="AA91" i="13"/>
  <c r="AB91" i="13"/>
  <c r="Z92" i="13"/>
  <c r="AA92" i="13"/>
  <c r="AB92" i="13"/>
  <c r="Z93" i="13"/>
  <c r="AA93" i="13"/>
  <c r="AB93" i="13"/>
  <c r="Z94" i="13"/>
  <c r="AA94" i="13"/>
  <c r="AB94" i="13"/>
  <c r="Z95" i="13"/>
  <c r="AA95" i="13"/>
  <c r="AB95" i="13"/>
  <c r="Z96" i="13"/>
  <c r="AA96" i="13"/>
  <c r="AB96" i="13"/>
  <c r="Z97" i="13"/>
  <c r="AA97" i="13"/>
  <c r="AB97" i="13"/>
  <c r="Z98" i="13"/>
  <c r="AA98" i="13"/>
  <c r="AB98" i="13"/>
  <c r="Z99" i="13"/>
  <c r="AA99" i="13"/>
  <c r="AB99" i="13"/>
  <c r="Z100" i="13"/>
  <c r="AA100" i="13"/>
  <c r="AB100" i="13"/>
  <c r="Z101" i="13"/>
  <c r="AA101" i="13"/>
  <c r="AB101" i="13"/>
  <c r="Z102" i="13"/>
  <c r="AA102" i="13"/>
  <c r="AB102" i="13"/>
  <c r="Z103" i="13"/>
  <c r="AA103" i="13"/>
  <c r="AB103" i="13"/>
  <c r="Z104" i="13"/>
  <c r="AA104" i="13"/>
  <c r="AB104" i="13"/>
  <c r="Z105" i="13"/>
  <c r="AA105" i="13"/>
  <c r="AB105" i="13"/>
  <c r="Z106" i="13"/>
  <c r="AA106" i="13"/>
  <c r="AB106" i="13"/>
  <c r="Z107" i="13"/>
  <c r="AA107" i="13"/>
  <c r="AB107" i="13"/>
  <c r="Z108" i="13"/>
  <c r="AA108" i="13"/>
  <c r="AB108" i="13"/>
  <c r="Z109" i="13"/>
  <c r="AA109" i="13"/>
  <c r="AB109" i="13"/>
  <c r="Z111" i="13"/>
  <c r="AA111" i="13"/>
  <c r="AB111" i="13"/>
  <c r="Z112" i="13"/>
  <c r="AA112" i="13"/>
  <c r="AB112" i="13"/>
  <c r="Z113" i="13"/>
  <c r="AA113" i="13"/>
  <c r="AB113" i="13"/>
  <c r="Z114" i="13"/>
  <c r="AA114" i="13"/>
  <c r="AB114" i="13"/>
  <c r="Z115" i="13"/>
  <c r="AA115" i="13"/>
  <c r="AB115" i="13"/>
  <c r="Z116" i="13"/>
  <c r="AA116" i="13"/>
  <c r="AB116" i="13"/>
  <c r="Z117" i="13"/>
  <c r="AA117" i="13"/>
  <c r="AB117" i="13"/>
  <c r="Z118" i="13"/>
  <c r="AA118" i="13"/>
  <c r="AB118" i="13"/>
  <c r="Z119" i="13"/>
  <c r="AA119" i="13"/>
  <c r="AB119" i="13"/>
  <c r="Z120" i="13"/>
  <c r="AA120" i="13"/>
  <c r="AB120" i="13"/>
  <c r="Z122" i="13"/>
  <c r="AA122" i="13"/>
  <c r="AB122" i="13"/>
  <c r="Z123" i="13"/>
  <c r="AA123" i="13"/>
  <c r="AB123" i="13"/>
  <c r="Z124" i="13"/>
  <c r="AA124" i="13"/>
  <c r="AB124" i="13"/>
  <c r="Z125" i="13"/>
  <c r="AA125" i="13"/>
  <c r="AB125" i="13"/>
  <c r="Z126" i="13"/>
  <c r="AA126" i="13"/>
  <c r="AB126" i="13"/>
  <c r="Z127" i="13"/>
  <c r="AA127" i="13"/>
  <c r="AB127" i="13"/>
  <c r="Z129" i="13"/>
  <c r="AA129" i="13"/>
  <c r="AB129" i="13"/>
  <c r="Z130" i="13"/>
  <c r="AA130" i="13"/>
  <c r="AB130" i="13"/>
  <c r="Z131" i="13"/>
  <c r="AA131" i="13"/>
  <c r="AB131" i="13"/>
  <c r="Z133" i="13"/>
  <c r="AA133" i="13"/>
  <c r="AB133" i="13"/>
  <c r="Z134" i="13"/>
  <c r="AA134" i="13"/>
  <c r="AB134" i="13"/>
  <c r="Z135" i="13"/>
  <c r="AA135" i="13"/>
  <c r="AB135" i="13"/>
  <c r="Z136" i="13"/>
  <c r="AA136" i="13"/>
  <c r="AB136" i="13"/>
  <c r="Z137" i="13"/>
  <c r="AA137" i="13"/>
  <c r="AB137" i="13"/>
  <c r="Z138" i="13"/>
  <c r="AA138" i="13"/>
  <c r="AB138" i="13"/>
  <c r="Z139" i="13"/>
  <c r="AA139" i="13"/>
  <c r="AB139" i="13"/>
  <c r="Z140" i="13"/>
  <c r="AA140" i="13"/>
  <c r="AB140" i="13"/>
  <c r="Z141" i="13"/>
  <c r="AA141" i="13"/>
  <c r="AB141" i="13"/>
  <c r="Z142" i="13"/>
  <c r="AA142" i="13"/>
  <c r="AB142" i="13"/>
  <c r="Z143" i="13"/>
  <c r="AA143" i="13"/>
  <c r="AB143" i="13"/>
  <c r="Z144" i="13"/>
  <c r="AA144" i="13"/>
  <c r="AB144" i="13"/>
  <c r="Z145" i="13"/>
  <c r="AA145" i="13"/>
  <c r="AB145" i="13"/>
  <c r="Z147" i="13"/>
  <c r="AA147" i="13"/>
  <c r="AB147" i="13"/>
  <c r="Z148" i="13"/>
  <c r="AA148" i="13"/>
  <c r="AB148" i="13"/>
  <c r="Z149" i="13"/>
  <c r="AA149" i="13"/>
  <c r="AB149" i="13"/>
  <c r="Z150" i="13"/>
  <c r="AA150" i="13"/>
  <c r="AB150" i="13"/>
  <c r="Z151" i="13"/>
  <c r="AA151" i="13"/>
  <c r="AB151" i="13"/>
  <c r="Z152" i="13"/>
  <c r="AA152" i="13"/>
  <c r="AB152" i="13"/>
  <c r="Z153" i="13"/>
  <c r="AA153" i="13"/>
  <c r="AB153" i="13"/>
  <c r="Z154" i="13"/>
  <c r="AA154" i="13"/>
  <c r="AB154" i="13"/>
  <c r="Z155" i="13"/>
  <c r="AA155" i="13"/>
  <c r="AB155" i="13"/>
  <c r="Z156" i="13"/>
  <c r="AA156" i="13"/>
  <c r="AB156" i="13"/>
  <c r="Z157" i="13"/>
  <c r="AA157" i="13"/>
  <c r="AB157" i="13"/>
  <c r="Z158" i="13"/>
  <c r="AA158" i="13"/>
  <c r="AB158" i="13"/>
  <c r="Z159" i="13"/>
  <c r="AA159" i="13"/>
  <c r="AB159" i="13"/>
  <c r="Z160" i="13"/>
  <c r="AA160" i="13"/>
  <c r="AB160" i="13"/>
  <c r="Z161" i="13"/>
  <c r="AA161" i="13"/>
  <c r="AB161" i="13"/>
  <c r="Z162" i="13"/>
  <c r="AA162" i="13"/>
  <c r="AB162" i="13"/>
  <c r="Z163" i="13"/>
  <c r="AA163" i="13"/>
  <c r="AB163" i="13"/>
  <c r="Z164" i="13"/>
  <c r="AA164" i="13"/>
  <c r="AB164" i="13"/>
  <c r="Z165" i="13"/>
  <c r="AA165" i="13"/>
  <c r="AB165" i="13"/>
  <c r="Z166" i="13"/>
  <c r="AA166" i="13"/>
  <c r="AB166" i="13"/>
  <c r="Z167" i="13"/>
  <c r="AA167" i="13"/>
  <c r="AB167" i="13"/>
  <c r="Z168" i="13"/>
  <c r="AA168" i="13"/>
  <c r="AB168" i="13"/>
  <c r="Z169" i="13"/>
  <c r="AA169" i="13"/>
  <c r="AB169" i="13"/>
  <c r="Z170" i="13"/>
  <c r="AA170" i="13"/>
  <c r="AB170" i="13"/>
  <c r="Z171" i="13"/>
  <c r="AA171" i="13"/>
  <c r="AB171" i="13"/>
  <c r="Z172" i="13"/>
  <c r="AA172" i="13"/>
  <c r="AB172" i="13"/>
  <c r="Z173" i="13"/>
  <c r="AA173" i="13"/>
  <c r="AB173" i="13"/>
  <c r="Z174" i="13"/>
  <c r="AA174" i="13"/>
  <c r="AB174" i="13"/>
  <c r="Z175" i="13"/>
  <c r="AA175" i="13"/>
  <c r="AB175" i="13"/>
  <c r="Z176" i="13"/>
  <c r="AA176" i="13"/>
  <c r="AB176" i="13"/>
  <c r="Z177" i="13"/>
  <c r="AA177" i="13"/>
  <c r="AB177" i="13"/>
  <c r="Z178" i="13"/>
  <c r="AA178" i="13"/>
  <c r="AB178" i="13"/>
  <c r="Z179" i="13"/>
  <c r="AA179" i="13"/>
  <c r="AB179" i="13"/>
  <c r="Z180" i="13"/>
  <c r="AA180" i="13"/>
  <c r="AB180" i="13"/>
  <c r="Z182" i="13"/>
  <c r="AA182" i="13"/>
  <c r="AB182" i="13"/>
  <c r="Z183" i="13"/>
  <c r="AA183" i="13"/>
  <c r="AB183" i="13"/>
  <c r="Z184" i="13"/>
  <c r="AA184" i="13"/>
  <c r="AB184" i="13"/>
  <c r="Z185" i="13"/>
  <c r="AA185" i="13"/>
  <c r="AB185" i="13"/>
  <c r="Z186" i="13"/>
  <c r="AA186" i="13"/>
  <c r="AB186" i="13"/>
  <c r="Z187" i="13"/>
  <c r="AA187" i="13"/>
  <c r="AB187" i="13"/>
  <c r="Z188" i="13"/>
  <c r="AA188" i="13"/>
  <c r="AB188" i="13"/>
  <c r="Z189" i="13"/>
  <c r="AA189" i="13"/>
  <c r="AB189" i="13"/>
  <c r="Z190" i="13"/>
  <c r="AA190" i="13"/>
  <c r="AB190" i="13"/>
  <c r="Z191" i="13"/>
  <c r="AA191" i="13"/>
  <c r="AB191" i="13"/>
  <c r="Z192" i="13"/>
  <c r="AA192" i="13"/>
  <c r="AB192" i="13"/>
  <c r="Z193" i="13"/>
  <c r="AA193" i="13"/>
  <c r="AB193" i="13"/>
  <c r="Z194" i="13"/>
  <c r="AA194" i="13"/>
  <c r="AB194" i="13"/>
  <c r="Z195" i="13"/>
  <c r="AA195" i="13"/>
  <c r="AB195" i="13"/>
  <c r="Z196" i="13"/>
  <c r="AA196" i="13"/>
  <c r="AB196" i="13"/>
  <c r="Z197" i="13"/>
  <c r="AA197" i="13"/>
  <c r="AB197" i="13"/>
  <c r="Z4" i="13"/>
  <c r="AA4" i="13"/>
  <c r="AB4" i="13"/>
  <c r="AB5" i="4"/>
  <c r="AA5" i="4"/>
  <c r="AB6" i="4"/>
  <c r="AA6" i="4"/>
  <c r="AB7" i="4"/>
  <c r="AA7" i="4"/>
  <c r="AB8" i="4"/>
  <c r="AA8" i="4"/>
  <c r="AB9" i="4"/>
  <c r="AA9" i="4"/>
  <c r="AB10" i="4"/>
  <c r="AA10" i="4"/>
  <c r="AB11" i="4"/>
  <c r="AA11" i="4"/>
  <c r="AB12" i="4"/>
  <c r="AA12" i="4"/>
  <c r="AB13" i="4"/>
  <c r="AA13" i="4"/>
  <c r="AB14" i="4"/>
  <c r="AA14" i="4"/>
  <c r="AH14" i="4" s="1"/>
  <c r="AB15" i="4"/>
  <c r="AA15" i="4"/>
  <c r="AB16" i="4"/>
  <c r="AA16" i="4"/>
  <c r="AB17" i="4"/>
  <c r="AA17" i="4"/>
  <c r="AB18" i="4"/>
  <c r="AA18" i="4"/>
  <c r="AB19" i="4"/>
  <c r="AA19" i="4"/>
  <c r="AB20" i="4"/>
  <c r="AA20" i="4"/>
  <c r="AB21" i="4"/>
  <c r="AA21" i="4"/>
  <c r="AB22" i="4"/>
  <c r="AA22" i="4"/>
  <c r="AB23" i="4"/>
  <c r="AA23" i="4"/>
  <c r="AB24" i="4"/>
  <c r="AA24" i="4"/>
  <c r="AB25" i="4"/>
  <c r="AA25" i="4"/>
  <c r="AB26" i="4"/>
  <c r="AA26" i="4"/>
  <c r="AB27" i="4"/>
  <c r="AA27" i="4"/>
  <c r="AB28" i="4"/>
  <c r="AA28" i="4"/>
  <c r="AB29" i="4"/>
  <c r="AA29" i="4"/>
  <c r="AB30" i="4"/>
  <c r="AA30" i="4"/>
  <c r="AB31" i="4"/>
  <c r="AA31" i="4"/>
  <c r="AB32" i="4"/>
  <c r="AA32" i="4"/>
  <c r="AB33" i="4"/>
  <c r="AA33" i="4"/>
  <c r="AB34" i="4"/>
  <c r="AA34" i="4"/>
  <c r="AB35" i="4"/>
  <c r="AA35" i="4"/>
  <c r="AB36" i="4"/>
  <c r="AA36" i="4"/>
  <c r="AB37" i="4"/>
  <c r="AA37" i="4"/>
  <c r="AB38" i="4"/>
  <c r="AA38" i="4"/>
  <c r="AB39" i="4"/>
  <c r="AA39" i="4"/>
  <c r="AB40" i="4"/>
  <c r="AA40" i="4"/>
  <c r="AB41" i="4"/>
  <c r="AA41" i="4"/>
  <c r="AB42" i="4"/>
  <c r="AA42" i="4"/>
  <c r="AB43" i="4"/>
  <c r="AA43" i="4"/>
  <c r="AB44" i="4"/>
  <c r="AA44" i="4"/>
  <c r="AB45" i="4"/>
  <c r="AA45" i="4"/>
  <c r="AB46" i="4"/>
  <c r="AA46" i="4"/>
  <c r="AB47" i="4"/>
  <c r="AA47" i="4"/>
  <c r="AB48" i="4"/>
  <c r="AA48" i="4"/>
  <c r="AB49" i="4"/>
  <c r="AA49" i="4"/>
  <c r="AB50" i="4"/>
  <c r="AA50" i="4"/>
  <c r="AB51" i="4"/>
  <c r="AA51" i="4"/>
  <c r="AB52" i="4"/>
  <c r="AA52" i="4"/>
  <c r="AB53" i="4"/>
  <c r="AA53" i="4"/>
  <c r="AB54" i="4"/>
  <c r="AA54" i="4"/>
  <c r="AB55" i="4"/>
  <c r="AA55" i="4"/>
  <c r="AB56" i="4"/>
  <c r="AA56" i="4"/>
  <c r="AB57" i="4"/>
  <c r="AA57" i="4"/>
  <c r="AB58" i="4"/>
  <c r="AA58" i="4"/>
  <c r="AB59" i="4"/>
  <c r="AA59" i="4"/>
  <c r="AB60" i="4"/>
  <c r="AA60" i="4"/>
  <c r="AB61" i="4"/>
  <c r="AA61" i="4"/>
  <c r="AB62" i="4"/>
  <c r="AA62" i="4"/>
  <c r="AB63" i="4"/>
  <c r="AA63" i="4"/>
  <c r="AB64" i="4"/>
  <c r="AA64" i="4"/>
  <c r="AB65" i="4"/>
  <c r="AA65" i="4"/>
  <c r="AB66" i="4"/>
  <c r="AA66" i="4"/>
  <c r="AB67" i="4"/>
  <c r="AA67" i="4"/>
  <c r="AB68" i="4"/>
  <c r="AA68" i="4"/>
  <c r="AB69" i="4"/>
  <c r="AA69" i="4"/>
  <c r="AB70" i="4"/>
  <c r="AA70" i="4"/>
  <c r="AB71" i="4"/>
  <c r="AA71" i="4"/>
  <c r="AH71" i="4" s="1"/>
  <c r="AB72" i="4"/>
  <c r="AA72" i="4"/>
  <c r="AB73" i="4"/>
  <c r="AA73" i="4"/>
  <c r="AB74" i="4"/>
  <c r="AA74" i="4"/>
  <c r="AB75" i="4"/>
  <c r="AA75" i="4"/>
  <c r="AB76" i="4"/>
  <c r="AA76" i="4"/>
  <c r="AB77" i="4"/>
  <c r="AA77" i="4"/>
  <c r="AB78" i="4"/>
  <c r="AA78" i="4"/>
  <c r="AB79" i="4"/>
  <c r="AA79" i="4"/>
  <c r="AH79" i="4" s="1"/>
  <c r="AB80" i="4"/>
  <c r="AA80" i="4"/>
  <c r="AB81" i="4"/>
  <c r="AA81" i="4"/>
  <c r="AB82" i="4"/>
  <c r="AA82" i="4"/>
  <c r="AB83" i="4"/>
  <c r="AA83" i="4"/>
  <c r="AB84" i="4"/>
  <c r="AA84" i="4"/>
  <c r="AB85" i="4"/>
  <c r="AA85" i="4"/>
  <c r="AB86" i="4"/>
  <c r="AA86" i="4"/>
  <c r="AB87" i="4"/>
  <c r="AA87" i="4"/>
  <c r="AB88" i="4"/>
  <c r="AA88" i="4"/>
  <c r="AB89" i="4"/>
  <c r="AA89" i="4"/>
  <c r="AB90" i="4"/>
  <c r="AA90" i="4"/>
  <c r="AB91" i="4"/>
  <c r="AA91" i="4"/>
  <c r="AB92" i="4"/>
  <c r="AA92" i="4"/>
  <c r="AB93" i="4"/>
  <c r="AA93" i="4"/>
  <c r="AB94" i="4"/>
  <c r="AA94" i="4"/>
  <c r="AB95" i="4"/>
  <c r="AA95" i="4"/>
  <c r="AB96" i="4"/>
  <c r="AA96" i="4"/>
  <c r="AB97" i="4"/>
  <c r="AA97" i="4"/>
  <c r="AB98" i="4"/>
  <c r="AA98" i="4"/>
  <c r="AB99" i="4"/>
  <c r="AA99" i="4"/>
  <c r="AB100" i="4"/>
  <c r="AA100" i="4"/>
  <c r="AB101" i="4"/>
  <c r="AA101" i="4"/>
  <c r="AB102" i="4"/>
  <c r="AA102" i="4"/>
  <c r="AB103" i="4"/>
  <c r="AA103" i="4"/>
  <c r="AB104" i="4"/>
  <c r="AA104" i="4"/>
  <c r="AB105" i="4"/>
  <c r="AA105" i="4"/>
  <c r="AB106" i="4"/>
  <c r="AA106" i="4"/>
  <c r="AB107" i="4"/>
  <c r="AA107" i="4"/>
  <c r="AB108" i="4"/>
  <c r="AA108" i="4"/>
  <c r="AB109" i="4"/>
  <c r="AA109" i="4"/>
  <c r="AB111" i="4"/>
  <c r="AA111" i="4"/>
  <c r="AB112" i="4"/>
  <c r="AA112" i="4"/>
  <c r="AB113" i="4"/>
  <c r="AA113" i="4"/>
  <c r="AB114" i="4"/>
  <c r="AA114" i="4"/>
  <c r="AB115" i="4"/>
  <c r="AA115" i="4"/>
  <c r="AB116" i="4"/>
  <c r="AA116" i="4"/>
  <c r="AB117" i="4"/>
  <c r="AA117" i="4"/>
  <c r="AB118" i="4"/>
  <c r="AA118" i="4"/>
  <c r="AB119" i="4"/>
  <c r="AA119" i="4"/>
  <c r="AB120" i="4"/>
  <c r="AA120" i="4"/>
  <c r="AB122" i="4"/>
  <c r="AA122" i="4"/>
  <c r="AB123" i="4"/>
  <c r="AA123" i="4"/>
  <c r="AB124" i="4"/>
  <c r="AA124" i="4"/>
  <c r="AB125" i="4"/>
  <c r="AA125" i="4"/>
  <c r="AB126" i="4"/>
  <c r="AA126" i="4"/>
  <c r="AB127" i="4"/>
  <c r="AA127" i="4"/>
  <c r="AB129" i="4"/>
  <c r="AA129" i="4"/>
  <c r="AB130" i="4"/>
  <c r="AA130" i="4"/>
  <c r="AB131" i="4"/>
  <c r="AA131" i="4"/>
  <c r="AB133" i="4"/>
  <c r="AA133" i="4"/>
  <c r="AB134" i="4"/>
  <c r="AA134" i="4"/>
  <c r="AB135" i="4"/>
  <c r="AA135" i="4"/>
  <c r="AB136" i="4"/>
  <c r="AA136" i="4"/>
  <c r="AB137" i="4"/>
  <c r="AA137" i="4"/>
  <c r="AB138" i="4"/>
  <c r="AA138" i="4"/>
  <c r="AB139" i="4"/>
  <c r="AA139" i="4"/>
  <c r="AB140" i="4"/>
  <c r="AA140" i="4"/>
  <c r="AB141" i="4"/>
  <c r="AA141" i="4"/>
  <c r="AB142" i="4"/>
  <c r="AA142" i="4"/>
  <c r="AB143" i="4"/>
  <c r="AA143" i="4"/>
  <c r="AB144" i="4"/>
  <c r="AA144" i="4"/>
  <c r="AB145" i="4"/>
  <c r="AA145" i="4"/>
  <c r="AB147" i="4"/>
  <c r="AA147" i="4"/>
  <c r="AB148" i="4"/>
  <c r="AA148" i="4"/>
  <c r="AB149" i="4"/>
  <c r="AA149" i="4"/>
  <c r="AB150" i="4"/>
  <c r="AA150" i="4"/>
  <c r="AB151" i="4"/>
  <c r="AA151" i="4"/>
  <c r="AB152" i="4"/>
  <c r="AA152" i="4"/>
  <c r="AB153" i="4"/>
  <c r="AA153" i="4"/>
  <c r="AB154" i="4"/>
  <c r="AA154" i="4"/>
  <c r="AB155" i="4"/>
  <c r="AA155" i="4"/>
  <c r="AB156" i="4"/>
  <c r="AA156" i="4"/>
  <c r="AB157" i="4"/>
  <c r="AA157" i="4"/>
  <c r="AB158" i="4"/>
  <c r="AA158" i="4"/>
  <c r="AB159" i="4"/>
  <c r="AA159" i="4"/>
  <c r="AB160" i="4"/>
  <c r="AA160" i="4"/>
  <c r="AB161" i="4"/>
  <c r="AA161" i="4"/>
  <c r="AB162" i="4"/>
  <c r="AA162" i="4"/>
  <c r="AB163" i="4"/>
  <c r="AA163" i="4"/>
  <c r="AB164" i="4"/>
  <c r="AA164" i="4"/>
  <c r="AB165" i="4"/>
  <c r="AA165" i="4"/>
  <c r="AB166" i="4"/>
  <c r="AA166" i="4"/>
  <c r="AB167" i="4"/>
  <c r="AA167" i="4"/>
  <c r="AB168" i="4"/>
  <c r="AA168" i="4"/>
  <c r="AB169" i="4"/>
  <c r="AA169" i="4"/>
  <c r="AB170" i="4"/>
  <c r="AA170" i="4"/>
  <c r="AB171" i="4"/>
  <c r="AA171" i="4"/>
  <c r="AB172" i="4"/>
  <c r="AA172" i="4"/>
  <c r="AB173" i="4"/>
  <c r="AA173" i="4"/>
  <c r="AB174" i="4"/>
  <c r="AA174" i="4"/>
  <c r="AB175" i="4"/>
  <c r="AA175" i="4"/>
  <c r="AB176" i="4"/>
  <c r="AA176" i="4"/>
  <c r="AB177" i="4"/>
  <c r="AA177" i="4"/>
  <c r="AB178" i="4"/>
  <c r="AA178" i="4"/>
  <c r="AB179" i="4"/>
  <c r="AA179" i="4"/>
  <c r="AB180" i="4"/>
  <c r="AA180" i="4"/>
  <c r="AB182" i="4"/>
  <c r="AA182" i="4"/>
  <c r="AB183" i="4"/>
  <c r="AA183" i="4"/>
  <c r="AB184" i="4"/>
  <c r="AA184" i="4"/>
  <c r="AB185" i="4"/>
  <c r="AA185" i="4"/>
  <c r="AB186" i="4"/>
  <c r="AA186" i="4"/>
  <c r="AB187" i="4"/>
  <c r="AA187" i="4"/>
  <c r="AB188" i="4"/>
  <c r="AA188" i="4"/>
  <c r="AB189" i="4"/>
  <c r="AA189" i="4"/>
  <c r="AB190" i="4"/>
  <c r="AA190" i="4"/>
  <c r="AB191" i="4"/>
  <c r="AA191" i="4"/>
  <c r="AB192" i="4"/>
  <c r="AA192" i="4"/>
  <c r="AB193" i="4"/>
  <c r="AA193" i="4"/>
  <c r="AB194" i="4"/>
  <c r="AA194" i="4"/>
  <c r="AB195" i="4"/>
  <c r="AA195" i="4"/>
  <c r="AB196" i="4"/>
  <c r="AA196" i="4"/>
  <c r="AB197" i="4"/>
  <c r="AA197" i="4"/>
  <c r="AB4" i="4"/>
  <c r="AA4" i="4"/>
  <c r="E197" i="7"/>
  <c r="D197" i="7"/>
  <c r="F197" i="14"/>
  <c r="E197" i="14"/>
  <c r="D197" i="14"/>
  <c r="F197" i="13"/>
  <c r="E197" i="13"/>
  <c r="D197" i="13"/>
  <c r="F197" i="4"/>
  <c r="E197" i="4"/>
  <c r="D197" i="4"/>
  <c r="F197" i="7"/>
  <c r="AH5" i="17"/>
  <c r="AK5" i="17"/>
  <c r="AH9" i="17"/>
  <c r="AK9" i="17"/>
  <c r="AI10" i="17"/>
  <c r="AL10" i="17"/>
  <c r="AI11" i="17"/>
  <c r="AL11" i="17"/>
  <c r="AH15" i="17"/>
  <c r="AI15" i="17"/>
  <c r="AL15" i="17"/>
  <c r="AH17" i="17"/>
  <c r="AK17" i="17"/>
  <c r="AI18" i="17"/>
  <c r="AL18" i="17"/>
  <c r="AH21" i="17"/>
  <c r="AK21" i="17"/>
  <c r="AH24" i="17"/>
  <c r="AK24" i="17"/>
  <c r="AH27" i="17"/>
  <c r="AK27" i="17"/>
  <c r="AH35" i="17"/>
  <c r="AK35" i="17"/>
  <c r="AH41" i="17"/>
  <c r="AI44" i="17"/>
  <c r="AL44" i="17"/>
  <c r="AH47" i="17"/>
  <c r="AK47" i="17"/>
  <c r="AL47" i="17"/>
  <c r="AH51" i="17"/>
  <c r="AI52" i="17"/>
  <c r="AL52" i="17"/>
  <c r="AH56" i="17"/>
  <c r="AK56" i="17"/>
  <c r="AH59" i="17"/>
  <c r="AK59" i="17"/>
  <c r="AI60" i="17"/>
  <c r="AL60" i="17"/>
  <c r="AH67" i="17"/>
  <c r="AK67" i="17"/>
  <c r="AI68" i="17"/>
  <c r="AL68" i="17"/>
  <c r="AH72" i="17"/>
  <c r="AH76" i="17"/>
  <c r="AI76" i="17"/>
  <c r="AK76" i="17"/>
  <c r="AL76" i="17"/>
  <c r="AH84" i="17"/>
  <c r="AK84" i="17"/>
  <c r="AH88" i="17"/>
  <c r="AK88" i="17"/>
  <c r="AH91" i="17"/>
  <c r="AK91" i="17"/>
  <c r="AH95" i="17"/>
  <c r="AK95" i="17"/>
  <c r="AH96" i="17"/>
  <c r="AK96" i="17"/>
  <c r="AH99" i="17"/>
  <c r="AK99" i="17"/>
  <c r="AH104" i="17"/>
  <c r="AK104" i="17"/>
  <c r="AK105" i="17"/>
  <c r="AH108" i="17"/>
  <c r="AI108" i="17"/>
  <c r="AK108" i="17"/>
  <c r="AL108" i="17"/>
  <c r="AH117" i="17"/>
  <c r="AI117" i="17"/>
  <c r="AK117" i="17"/>
  <c r="AL117" i="17"/>
  <c r="AH122" i="17"/>
  <c r="AI122" i="17"/>
  <c r="AK122" i="17"/>
  <c r="AL122" i="17"/>
  <c r="AI124" i="17"/>
  <c r="AL124" i="17"/>
  <c r="AH125" i="17"/>
  <c r="AK125" i="17"/>
  <c r="AH130" i="17"/>
  <c r="AK130" i="17"/>
  <c r="AH131" i="17"/>
  <c r="AK131" i="17"/>
  <c r="AH135" i="17"/>
  <c r="AK135" i="17"/>
  <c r="AH136" i="17"/>
  <c r="AK136" i="17"/>
  <c r="AH144" i="17"/>
  <c r="AI144" i="17"/>
  <c r="AK144" i="17"/>
  <c r="AL144" i="17"/>
  <c r="AL147" i="17"/>
  <c r="AH150" i="17"/>
  <c r="AK150" i="17"/>
  <c r="AH153" i="17"/>
  <c r="AK153" i="17"/>
  <c r="AH157" i="17"/>
  <c r="AI157" i="17"/>
  <c r="AK157" i="17"/>
  <c r="AL157" i="17"/>
  <c r="AH160" i="17"/>
  <c r="AK160" i="17"/>
  <c r="AL161" i="17"/>
  <c r="AH164" i="17"/>
  <c r="AK164" i="17"/>
  <c r="AH165" i="17"/>
  <c r="AK165" i="17"/>
  <c r="AH169" i="17"/>
  <c r="AI169" i="17"/>
  <c r="AK169" i="17"/>
  <c r="AL169" i="17"/>
  <c r="AI171" i="17"/>
  <c r="AL171" i="17"/>
  <c r="AI173" i="17"/>
  <c r="AH177" i="17"/>
  <c r="AI177" i="17"/>
  <c r="AK177" i="17"/>
  <c r="AL177" i="17"/>
  <c r="AI179" i="17"/>
  <c r="AL179" i="17"/>
  <c r="AH182" i="17"/>
  <c r="AK182" i="17"/>
  <c r="AH185" i="17"/>
  <c r="AK185" i="17"/>
  <c r="AH190" i="17"/>
  <c r="AK190" i="17"/>
  <c r="AI192" i="17"/>
  <c r="AL192" i="17"/>
  <c r="AH193" i="17"/>
  <c r="AK193" i="17"/>
  <c r="AI197" i="17"/>
  <c r="AL197" i="17"/>
  <c r="AH6" i="18"/>
  <c r="AK6" i="18"/>
  <c r="AH7" i="18"/>
  <c r="AK7" i="18"/>
  <c r="AH15" i="18"/>
  <c r="AK15" i="18"/>
  <c r="AH24" i="18"/>
  <c r="AK24" i="18"/>
  <c r="AH38" i="18"/>
  <c r="AK38" i="18"/>
  <c r="AH56" i="18"/>
  <c r="AK56" i="18"/>
  <c r="AK58" i="18"/>
  <c r="AH70" i="18"/>
  <c r="AK70" i="18"/>
  <c r="AH73" i="18"/>
  <c r="AK73" i="18"/>
  <c r="AH85" i="18"/>
  <c r="AK85" i="18"/>
  <c r="AH89" i="18"/>
  <c r="AK89" i="18"/>
  <c r="AH101" i="18"/>
  <c r="AK101" i="18"/>
  <c r="AH102" i="18"/>
  <c r="AK102" i="18"/>
  <c r="AH118" i="18"/>
  <c r="AK118" i="18"/>
  <c r="AH119" i="18"/>
  <c r="AK119" i="18"/>
  <c r="AH120" i="18"/>
  <c r="AK120" i="18"/>
  <c r="AH122" i="18"/>
  <c r="AK122" i="18"/>
  <c r="AL125" i="18"/>
  <c r="AH137" i="18"/>
  <c r="AK137" i="18"/>
  <c r="AH139" i="18"/>
  <c r="AK139" i="18"/>
  <c r="AH141" i="18"/>
  <c r="AK141" i="18"/>
  <c r="AH148" i="18"/>
  <c r="AK148" i="18"/>
  <c r="AH155" i="18"/>
  <c r="AK155" i="18"/>
  <c r="AH158" i="18"/>
  <c r="AK158" i="18"/>
  <c r="AI162" i="18"/>
  <c r="AL162" i="18"/>
  <c r="AH170" i="18"/>
  <c r="AH171" i="18"/>
  <c r="AK171" i="18"/>
  <c r="AH172" i="18"/>
  <c r="AK172" i="18"/>
  <c r="AH180" i="18"/>
  <c r="AK180" i="18"/>
  <c r="AK187" i="18"/>
  <c r="AH189" i="18"/>
  <c r="AK189" i="18"/>
  <c r="AK192" i="18"/>
  <c r="F4" i="10" l="1"/>
  <c r="G124" i="10"/>
  <c r="E124" i="10"/>
  <c r="G190" i="10"/>
  <c r="F190" i="10"/>
  <c r="N190" i="10" s="1"/>
  <c r="G160" i="10"/>
  <c r="R149" i="10"/>
  <c r="U134" i="10"/>
  <c r="V114" i="10"/>
  <c r="U114" i="10"/>
  <c r="M114" i="10"/>
  <c r="Q149" i="10"/>
  <c r="S114" i="10"/>
  <c r="G93" i="10"/>
  <c r="W134" i="10"/>
  <c r="E93" i="10"/>
  <c r="V134" i="10"/>
  <c r="W93" i="10"/>
  <c r="G76" i="10"/>
  <c r="V93" i="10"/>
  <c r="E76" i="10"/>
  <c r="T134" i="10"/>
  <c r="T93" i="10"/>
  <c r="S134" i="10"/>
  <c r="S93" i="10"/>
  <c r="R134" i="10"/>
  <c r="R93" i="10"/>
  <c r="P134" i="10"/>
  <c r="P93" i="10"/>
  <c r="T166" i="10"/>
  <c r="N93" i="10"/>
  <c r="P166" i="10"/>
  <c r="U124" i="10"/>
  <c r="T124" i="10"/>
  <c r="P155" i="10"/>
  <c r="W114" i="10"/>
  <c r="P160" i="10"/>
  <c r="Q160" i="10"/>
  <c r="R160" i="10"/>
  <c r="S160" i="10"/>
  <c r="T160" i="10"/>
  <c r="W160" i="10"/>
  <c r="S43" i="10"/>
  <c r="M43" i="10"/>
  <c r="N43" i="10"/>
  <c r="P43" i="10"/>
  <c r="Q43" i="10"/>
  <c r="R43" i="10"/>
  <c r="V43" i="10"/>
  <c r="S155" i="10"/>
  <c r="Q134" i="10"/>
  <c r="T114" i="10"/>
  <c r="S76" i="10"/>
  <c r="E160" i="10"/>
  <c r="O155" i="10"/>
  <c r="O134" i="10"/>
  <c r="R114" i="10"/>
  <c r="T63" i="10"/>
  <c r="G43" i="10"/>
  <c r="N155" i="10"/>
  <c r="M134" i="10"/>
  <c r="P114" i="10"/>
  <c r="R63" i="10"/>
  <c r="E43" i="10"/>
  <c r="F176" i="10"/>
  <c r="R176" i="10" s="1"/>
  <c r="O114" i="10"/>
  <c r="O63" i="10"/>
  <c r="U149" i="10"/>
  <c r="V124" i="10"/>
  <c r="N114" i="10"/>
  <c r="N63" i="10"/>
  <c r="P149" i="10"/>
  <c r="R124" i="10"/>
  <c r="P124" i="10"/>
  <c r="O124" i="10"/>
  <c r="G176" i="10"/>
  <c r="M190" i="10"/>
  <c r="U155" i="10"/>
  <c r="AK23" i="13"/>
  <c r="AH7" i="13"/>
  <c r="AK131" i="18"/>
  <c r="AH113" i="18"/>
  <c r="AH182" i="18"/>
  <c r="AH23" i="18"/>
  <c r="AI31" i="18"/>
  <c r="AH87" i="18"/>
  <c r="AL156" i="18"/>
  <c r="AH112" i="18"/>
  <c r="AH39" i="18"/>
  <c r="AI47" i="18"/>
  <c r="AK8" i="17"/>
  <c r="AI50" i="17"/>
  <c r="AH194" i="17"/>
  <c r="AL89" i="17"/>
  <c r="AI97" i="17"/>
  <c r="AK149" i="17"/>
  <c r="AK63" i="17"/>
  <c r="AK75" i="17"/>
  <c r="AK126" i="17"/>
  <c r="AK43" i="17"/>
  <c r="AL175" i="17"/>
  <c r="AK161" i="17"/>
  <c r="AI79" i="17"/>
  <c r="AK40" i="17"/>
  <c r="AK92" i="17"/>
  <c r="AL188" i="17"/>
  <c r="AK173" i="17"/>
  <c r="AI94" i="17"/>
  <c r="AK140" i="17"/>
  <c r="AK186" i="17"/>
  <c r="AH137" i="17"/>
  <c r="AK31" i="17"/>
  <c r="AH133" i="17"/>
  <c r="AH166" i="17"/>
  <c r="AH48" i="17"/>
  <c r="AH33" i="17"/>
  <c r="AK16" i="17"/>
  <c r="N112" i="7"/>
  <c r="AH97" i="17"/>
  <c r="AL148" i="17"/>
  <c r="AL4" i="17"/>
  <c r="AL172" i="17"/>
  <c r="AK118" i="17"/>
  <c r="AL74" i="17"/>
  <c r="AK57" i="17"/>
  <c r="AH158" i="17"/>
  <c r="AL196" i="17"/>
  <c r="AK100" i="17"/>
  <c r="AK85" i="17"/>
  <c r="AK25" i="17"/>
  <c r="AI14" i="17"/>
  <c r="AI31" i="17"/>
  <c r="AI43" i="17"/>
  <c r="AL63" i="17"/>
  <c r="AL126" i="17"/>
  <c r="AL140" i="17"/>
  <c r="AI153" i="17"/>
  <c r="AI161" i="17"/>
  <c r="AL173" i="17"/>
  <c r="AH183" i="17"/>
  <c r="AL180" i="17"/>
  <c r="AK170" i="17"/>
  <c r="AL129" i="17"/>
  <c r="AK53" i="17"/>
  <c r="AK11" i="17"/>
  <c r="AH89" i="17"/>
  <c r="AL42" i="17"/>
  <c r="AL82" i="17"/>
  <c r="AK113" i="17"/>
  <c r="AL139" i="17"/>
  <c r="AK80" i="17"/>
  <c r="AK65" i="17"/>
  <c r="AK19" i="17"/>
  <c r="AK152" i="17"/>
  <c r="AL112" i="17"/>
  <c r="AH123" i="17"/>
  <c r="AI30" i="17"/>
  <c r="AH39" i="17"/>
  <c r="AL59" i="17"/>
  <c r="AI160" i="17"/>
  <c r="AI193" i="17"/>
  <c r="AH138" i="18"/>
  <c r="AH104" i="18"/>
  <c r="AH5" i="18"/>
  <c r="AH31" i="18"/>
  <c r="AK69" i="18"/>
  <c r="AH156" i="18"/>
  <c r="AK96" i="18"/>
  <c r="AH32" i="18"/>
  <c r="AI28" i="18"/>
  <c r="AH95" i="18"/>
  <c r="AI139" i="18"/>
  <c r="AL31" i="18"/>
  <c r="AH149" i="18"/>
  <c r="AK87" i="18"/>
  <c r="AK165" i="18"/>
  <c r="AK164" i="18"/>
  <c r="AK23" i="18"/>
  <c r="AK191" i="18"/>
  <c r="AH60" i="18"/>
  <c r="L31" i="7"/>
  <c r="AI43" i="18"/>
  <c r="AI45" i="18"/>
  <c r="AI27" i="18"/>
  <c r="AI10" i="4"/>
  <c r="N156" i="7"/>
  <c r="AH145" i="14"/>
  <c r="AI37" i="13"/>
  <c r="AL8" i="13"/>
  <c r="AK10" i="13"/>
  <c r="AI127" i="13"/>
  <c r="AI93" i="13"/>
  <c r="AK7" i="4"/>
  <c r="AH9" i="4"/>
  <c r="AH72" i="4"/>
  <c r="AH16" i="4"/>
  <c r="AK34" i="4"/>
  <c r="AH40" i="18"/>
  <c r="AK113" i="18"/>
  <c r="AL47" i="18"/>
  <c r="AH53" i="18"/>
  <c r="AH79" i="18"/>
  <c r="AL43" i="18"/>
  <c r="AI49" i="18"/>
  <c r="AK170" i="18"/>
  <c r="AK39" i="18"/>
  <c r="M68" i="7"/>
  <c r="AL11" i="18"/>
  <c r="AI176" i="18"/>
  <c r="AH8" i="18"/>
  <c r="AH16" i="18"/>
  <c r="AH54" i="18"/>
  <c r="AH63" i="18"/>
  <c r="AL112" i="18"/>
  <c r="AH192" i="18"/>
  <c r="AH175" i="18"/>
  <c r="AH159" i="18"/>
  <c r="AI29" i="18"/>
  <c r="AI33" i="18"/>
  <c r="AH130" i="18"/>
  <c r="AK31" i="18"/>
  <c r="L168" i="7"/>
  <c r="AH21" i="18"/>
  <c r="AH9" i="18"/>
  <c r="AK103" i="18"/>
  <c r="AK63" i="18"/>
  <c r="AK37" i="18"/>
  <c r="AL170" i="18"/>
  <c r="AI76" i="18"/>
  <c r="AH144" i="18"/>
  <c r="AH47" i="18"/>
  <c r="AH92" i="18"/>
  <c r="AH136" i="18"/>
  <c r="AK188" i="18"/>
  <c r="AH64" i="18"/>
  <c r="AH179" i="18"/>
  <c r="AK112" i="18"/>
  <c r="AK88" i="18"/>
  <c r="AK21" i="18"/>
  <c r="AH195" i="18"/>
  <c r="AH178" i="18"/>
  <c r="AL79" i="18"/>
  <c r="AK174" i="18"/>
  <c r="AH105" i="18"/>
  <c r="AH48" i="18"/>
  <c r="AH57" i="18"/>
  <c r="AI123" i="18"/>
  <c r="AK154" i="18"/>
  <c r="AH142" i="18"/>
  <c r="AH124" i="18"/>
  <c r="AH106" i="18"/>
  <c r="AH90" i="18"/>
  <c r="AH58" i="18"/>
  <c r="AH42" i="18"/>
  <c r="AH26" i="18"/>
  <c r="AI120" i="18"/>
  <c r="AK54" i="18"/>
  <c r="AL15" i="18"/>
  <c r="AL93" i="18"/>
  <c r="AL107" i="18"/>
  <c r="AI180" i="18"/>
  <c r="AI13" i="18"/>
  <c r="AK140" i="18"/>
  <c r="AK130" i="18"/>
  <c r="AL29" i="18"/>
  <c r="AH169" i="18"/>
  <c r="AI16" i="18"/>
  <c r="AH25" i="18"/>
  <c r="AI111" i="18"/>
  <c r="AK106" i="18"/>
  <c r="AK9" i="18"/>
  <c r="AH72" i="18"/>
  <c r="AH117" i="18"/>
  <c r="AK159" i="18"/>
  <c r="AK57" i="18"/>
  <c r="AH10" i="18"/>
  <c r="AI25" i="18"/>
  <c r="AK41" i="18"/>
  <c r="AK45" i="18"/>
  <c r="AI177" i="18"/>
  <c r="AK124" i="18"/>
  <c r="AK90" i="18"/>
  <c r="AL164" i="18"/>
  <c r="AK105" i="18"/>
  <c r="AI41" i="18"/>
  <c r="AH68" i="18"/>
  <c r="AH80" i="18"/>
  <c r="AK48" i="18"/>
  <c r="AH190" i="18"/>
  <c r="AK157" i="18"/>
  <c r="AL130" i="18"/>
  <c r="AK123" i="18"/>
  <c r="AK64" i="18"/>
  <c r="AK42" i="18"/>
  <c r="AK5" i="18"/>
  <c r="AI14" i="18"/>
  <c r="AH22" i="18"/>
  <c r="AL137" i="18"/>
  <c r="AI141" i="18"/>
  <c r="AI145" i="18"/>
  <c r="AK182" i="18"/>
  <c r="AK175" i="18"/>
  <c r="AH59" i="18"/>
  <c r="AI95" i="18"/>
  <c r="AH74" i="18"/>
  <c r="AI160" i="18"/>
  <c r="AK40" i="18"/>
  <c r="AH43" i="18"/>
  <c r="AH55" i="18"/>
  <c r="AI77" i="18"/>
  <c r="AK142" i="18"/>
  <c r="AK71" i="18"/>
  <c r="AK32" i="18"/>
  <c r="AK26" i="18"/>
  <c r="AI163" i="18"/>
  <c r="AK79" i="18"/>
  <c r="AH160" i="18"/>
  <c r="AH176" i="18"/>
  <c r="AH196" i="18"/>
  <c r="AH163" i="18"/>
  <c r="AK147" i="18"/>
  <c r="AH129" i="18"/>
  <c r="AH111" i="18"/>
  <c r="AH94" i="18"/>
  <c r="AH62" i="18"/>
  <c r="AH46" i="18"/>
  <c r="AK30" i="18"/>
  <c r="AK173" i="18"/>
  <c r="AI93" i="18"/>
  <c r="AK25" i="18"/>
  <c r="AH108" i="18"/>
  <c r="AH193" i="18"/>
  <c r="AK162" i="18"/>
  <c r="AH145" i="18"/>
  <c r="AH127" i="18"/>
  <c r="AH109" i="18"/>
  <c r="AH93" i="18"/>
  <c r="AH77" i="18"/>
  <c r="AH61" i="18"/>
  <c r="AH29" i="18"/>
  <c r="AH13" i="18"/>
  <c r="M93" i="7"/>
  <c r="AL12" i="18"/>
  <c r="AH75" i="18"/>
  <c r="AL78" i="18"/>
  <c r="AH86" i="18"/>
  <c r="AH100" i="18"/>
  <c r="AH153" i="18"/>
  <c r="AI172" i="18"/>
  <c r="AK69" i="17"/>
  <c r="AL14" i="17"/>
  <c r="AL9" i="17"/>
  <c r="AK101" i="17"/>
  <c r="AH154" i="17"/>
  <c r="AH187" i="17"/>
  <c r="AI126" i="17"/>
  <c r="AK37" i="17"/>
  <c r="AI138" i="17"/>
  <c r="AK114" i="17"/>
  <c r="AL90" i="17"/>
  <c r="AL78" i="17"/>
  <c r="AK20" i="17"/>
  <c r="AK12" i="17"/>
  <c r="AH151" i="17"/>
  <c r="AL46" i="17"/>
  <c r="AH30" i="17"/>
  <c r="AH50" i="17"/>
  <c r="AH82" i="17"/>
  <c r="AH94" i="17"/>
  <c r="AH102" i="17"/>
  <c r="AH115" i="17"/>
  <c r="AH148" i="17"/>
  <c r="AK180" i="17"/>
  <c r="AK52" i="17"/>
  <c r="AI84" i="17"/>
  <c r="AK129" i="17"/>
  <c r="AK155" i="17"/>
  <c r="AH163" i="17"/>
  <c r="AH188" i="17"/>
  <c r="AH196" i="17"/>
  <c r="AL176" i="17"/>
  <c r="AL98" i="17"/>
  <c r="AK44" i="17"/>
  <c r="AH71" i="17"/>
  <c r="AH60" i="17"/>
  <c r="AH68" i="17"/>
  <c r="AL153" i="17"/>
  <c r="AL75" i="17"/>
  <c r="AH191" i="17"/>
  <c r="AL143" i="17"/>
  <c r="M5" i="7"/>
  <c r="AI140" i="17"/>
  <c r="AK183" i="17"/>
  <c r="AK174" i="17"/>
  <c r="AI33" i="17"/>
  <c r="AK141" i="17"/>
  <c r="AI26" i="17"/>
  <c r="AH46" i="17"/>
  <c r="AH54" i="17"/>
  <c r="AL92" i="17"/>
  <c r="AL107" i="17"/>
  <c r="AK81" i="17"/>
  <c r="AK73" i="17"/>
  <c r="AK49" i="17"/>
  <c r="AK78" i="17"/>
  <c r="AH83" i="17"/>
  <c r="AH86" i="17"/>
  <c r="AH98" i="17"/>
  <c r="AH111" i="17"/>
  <c r="AH143" i="17"/>
  <c r="AK176" i="17"/>
  <c r="AH23" i="17"/>
  <c r="AH168" i="17"/>
  <c r="AH171" i="17"/>
  <c r="AH179" i="17"/>
  <c r="AH180" i="17"/>
  <c r="AH103" i="17"/>
  <c r="AH138" i="17"/>
  <c r="AK64" i="17"/>
  <c r="AK68" i="17"/>
  <c r="AK34" i="17"/>
  <c r="AH38" i="17"/>
  <c r="AH62" i="17"/>
  <c r="AH66" i="17"/>
  <c r="AK70" i="17"/>
  <c r="AK197" i="17"/>
  <c r="AK97" i="17"/>
  <c r="AI28" i="17"/>
  <c r="AH79" i="17"/>
  <c r="AI142" i="17"/>
  <c r="AL17" i="17"/>
  <c r="AK60" i="17"/>
  <c r="AK111" i="18"/>
  <c r="AI189" i="18"/>
  <c r="AI193" i="18"/>
  <c r="AI195" i="18"/>
  <c r="AH30" i="18"/>
  <c r="AH126" i="18"/>
  <c r="AH44" i="18"/>
  <c r="AH52" i="18"/>
  <c r="AH14" i="18"/>
  <c r="AH78" i="18"/>
  <c r="AH41" i="18"/>
  <c r="AH184" i="18"/>
  <c r="AH197" i="18"/>
  <c r="AH45" i="18"/>
  <c r="AI144" i="4"/>
  <c r="AI124" i="4"/>
  <c r="AH24" i="4"/>
  <c r="AI170" i="13"/>
  <c r="AL5" i="13"/>
  <c r="AH23" i="13"/>
  <c r="AI178" i="13"/>
  <c r="AK142" i="14"/>
  <c r="AL5" i="14"/>
  <c r="AL186" i="14"/>
  <c r="AL29" i="14"/>
  <c r="AK185" i="13"/>
  <c r="AH62" i="13"/>
  <c r="L152" i="7"/>
  <c r="AI187" i="13"/>
  <c r="AL138" i="13"/>
  <c r="AH75" i="13"/>
  <c r="AH89" i="13"/>
  <c r="AH165" i="13"/>
  <c r="AH74" i="4"/>
  <c r="AH73" i="4"/>
  <c r="AH40" i="4"/>
  <c r="AL4" i="4"/>
  <c r="AH162" i="18"/>
  <c r="AH147" i="18"/>
  <c r="AL120" i="18"/>
  <c r="AK94" i="18"/>
  <c r="AI79" i="18"/>
  <c r="AK53" i="18"/>
  <c r="AI15" i="18"/>
  <c r="AI11" i="18"/>
  <c r="AH12" i="18"/>
  <c r="AH20" i="18"/>
  <c r="AH76" i="18"/>
  <c r="AH84" i="18"/>
  <c r="AH107" i="18"/>
  <c r="AL145" i="18"/>
  <c r="AK109" i="18"/>
  <c r="AK29" i="18"/>
  <c r="AI5" i="18"/>
  <c r="AK74" i="18"/>
  <c r="M169" i="7"/>
  <c r="AI59" i="18"/>
  <c r="AI61" i="18"/>
  <c r="AI63" i="18"/>
  <c r="AI165" i="18"/>
  <c r="AI137" i="18"/>
  <c r="AK197" i="18"/>
  <c r="AL160" i="18"/>
  <c r="AK145" i="18"/>
  <c r="AK93" i="18"/>
  <c r="AK78" i="18"/>
  <c r="AK47" i="18"/>
  <c r="AK14" i="18"/>
  <c r="AH27" i="18"/>
  <c r="AI21" i="18"/>
  <c r="AK10" i="18"/>
  <c r="L148" i="7"/>
  <c r="AH91" i="18"/>
  <c r="AI154" i="18"/>
  <c r="AL75" i="18"/>
  <c r="AI37" i="18"/>
  <c r="AL77" i="18"/>
  <c r="AK62" i="18"/>
  <c r="AL13" i="18"/>
  <c r="AK179" i="18"/>
  <c r="AI105" i="18"/>
  <c r="AI114" i="18"/>
  <c r="AI144" i="18"/>
  <c r="AI147" i="18"/>
  <c r="AI174" i="18"/>
  <c r="AI197" i="18"/>
  <c r="AL109" i="18"/>
  <c r="AI53" i="18"/>
  <c r="AK77" i="18"/>
  <c r="AK46" i="18"/>
  <c r="AL27" i="18"/>
  <c r="AK13" i="18"/>
  <c r="AH11" i="18"/>
  <c r="AL178" i="18"/>
  <c r="AK129" i="18"/>
  <c r="AK61" i="18"/>
  <c r="M108" i="7"/>
  <c r="AH143" i="18"/>
  <c r="AI148" i="18"/>
  <c r="AI127" i="18"/>
  <c r="AK195" i="18"/>
  <c r="AK178" i="18"/>
  <c r="AK163" i="18"/>
  <c r="AL143" i="18"/>
  <c r="AL139" i="18"/>
  <c r="AK86" i="18"/>
  <c r="AK72" i="18"/>
  <c r="AL45" i="18"/>
  <c r="AK22" i="18"/>
  <c r="N44" i="7"/>
  <c r="AK196" i="18"/>
  <c r="AK80" i="18"/>
  <c r="AK16" i="18"/>
  <c r="M173" i="7"/>
  <c r="AI194" i="18"/>
  <c r="AI196" i="18"/>
  <c r="AH167" i="18"/>
  <c r="AH151" i="18"/>
  <c r="AH134" i="18"/>
  <c r="AH115" i="18"/>
  <c r="AH98" i="18"/>
  <c r="AH82" i="18"/>
  <c r="AH66" i="18"/>
  <c r="AH50" i="18"/>
  <c r="AH34" i="18"/>
  <c r="AH18" i="18"/>
  <c r="AI85" i="18"/>
  <c r="AK127" i="18"/>
  <c r="AK55" i="18"/>
  <c r="AK8" i="18"/>
  <c r="AH28" i="18"/>
  <c r="AH36" i="18"/>
  <c r="AH125" i="18"/>
  <c r="AI9" i="18"/>
  <c r="AI17" i="18"/>
  <c r="AI44" i="18"/>
  <c r="AI46" i="18"/>
  <c r="AI73" i="18"/>
  <c r="AI81" i="18"/>
  <c r="AI91" i="17"/>
  <c r="AK191" i="17"/>
  <c r="AK166" i="17"/>
  <c r="AK4" i="17"/>
  <c r="L193" i="7"/>
  <c r="AI156" i="17"/>
  <c r="AK133" i="17"/>
  <c r="AK116" i="17"/>
  <c r="AL58" i="17"/>
  <c r="AI62" i="17"/>
  <c r="AI66" i="17"/>
  <c r="AH147" i="17"/>
  <c r="AL193" i="17"/>
  <c r="AK187" i="17"/>
  <c r="AH176" i="17"/>
  <c r="AK89" i="17"/>
  <c r="AH75" i="17"/>
  <c r="L160" i="7"/>
  <c r="M109" i="7"/>
  <c r="AK148" i="17"/>
  <c r="AK112" i="17"/>
  <c r="AH6" i="17"/>
  <c r="AK107" i="17"/>
  <c r="AH156" i="17"/>
  <c r="AK158" i="17"/>
  <c r="AK143" i="17"/>
  <c r="AK36" i="17"/>
  <c r="AK32" i="17"/>
  <c r="AH120" i="17"/>
  <c r="AK167" i="17"/>
  <c r="AH101" i="17"/>
  <c r="AL189" i="17"/>
  <c r="AK123" i="17"/>
  <c r="AK28" i="17"/>
  <c r="AI95" i="17"/>
  <c r="AL164" i="17"/>
  <c r="AK154" i="17"/>
  <c r="AK83" i="17"/>
  <c r="AK168" i="17"/>
  <c r="AL31" i="17"/>
  <c r="AL27" i="17"/>
  <c r="AH134" i="17"/>
  <c r="AL160" i="17"/>
  <c r="AI36" i="17"/>
  <c r="AI12" i="17"/>
  <c r="AI105" i="17"/>
  <c r="AI106" i="17"/>
  <c r="AI111" i="17"/>
  <c r="AI115" i="17"/>
  <c r="AI147" i="17"/>
  <c r="AL20" i="17"/>
  <c r="AH7" i="17"/>
  <c r="AH14" i="17"/>
  <c r="AH18" i="17"/>
  <c r="AK22" i="17"/>
  <c r="AH119" i="17"/>
  <c r="AH139" i="17"/>
  <c r="AH172" i="17"/>
  <c r="AI63" i="17"/>
  <c r="AI59" i="17"/>
  <c r="AI100" i="17"/>
  <c r="AF6" i="17"/>
  <c r="AF22" i="17"/>
  <c r="AF38" i="17"/>
  <c r="AF54" i="17"/>
  <c r="AF70" i="17"/>
  <c r="AF86" i="17"/>
  <c r="AF102" i="17"/>
  <c r="AF118" i="17"/>
  <c r="AF134" i="17"/>
  <c r="AF150" i="17"/>
  <c r="AI150" i="17" s="1"/>
  <c r="AF166" i="17"/>
  <c r="AF182" i="17"/>
  <c r="AF7" i="17"/>
  <c r="AF23" i="17"/>
  <c r="AF55" i="17"/>
  <c r="AF71" i="17"/>
  <c r="AF87" i="17"/>
  <c r="AF103" i="17"/>
  <c r="AF119" i="17"/>
  <c r="AF135" i="17"/>
  <c r="AF151" i="17"/>
  <c r="AF167" i="17"/>
  <c r="AF183" i="17"/>
  <c r="AL36" i="17"/>
  <c r="AL111" i="17"/>
  <c r="AL43" i="17"/>
  <c r="AI8" i="17"/>
  <c r="AL95" i="17"/>
  <c r="AL28" i="17"/>
  <c r="AI120" i="17"/>
  <c r="AL106" i="17"/>
  <c r="AL84" i="17"/>
  <c r="AL91" i="17"/>
  <c r="N47" i="7"/>
  <c r="AI186" i="17"/>
  <c r="AI190" i="17"/>
  <c r="AL194" i="17"/>
  <c r="AL24" i="17"/>
  <c r="AI24" i="17"/>
  <c r="AI40" i="17"/>
  <c r="AL40" i="17"/>
  <c r="AI56" i="17"/>
  <c r="AL56" i="17"/>
  <c r="AL72" i="17"/>
  <c r="AI72" i="17"/>
  <c r="AI104" i="17"/>
  <c r="AL104" i="17"/>
  <c r="AI136" i="17"/>
  <c r="AL136" i="17"/>
  <c r="AI184" i="17"/>
  <c r="AL184" i="17"/>
  <c r="AL120" i="17"/>
  <c r="AI125" i="17"/>
  <c r="AI130" i="17"/>
  <c r="AI73" i="17"/>
  <c r="AI81" i="17"/>
  <c r="AI85" i="17"/>
  <c r="AI194" i="17"/>
  <c r="M85" i="7"/>
  <c r="AI154" i="17"/>
  <c r="AL142" i="17"/>
  <c r="AL190" i="17"/>
  <c r="AL66" i="17"/>
  <c r="AL12" i="17"/>
  <c r="AL138" i="17"/>
  <c r="AL186" i="17"/>
  <c r="AL62" i="17"/>
  <c r="M20" i="7"/>
  <c r="AI88" i="17"/>
  <c r="AL8" i="17"/>
  <c r="AI58" i="17"/>
  <c r="AI20" i="17"/>
  <c r="AI159" i="17"/>
  <c r="AI57" i="17"/>
  <c r="AL65" i="17"/>
  <c r="AI69" i="17"/>
  <c r="AL187" i="17"/>
  <c r="AI191" i="17"/>
  <c r="AL130" i="17"/>
  <c r="AI92" i="17"/>
  <c r="AL155" i="17"/>
  <c r="AL88" i="17"/>
  <c r="AL53" i="17"/>
  <c r="AI170" i="17"/>
  <c r="AL174" i="17"/>
  <c r="AL34" i="17"/>
  <c r="L130" i="7"/>
  <c r="AI25" i="17"/>
  <c r="AI37" i="17"/>
  <c r="AI158" i="17"/>
  <c r="AL125" i="17"/>
  <c r="AL100" i="17"/>
  <c r="AI21" i="17"/>
  <c r="AI137" i="17"/>
  <c r="AL141" i="17"/>
  <c r="AL30" i="17"/>
  <c r="AI5" i="17"/>
  <c r="AI123" i="17"/>
  <c r="AI133" i="17"/>
  <c r="AL163" i="17"/>
  <c r="AI114" i="17"/>
  <c r="L125" i="7"/>
  <c r="AI101" i="17"/>
  <c r="AD6" i="17"/>
  <c r="AI6" i="17" s="1"/>
  <c r="AD22" i="17"/>
  <c r="AD38" i="17"/>
  <c r="AD54" i="17"/>
  <c r="AD70" i="17"/>
  <c r="AD86" i="17"/>
  <c r="AD102" i="17"/>
  <c r="AD118" i="17"/>
  <c r="AD134" i="17"/>
  <c r="AD150" i="17"/>
  <c r="AD166" i="17"/>
  <c r="AD182" i="17"/>
  <c r="AD7" i="17"/>
  <c r="AD23" i="17"/>
  <c r="AD39" i="17"/>
  <c r="AD55" i="17"/>
  <c r="AD71" i="17"/>
  <c r="AI71" i="17" s="1"/>
  <c r="AD87" i="17"/>
  <c r="AI87" i="17" s="1"/>
  <c r="AD103" i="17"/>
  <c r="AD119" i="17"/>
  <c r="AD135" i="17"/>
  <c r="AD151" i="17"/>
  <c r="AL151" i="17" s="1"/>
  <c r="AD167" i="17"/>
  <c r="AD183" i="17"/>
  <c r="AI109" i="18"/>
  <c r="AI91" i="18"/>
  <c r="AL148" i="18"/>
  <c r="AL127" i="18"/>
  <c r="AI108" i="18"/>
  <c r="AI75" i="18"/>
  <c r="N149" i="7"/>
  <c r="AI92" i="18"/>
  <c r="AF6" i="18"/>
  <c r="AF54" i="18"/>
  <c r="AF118" i="18"/>
  <c r="AF134" i="18"/>
  <c r="AF150" i="18"/>
  <c r="AF166" i="18"/>
  <c r="AF182" i="18"/>
  <c r="AF7" i="18"/>
  <c r="AL7" i="18" s="1"/>
  <c r="AF23" i="18"/>
  <c r="AL23" i="18" s="1"/>
  <c r="AF39" i="18"/>
  <c r="AI39" i="18" s="1"/>
  <c r="AF55" i="18"/>
  <c r="AF71" i="18"/>
  <c r="AL71" i="18" s="1"/>
  <c r="AF87" i="18"/>
  <c r="AL87" i="18" s="1"/>
  <c r="AF103" i="18"/>
  <c r="AI103" i="18" s="1"/>
  <c r="AF135" i="18"/>
  <c r="AI135" i="18" s="1"/>
  <c r="AF151" i="18"/>
  <c r="AI151" i="18" s="1"/>
  <c r="AF167" i="18"/>
  <c r="AL167" i="18" s="1"/>
  <c r="AF183" i="18"/>
  <c r="AI183" i="18" s="1"/>
  <c r="AL85" i="18"/>
  <c r="AL37" i="18"/>
  <c r="AL5" i="18"/>
  <c r="AI188" i="18"/>
  <c r="AL101" i="18"/>
  <c r="AL154" i="18"/>
  <c r="AI171" i="18"/>
  <c r="AL53" i="18"/>
  <c r="AL21" i="18"/>
  <c r="AL69" i="18"/>
  <c r="AI155" i="18"/>
  <c r="AI187" i="18"/>
  <c r="AI138" i="18"/>
  <c r="AI178" i="18"/>
  <c r="AL30" i="18"/>
  <c r="AI32" i="18"/>
  <c r="AI158" i="18"/>
  <c r="AI101" i="18"/>
  <c r="AI113" i="18"/>
  <c r="AL95" i="18"/>
  <c r="AL91" i="18"/>
  <c r="AL180" i="18"/>
  <c r="AL176" i="18"/>
  <c r="AL172" i="18"/>
  <c r="AL96" i="18"/>
  <c r="AL197" i="18"/>
  <c r="AI80" i="18"/>
  <c r="AL60" i="18"/>
  <c r="AI62" i="18"/>
  <c r="AE6" i="18"/>
  <c r="AE22" i="18"/>
  <c r="AE38" i="18"/>
  <c r="AE54" i="18"/>
  <c r="AE70" i="18"/>
  <c r="AE86" i="18"/>
  <c r="AE102" i="18"/>
  <c r="AE118" i="18"/>
  <c r="AE134" i="18"/>
  <c r="AE150" i="18"/>
  <c r="AE166" i="18"/>
  <c r="AE182" i="18"/>
  <c r="AI89" i="18"/>
  <c r="AI97" i="18"/>
  <c r="AL187" i="18"/>
  <c r="AI69" i="18"/>
  <c r="AL63" i="18"/>
  <c r="AL59" i="18"/>
  <c r="AL195" i="18"/>
  <c r="AI64" i="18"/>
  <c r="AI48" i="18"/>
  <c r="AL189" i="18"/>
  <c r="AL61" i="18"/>
  <c r="AL193" i="18"/>
  <c r="AL149" i="18"/>
  <c r="AI119" i="18"/>
  <c r="AI4" i="18"/>
  <c r="AI57" i="18"/>
  <c r="AI65" i="18"/>
  <c r="AI126" i="18"/>
  <c r="AI129" i="18"/>
  <c r="AI131" i="18"/>
  <c r="AI191" i="18"/>
  <c r="AD6" i="18"/>
  <c r="AD22" i="18"/>
  <c r="AD38" i="18"/>
  <c r="AD54" i="18"/>
  <c r="AD70" i="18"/>
  <c r="AD86" i="18"/>
  <c r="AD102" i="18"/>
  <c r="AD118" i="18"/>
  <c r="AD134" i="18"/>
  <c r="AD150" i="18"/>
  <c r="AD166" i="18"/>
  <c r="AD182" i="18"/>
  <c r="AI55" i="18"/>
  <c r="AL55" i="18"/>
  <c r="AI185" i="18"/>
  <c r="AI168" i="18"/>
  <c r="AI152" i="18"/>
  <c r="AI116" i="18"/>
  <c r="AI99" i="18"/>
  <c r="AI83" i="18"/>
  <c r="AI67" i="18"/>
  <c r="AI51" i="18"/>
  <c r="AI35" i="18"/>
  <c r="AI19" i="18"/>
  <c r="AF8" i="4"/>
  <c r="AL8" i="4" s="1"/>
  <c r="AF40" i="4"/>
  <c r="AF56" i="4"/>
  <c r="AL56" i="4" s="1"/>
  <c r="AF72" i="4"/>
  <c r="AI72" i="4" s="1"/>
  <c r="AF88" i="4"/>
  <c r="N88" i="7" s="1"/>
  <c r="AF104" i="4"/>
  <c r="AF120" i="4"/>
  <c r="AF136" i="4"/>
  <c r="AF152" i="4"/>
  <c r="AL152" i="4" s="1"/>
  <c r="AF168" i="4"/>
  <c r="AI168" i="4" s="1"/>
  <c r="N193" i="7"/>
  <c r="AL169" i="4"/>
  <c r="N176" i="7"/>
  <c r="N138" i="7"/>
  <c r="AL176" i="4"/>
  <c r="AF23" i="4"/>
  <c r="AF39" i="4"/>
  <c r="AL39" i="4" s="1"/>
  <c r="AF55" i="4"/>
  <c r="AF71" i="4"/>
  <c r="AF87" i="4"/>
  <c r="AF103" i="4"/>
  <c r="AF135" i="4"/>
  <c r="AF151" i="4"/>
  <c r="AF167" i="4"/>
  <c r="AF183" i="4"/>
  <c r="N139" i="7"/>
  <c r="M187" i="7"/>
  <c r="AE6" i="4"/>
  <c r="AE22" i="4"/>
  <c r="AE38" i="4"/>
  <c r="AE54" i="4"/>
  <c r="AE70" i="4"/>
  <c r="AL70" i="4" s="1"/>
  <c r="AE86" i="4"/>
  <c r="AE102" i="4"/>
  <c r="AE118" i="4"/>
  <c r="AE134" i="4"/>
  <c r="AE150" i="4"/>
  <c r="M150" i="7" s="1"/>
  <c r="AE166" i="4"/>
  <c r="AE182" i="4"/>
  <c r="AL182" i="4" s="1"/>
  <c r="M136" i="7"/>
  <c r="AD6" i="4"/>
  <c r="AD22" i="4"/>
  <c r="AD38" i="4"/>
  <c r="AD54" i="4"/>
  <c r="AD70" i="4"/>
  <c r="AD86" i="4"/>
  <c r="AD102" i="4"/>
  <c r="AI102" i="4" s="1"/>
  <c r="AD118" i="4"/>
  <c r="AD134" i="4"/>
  <c r="AD150" i="4"/>
  <c r="AD166" i="4"/>
  <c r="AD7" i="4"/>
  <c r="AD23" i="4"/>
  <c r="AD39" i="4"/>
  <c r="AD55" i="4"/>
  <c r="AD71" i="4"/>
  <c r="AD87" i="4"/>
  <c r="L87" i="7" s="1"/>
  <c r="AD103" i="4"/>
  <c r="AD119" i="4"/>
  <c r="AI119" i="4" s="1"/>
  <c r="AD135" i="4"/>
  <c r="AD151" i="4"/>
  <c r="AD167" i="4"/>
  <c r="AI167" i="4" s="1"/>
  <c r="AD183" i="4"/>
  <c r="AL24" i="4"/>
  <c r="N76" i="7"/>
  <c r="AI109" i="13"/>
  <c r="AF6" i="13"/>
  <c r="AF22" i="13"/>
  <c r="AF38" i="13"/>
  <c r="AF54" i="13"/>
  <c r="AF70" i="13"/>
  <c r="AL70" i="13" s="1"/>
  <c r="AF86" i="13"/>
  <c r="AI86" i="13" s="1"/>
  <c r="AF102" i="13"/>
  <c r="AF118" i="13"/>
  <c r="AF134" i="13"/>
  <c r="AF150" i="13"/>
  <c r="AF166" i="13"/>
  <c r="AF182" i="13"/>
  <c r="AF7" i="13"/>
  <c r="AF23" i="13"/>
  <c r="AF55" i="13"/>
  <c r="AI55" i="13" s="1"/>
  <c r="AF71" i="13"/>
  <c r="AF87" i="13"/>
  <c r="AF119" i="13"/>
  <c r="AF135" i="13"/>
  <c r="AF151" i="13"/>
  <c r="AF167" i="13"/>
  <c r="AF183" i="13"/>
  <c r="N24" i="7"/>
  <c r="N120" i="7"/>
  <c r="AI53" i="13"/>
  <c r="AI20" i="13"/>
  <c r="M129" i="7"/>
  <c r="AE7" i="13"/>
  <c r="AE23" i="13"/>
  <c r="AE39" i="13"/>
  <c r="AE71" i="13"/>
  <c r="AE87" i="13"/>
  <c r="AI87" i="13" s="1"/>
  <c r="AE103" i="13"/>
  <c r="AE119" i="13"/>
  <c r="AE135" i="13"/>
  <c r="AI135" i="13" s="1"/>
  <c r="AE151" i="13"/>
  <c r="AI151" i="13" s="1"/>
  <c r="AE167" i="13"/>
  <c r="AL167" i="13" s="1"/>
  <c r="AE183" i="13"/>
  <c r="AL183" i="13" s="1"/>
  <c r="AL137" i="13"/>
  <c r="AI49" i="13"/>
  <c r="M137" i="7"/>
  <c r="AI33" i="13"/>
  <c r="AL48" i="13"/>
  <c r="M177" i="7"/>
  <c r="M94" i="7"/>
  <c r="M117" i="7"/>
  <c r="AI174" i="13"/>
  <c r="AL152" i="13"/>
  <c r="AI190" i="13"/>
  <c r="L164" i="7"/>
  <c r="AD6" i="13"/>
  <c r="AD22" i="13"/>
  <c r="AD38" i="13"/>
  <c r="AL38" i="13" s="1"/>
  <c r="AD54" i="13"/>
  <c r="AD70" i="13"/>
  <c r="AD86" i="13"/>
  <c r="AD102" i="13"/>
  <c r="AD118" i="13"/>
  <c r="AD134" i="13"/>
  <c r="AD150" i="13"/>
  <c r="AD166" i="13"/>
  <c r="AD182" i="13"/>
  <c r="AI99" i="13"/>
  <c r="AL87" i="13"/>
  <c r="AL34" i="14"/>
  <c r="AF6" i="14"/>
  <c r="AF22" i="14"/>
  <c r="AF38" i="14"/>
  <c r="AF54" i="14"/>
  <c r="AI54" i="14" s="1"/>
  <c r="AF70" i="14"/>
  <c r="AF86" i="14"/>
  <c r="AF102" i="14"/>
  <c r="AF118" i="14"/>
  <c r="AF134" i="14"/>
  <c r="AF150" i="14"/>
  <c r="AF166" i="14"/>
  <c r="AF182" i="14"/>
  <c r="AF7" i="14"/>
  <c r="AF23" i="14"/>
  <c r="AF39" i="14"/>
  <c r="AF55" i="14"/>
  <c r="AF71" i="14"/>
  <c r="AF87" i="14"/>
  <c r="AF103" i="14"/>
  <c r="AF119" i="14"/>
  <c r="AL119" i="14" s="1"/>
  <c r="AF135" i="14"/>
  <c r="AF167" i="14"/>
  <c r="AF183" i="14"/>
  <c r="AE7" i="14"/>
  <c r="AE23" i="14"/>
  <c r="AL23" i="14" s="1"/>
  <c r="AE39" i="14"/>
  <c r="M39" i="7" s="1"/>
  <c r="AE55" i="14"/>
  <c r="AE71" i="14"/>
  <c r="AE87" i="14"/>
  <c r="AL87" i="14" s="1"/>
  <c r="AE103" i="14"/>
  <c r="AE119" i="14"/>
  <c r="AE135" i="14"/>
  <c r="AE151" i="14"/>
  <c r="AL151" i="14" s="1"/>
  <c r="AE167" i="14"/>
  <c r="AE183" i="14"/>
  <c r="AD131" i="14"/>
  <c r="L131" i="7" s="1"/>
  <c r="AD115" i="14"/>
  <c r="L115" i="7" s="1"/>
  <c r="AD99" i="14"/>
  <c r="AI99" i="14" s="1"/>
  <c r="AD83" i="14"/>
  <c r="AI83" i="14" s="1"/>
  <c r="AD67" i="14"/>
  <c r="AD51" i="14"/>
  <c r="AI51" i="14" s="1"/>
  <c r="AD35" i="14"/>
  <c r="L35" i="7" s="1"/>
  <c r="AD19" i="14"/>
  <c r="L19" i="7" s="1"/>
  <c r="AH183" i="14"/>
  <c r="AL47" i="14"/>
  <c r="AH194" i="14"/>
  <c r="AH144" i="14"/>
  <c r="AH100" i="14"/>
  <c r="AH76" i="14"/>
  <c r="AK105" i="14"/>
  <c r="AH22" i="14"/>
  <c r="AK98" i="14"/>
  <c r="AK164" i="14"/>
  <c r="AH157" i="14"/>
  <c r="AH187" i="14"/>
  <c r="AI107" i="14"/>
  <c r="AK104" i="14"/>
  <c r="AH80" i="14"/>
  <c r="AH64" i="14"/>
  <c r="AL80" i="14"/>
  <c r="AK69" i="14"/>
  <c r="AL160" i="14"/>
  <c r="AK93" i="14"/>
  <c r="AK85" i="14"/>
  <c r="AI41" i="14"/>
  <c r="AI45" i="14"/>
  <c r="AH5" i="14"/>
  <c r="AH42" i="14"/>
  <c r="AH26" i="14"/>
  <c r="AL8" i="14"/>
  <c r="AI47" i="14"/>
  <c r="AK52" i="14"/>
  <c r="AI60" i="14"/>
  <c r="AK86" i="14"/>
  <c r="AH138" i="14"/>
  <c r="AH119" i="14"/>
  <c r="AH111" i="14"/>
  <c r="AH54" i="14"/>
  <c r="AL111" i="14"/>
  <c r="AK102" i="14"/>
  <c r="AH78" i="14"/>
  <c r="AH29" i="13"/>
  <c r="AL73" i="13"/>
  <c r="AI14" i="13"/>
  <c r="AK194" i="13"/>
  <c r="AI147" i="13"/>
  <c r="AI94" i="13"/>
  <c r="AH87" i="13"/>
  <c r="AI13" i="13"/>
  <c r="AH125" i="13"/>
  <c r="AK149" i="13"/>
  <c r="M191" i="7"/>
  <c r="AK147" i="13"/>
  <c r="M141" i="7"/>
  <c r="AK152" i="13"/>
  <c r="AH40" i="13"/>
  <c r="M73" i="7"/>
  <c r="N94" i="7"/>
  <c r="AH182" i="13"/>
  <c r="AL72" i="13"/>
  <c r="AK113" i="13"/>
  <c r="AH96" i="13"/>
  <c r="AK32" i="13"/>
  <c r="AK11" i="13"/>
  <c r="AK6" i="13"/>
  <c r="AL108" i="13"/>
  <c r="AH48" i="13"/>
  <c r="AK180" i="13"/>
  <c r="AK90" i="13"/>
  <c r="N161" i="7"/>
  <c r="AH196" i="13"/>
  <c r="AH147" i="13"/>
  <c r="AK112" i="13"/>
  <c r="N144" i="7"/>
  <c r="N126" i="7"/>
  <c r="AI17" i="13"/>
  <c r="AK94" i="13"/>
  <c r="AK104" i="13"/>
  <c r="AH56" i="13"/>
  <c r="AH177" i="13"/>
  <c r="AH76" i="13"/>
  <c r="AI62" i="13"/>
  <c r="AL19" i="13"/>
  <c r="AH183" i="13"/>
  <c r="AH172" i="13"/>
  <c r="AI101" i="13"/>
  <c r="AH150" i="13"/>
  <c r="AH108" i="13"/>
  <c r="AL186" i="13"/>
  <c r="AL100" i="13"/>
  <c r="AI21" i="13"/>
  <c r="AH114" i="13"/>
  <c r="AH92" i="13"/>
  <c r="AH61" i="13"/>
  <c r="AI169" i="13"/>
  <c r="AI153" i="13"/>
  <c r="AL136" i="13"/>
  <c r="AI117" i="13"/>
  <c r="AL36" i="13"/>
  <c r="AI179" i="13"/>
  <c r="AK165" i="13"/>
  <c r="AK28" i="13"/>
  <c r="AI52" i="13"/>
  <c r="AK131" i="13"/>
  <c r="AK81" i="13"/>
  <c r="AH44" i="13"/>
  <c r="AI168" i="13"/>
  <c r="AL157" i="13"/>
  <c r="AI116" i="13"/>
  <c r="AK33" i="13"/>
  <c r="AI173" i="13"/>
  <c r="AI140" i="13"/>
  <c r="AL122" i="13"/>
  <c r="AI30" i="13"/>
  <c r="AK196" i="13"/>
  <c r="AK159" i="13"/>
  <c r="AK148" i="13"/>
  <c r="AK106" i="13"/>
  <c r="AK64" i="13"/>
  <c r="AH27" i="13"/>
  <c r="AK124" i="13"/>
  <c r="AL189" i="13"/>
  <c r="AL120" i="13"/>
  <c r="AI115" i="13"/>
  <c r="AI77" i="13"/>
  <c r="AL40" i="13"/>
  <c r="AI29" i="13"/>
  <c r="AI139" i="13"/>
  <c r="AL103" i="13"/>
  <c r="AI66" i="13"/>
  <c r="AL45" i="13"/>
  <c r="AH179" i="13"/>
  <c r="AK42" i="13"/>
  <c r="AL194" i="13"/>
  <c r="AI161" i="13"/>
  <c r="AL144" i="13"/>
  <c r="AL39" i="13"/>
  <c r="N79" i="7"/>
  <c r="AI76" i="13"/>
  <c r="AI65" i="13"/>
  <c r="AK173" i="13"/>
  <c r="AH162" i="13"/>
  <c r="AH111" i="13"/>
  <c r="AI4" i="13"/>
  <c r="AL155" i="13"/>
  <c r="AL81" i="13"/>
  <c r="AK116" i="13"/>
  <c r="AL193" i="13"/>
  <c r="AH93" i="13"/>
  <c r="AL4" i="13"/>
  <c r="AI69" i="13"/>
  <c r="N75" i="7"/>
  <c r="N43" i="7"/>
  <c r="N27" i="7"/>
  <c r="AH158" i="4"/>
  <c r="M192" i="7"/>
  <c r="AH63" i="4"/>
  <c r="AK120" i="4"/>
  <c r="AH86" i="4"/>
  <c r="AH129" i="4"/>
  <c r="AH117" i="4"/>
  <c r="AL84" i="4"/>
  <c r="AK90" i="4"/>
  <c r="AH43" i="4"/>
  <c r="AH134" i="4"/>
  <c r="M152" i="7"/>
  <c r="AK89" i="4"/>
  <c r="M125" i="7"/>
  <c r="AH57" i="4"/>
  <c r="M75" i="7"/>
  <c r="M67" i="7"/>
  <c r="M43" i="7"/>
  <c r="AI149" i="4"/>
  <c r="AK79" i="4"/>
  <c r="AI122" i="4"/>
  <c r="AH55" i="4"/>
  <c r="AK196" i="4"/>
  <c r="AL180" i="4"/>
  <c r="AH111" i="4"/>
  <c r="AK93" i="4"/>
  <c r="AH69" i="4"/>
  <c r="AH45" i="4"/>
  <c r="AK5" i="4"/>
  <c r="AL68" i="4"/>
  <c r="AI36" i="4"/>
  <c r="AI28" i="4"/>
  <c r="AH83" i="4"/>
  <c r="AK168" i="4"/>
  <c r="AK84" i="4"/>
  <c r="AH152" i="4"/>
  <c r="AH143" i="4"/>
  <c r="AH36" i="4"/>
  <c r="AH20" i="4"/>
  <c r="N196" i="7"/>
  <c r="AI15" i="4"/>
  <c r="AH22" i="4"/>
  <c r="N188" i="7"/>
  <c r="AH82" i="4"/>
  <c r="M188" i="7"/>
  <c r="M171" i="7"/>
  <c r="AK166" i="4"/>
  <c r="AK158" i="4"/>
  <c r="AI169" i="4"/>
  <c r="AL136" i="4"/>
  <c r="AL117" i="4"/>
  <c r="AI108" i="4"/>
  <c r="M41" i="7"/>
  <c r="AI107" i="4"/>
  <c r="AI99" i="4"/>
  <c r="AI91" i="4"/>
  <c r="AI76" i="4"/>
  <c r="AK165" i="4"/>
  <c r="AH96" i="4"/>
  <c r="AK41" i="4"/>
  <c r="N122" i="7"/>
  <c r="AI83" i="4"/>
  <c r="AL52" i="4"/>
  <c r="M88" i="7"/>
  <c r="AH154" i="4"/>
  <c r="N180" i="7"/>
  <c r="N172" i="7"/>
  <c r="L137" i="7"/>
  <c r="AL122" i="4"/>
  <c r="AL84" i="18"/>
  <c r="AL136" i="18"/>
  <c r="AL129" i="18"/>
  <c r="AH186" i="18"/>
  <c r="AI52" i="18"/>
  <c r="AI100" i="18"/>
  <c r="AI12" i="18"/>
  <c r="AI96" i="18"/>
  <c r="AL32" i="18"/>
  <c r="AI20" i="18"/>
  <c r="AI136" i="18"/>
  <c r="AI169" i="18"/>
  <c r="AL108" i="18"/>
  <c r="AL155" i="18"/>
  <c r="AL99" i="18"/>
  <c r="AI84" i="18"/>
  <c r="AL179" i="18"/>
  <c r="AI153" i="18"/>
  <c r="AI68" i="18"/>
  <c r="AI117" i="18"/>
  <c r="AI186" i="18"/>
  <c r="AI149" i="18"/>
  <c r="AL102" i="18"/>
  <c r="AL80" i="18"/>
  <c r="AL51" i="18"/>
  <c r="AL36" i="18"/>
  <c r="L104" i="7"/>
  <c r="L88" i="7"/>
  <c r="AL161" i="18"/>
  <c r="AI30" i="18"/>
  <c r="AH145" i="17"/>
  <c r="AH162" i="17"/>
  <c r="AH178" i="17"/>
  <c r="AH195" i="17"/>
  <c r="AL114" i="17"/>
  <c r="AH189" i="17"/>
  <c r="AL101" i="17"/>
  <c r="AK82" i="17"/>
  <c r="AI17" i="17"/>
  <c r="AH13" i="17"/>
  <c r="AH29" i="17"/>
  <c r="AH45" i="17"/>
  <c r="AH61" i="17"/>
  <c r="AH77" i="17"/>
  <c r="AH93" i="17"/>
  <c r="AH109" i="17"/>
  <c r="AH127" i="17"/>
  <c r="AH167" i="17"/>
  <c r="AH155" i="17"/>
  <c r="AL19" i="17"/>
  <c r="AK179" i="17"/>
  <c r="AK119" i="17"/>
  <c r="AH78" i="17"/>
  <c r="AH34" i="17"/>
  <c r="AH22" i="17"/>
  <c r="AK46" i="17"/>
  <c r="AH197" i="17"/>
  <c r="AL154" i="17"/>
  <c r="AK134" i="17"/>
  <c r="AH129" i="17"/>
  <c r="AK94" i="17"/>
  <c r="AI65" i="17"/>
  <c r="AL33" i="17"/>
  <c r="AL21" i="17"/>
  <c r="AH10" i="17"/>
  <c r="AH26" i="17"/>
  <c r="AH42" i="17"/>
  <c r="AH58" i="17"/>
  <c r="AH74" i="17"/>
  <c r="AH90" i="17"/>
  <c r="AH106" i="17"/>
  <c r="AH124" i="17"/>
  <c r="AH142" i="17"/>
  <c r="AH159" i="17"/>
  <c r="AH175" i="17"/>
  <c r="AH192" i="17"/>
  <c r="AI41" i="17"/>
  <c r="AL191" i="17"/>
  <c r="AK171" i="17"/>
  <c r="AI89" i="17"/>
  <c r="AH70" i="17"/>
  <c r="AL57" i="17"/>
  <c r="AK38" i="17"/>
  <c r="N114" i="7"/>
  <c r="AI16" i="17"/>
  <c r="AI32" i="17"/>
  <c r="AI48" i="17"/>
  <c r="AI64" i="17"/>
  <c r="AI80" i="17"/>
  <c r="AI96" i="17"/>
  <c r="AI113" i="17"/>
  <c r="AI131" i="17"/>
  <c r="AI149" i="17"/>
  <c r="AI165" i="17"/>
  <c r="AK184" i="17"/>
  <c r="AK147" i="17"/>
  <c r="AL81" i="17"/>
  <c r="AL69" i="17"/>
  <c r="AK50" i="17"/>
  <c r="AK14" i="17"/>
  <c r="N81" i="7"/>
  <c r="N65" i="7"/>
  <c r="AI53" i="17"/>
  <c r="AI141" i="17"/>
  <c r="AL105" i="17"/>
  <c r="AK86" i="17"/>
  <c r="AI9" i="17"/>
  <c r="AK196" i="17"/>
  <c r="AL133" i="17"/>
  <c r="AK98" i="17"/>
  <c r="AK62" i="17"/>
  <c r="N9" i="7"/>
  <c r="AI174" i="17"/>
  <c r="AL158" i="17"/>
  <c r="AK138" i="17"/>
  <c r="AL25" i="17"/>
  <c r="AK6" i="17"/>
  <c r="AL170" i="17"/>
  <c r="AK151" i="17"/>
  <c r="AK111" i="17"/>
  <c r="AL49" i="17"/>
  <c r="AL37" i="17"/>
  <c r="AK18" i="17"/>
  <c r="N195" i="7"/>
  <c r="AL35" i="17"/>
  <c r="AL51" i="17"/>
  <c r="AL67" i="17"/>
  <c r="AL83" i="17"/>
  <c r="AL99" i="17"/>
  <c r="AL116" i="17"/>
  <c r="AL152" i="17"/>
  <c r="AL168" i="17"/>
  <c r="AL185" i="17"/>
  <c r="AK188" i="17"/>
  <c r="AL73" i="17"/>
  <c r="AK54" i="17"/>
  <c r="AK163" i="17"/>
  <c r="AL97" i="17"/>
  <c r="AL85" i="17"/>
  <c r="AK66" i="17"/>
  <c r="AK30" i="17"/>
  <c r="AL123" i="17"/>
  <c r="AK102" i="17"/>
  <c r="AI187" i="17"/>
  <c r="AL137" i="17"/>
  <c r="AK115" i="17"/>
  <c r="AL5" i="17"/>
  <c r="N101" i="7"/>
  <c r="N93" i="7"/>
  <c r="N21" i="7"/>
  <c r="N5" i="7"/>
  <c r="AL13" i="17"/>
  <c r="AL29" i="17"/>
  <c r="AL45" i="17"/>
  <c r="AL61" i="17"/>
  <c r="AL77" i="17"/>
  <c r="AL93" i="17"/>
  <c r="AL109" i="17"/>
  <c r="AL127" i="17"/>
  <c r="AL145" i="17"/>
  <c r="AL162" i="17"/>
  <c r="AL178" i="17"/>
  <c r="AL195" i="17"/>
  <c r="AL186" i="18"/>
  <c r="AL152" i="18"/>
  <c r="AL131" i="18"/>
  <c r="AI78" i="18"/>
  <c r="AI60" i="18"/>
  <c r="AI36" i="18"/>
  <c r="AL10" i="18"/>
  <c r="AL18" i="18"/>
  <c r="AL26" i="18"/>
  <c r="AL34" i="18"/>
  <c r="AL42" i="18"/>
  <c r="AL50" i="18"/>
  <c r="AL58" i="18"/>
  <c r="AL66" i="18"/>
  <c r="AL74" i="18"/>
  <c r="AL82" i="18"/>
  <c r="AL90" i="18"/>
  <c r="AL98" i="18"/>
  <c r="AL106" i="18"/>
  <c r="AL115" i="18"/>
  <c r="AL124" i="18"/>
  <c r="AL142" i="18"/>
  <c r="AL159" i="18"/>
  <c r="AL175" i="18"/>
  <c r="AL184" i="18"/>
  <c r="AL192" i="18"/>
  <c r="AH183" i="18"/>
  <c r="AH166" i="18"/>
  <c r="AH150" i="18"/>
  <c r="AH133" i="18"/>
  <c r="AH114" i="18"/>
  <c r="AH97" i="18"/>
  <c r="AH81" i="18"/>
  <c r="AH65" i="18"/>
  <c r="AH49" i="18"/>
  <c r="AH33" i="18"/>
  <c r="AH17" i="18"/>
  <c r="AL14" i="18"/>
  <c r="N169" i="7"/>
  <c r="AH19" i="18"/>
  <c r="AH35" i="18"/>
  <c r="AH51" i="18"/>
  <c r="AH67" i="18"/>
  <c r="AH83" i="18"/>
  <c r="AH99" i="18"/>
  <c r="AH116" i="18"/>
  <c r="AH135" i="18"/>
  <c r="AH152" i="18"/>
  <c r="AH168" i="18"/>
  <c r="AH185" i="18"/>
  <c r="AL62" i="18"/>
  <c r="AL44" i="18"/>
  <c r="AL20" i="18"/>
  <c r="N153" i="7"/>
  <c r="AL182" i="18"/>
  <c r="AL111" i="18"/>
  <c r="AL92" i="18"/>
  <c r="AL68" i="18"/>
  <c r="AL35" i="18"/>
  <c r="AL16" i="18"/>
  <c r="L186" i="7"/>
  <c r="L177" i="7"/>
  <c r="N136" i="7"/>
  <c r="N117" i="7"/>
  <c r="AL163" i="18"/>
  <c r="AL144" i="18"/>
  <c r="AL138" i="18"/>
  <c r="AL117" i="18"/>
  <c r="AL83" i="18"/>
  <c r="AL64" i="18"/>
  <c r="L161" i="7"/>
  <c r="N52" i="7"/>
  <c r="AL194" i="18"/>
  <c r="AL188" i="18"/>
  <c r="AL169" i="18"/>
  <c r="AL113" i="18"/>
  <c r="L136" i="7"/>
  <c r="AL185" i="18"/>
  <c r="AL165" i="18"/>
  <c r="L196" i="7"/>
  <c r="L100" i="7"/>
  <c r="L92" i="7"/>
  <c r="L84" i="7"/>
  <c r="L68" i="7"/>
  <c r="L52" i="7"/>
  <c r="N20" i="7"/>
  <c r="AL46" i="18"/>
  <c r="AL28" i="18"/>
  <c r="AL4" i="18"/>
  <c r="L188" i="7"/>
  <c r="L179" i="7"/>
  <c r="L171" i="7"/>
  <c r="L36" i="7"/>
  <c r="AL94" i="18"/>
  <c r="AL76" i="18"/>
  <c r="AL52" i="18"/>
  <c r="AL19" i="18"/>
  <c r="L163" i="7"/>
  <c r="L147" i="7"/>
  <c r="L20" i="7"/>
  <c r="AL147" i="18"/>
  <c r="AL126" i="18"/>
  <c r="AL119" i="18"/>
  <c r="AL100" i="18"/>
  <c r="AL67" i="18"/>
  <c r="AL48" i="18"/>
  <c r="AL196" i="18"/>
  <c r="AL177" i="18"/>
  <c r="AL171" i="18"/>
  <c r="AL153" i="18"/>
  <c r="AL116" i="18"/>
  <c r="L4" i="7"/>
  <c r="L94" i="7"/>
  <c r="L78" i="7"/>
  <c r="AH4" i="18"/>
  <c r="AH161" i="18"/>
  <c r="AH177" i="18"/>
  <c r="AH194" i="18"/>
  <c r="AL190" i="18"/>
  <c r="AL173" i="18"/>
  <c r="AL157" i="18"/>
  <c r="AL140" i="18"/>
  <c r="AL122" i="18"/>
  <c r="AL104" i="18"/>
  <c r="AL88" i="18"/>
  <c r="AL72" i="18"/>
  <c r="AL56" i="18"/>
  <c r="AL40" i="18"/>
  <c r="AL24" i="18"/>
  <c r="AL8" i="18"/>
  <c r="AL168" i="18"/>
  <c r="L190" i="7"/>
  <c r="L182" i="7"/>
  <c r="L173" i="7"/>
  <c r="N19" i="7"/>
  <c r="L122" i="7"/>
  <c r="AH145" i="4"/>
  <c r="AH109" i="4"/>
  <c r="AH47" i="4"/>
  <c r="AL190" i="4"/>
  <c r="AI182" i="4"/>
  <c r="AI173" i="4"/>
  <c r="AI68" i="4"/>
  <c r="AI44" i="4"/>
  <c r="AL36" i="4"/>
  <c r="AH193" i="4"/>
  <c r="AH185" i="4"/>
  <c r="AH176" i="4"/>
  <c r="AH8" i="4"/>
  <c r="N53" i="7"/>
  <c r="AK48" i="4"/>
  <c r="AK192" i="4"/>
  <c r="AK167" i="4"/>
  <c r="AH46" i="4"/>
  <c r="AH30" i="4"/>
  <c r="M53" i="7"/>
  <c r="AI157" i="4"/>
  <c r="AI67" i="4"/>
  <c r="AI59" i="4"/>
  <c r="AI51" i="4"/>
  <c r="AL20" i="4"/>
  <c r="AL12" i="4"/>
  <c r="AL189" i="4"/>
  <c r="AL172" i="4"/>
  <c r="AK135" i="4"/>
  <c r="AK116" i="4"/>
  <c r="AK186" i="4"/>
  <c r="AH174" i="4"/>
  <c r="AH166" i="4"/>
  <c r="AH106" i="4"/>
  <c r="AH77" i="4"/>
  <c r="AH190" i="4"/>
  <c r="AK182" i="4"/>
  <c r="AH123" i="4"/>
  <c r="AI194" i="4"/>
  <c r="AL186" i="4"/>
  <c r="AH194" i="4"/>
  <c r="AH126" i="4"/>
  <c r="AH92" i="4"/>
  <c r="AK76" i="4"/>
  <c r="AH44" i="4"/>
  <c r="AH28" i="4"/>
  <c r="AK32" i="4"/>
  <c r="AK189" i="4"/>
  <c r="AH180" i="4"/>
  <c r="AH172" i="4"/>
  <c r="AH75" i="4"/>
  <c r="AH165" i="4"/>
  <c r="AK157" i="4"/>
  <c r="AK140" i="4"/>
  <c r="AH104" i="4"/>
  <c r="AK96" i="4"/>
  <c r="L158" i="7"/>
  <c r="AI193" i="4"/>
  <c r="AI153" i="4"/>
  <c r="AL144" i="4"/>
  <c r="AK169" i="4"/>
  <c r="AK149" i="4"/>
  <c r="AI47" i="4"/>
  <c r="AI24" i="4"/>
  <c r="AH162" i="4"/>
  <c r="AH164" i="4"/>
  <c r="AH156" i="4"/>
  <c r="AH148" i="4"/>
  <c r="AH42" i="4"/>
  <c r="L65" i="7"/>
  <c r="L57" i="7"/>
  <c r="AH88" i="4"/>
  <c r="M4" i="7"/>
  <c r="N125" i="7"/>
  <c r="AH178" i="4"/>
  <c r="AH138" i="4"/>
  <c r="AK119" i="4"/>
  <c r="AK102" i="4"/>
  <c r="AH95" i="4"/>
  <c r="N91" i="7"/>
  <c r="AL100" i="4"/>
  <c r="AH183" i="4"/>
  <c r="AK65" i="4"/>
  <c r="AK49" i="4"/>
  <c r="AH17" i="4"/>
  <c r="AK183" i="13"/>
  <c r="AH130" i="13"/>
  <c r="AH72" i="13"/>
  <c r="AH46" i="13"/>
  <c r="AH36" i="13"/>
  <c r="M61" i="7"/>
  <c r="AI185" i="13"/>
  <c r="AL133" i="13"/>
  <c r="AI89" i="13"/>
  <c r="AI50" i="13"/>
  <c r="AI45" i="13"/>
  <c r="AH4" i="13"/>
  <c r="AH193" i="13"/>
  <c r="AK182" i="13"/>
  <c r="AH77" i="13"/>
  <c r="AH51" i="13"/>
  <c r="AH26" i="13"/>
  <c r="AK16" i="13"/>
  <c r="N50" i="7"/>
  <c r="M37" i="7"/>
  <c r="AL190" i="13"/>
  <c r="AI158" i="13"/>
  <c r="AL148" i="13"/>
  <c r="AI137" i="13"/>
  <c r="AI104" i="13"/>
  <c r="AL84" i="13"/>
  <c r="AI36" i="13"/>
  <c r="AK161" i="13"/>
  <c r="AK129" i="13"/>
  <c r="AK96" i="13"/>
  <c r="AK87" i="13"/>
  <c r="AK45" i="13"/>
  <c r="M164" i="7"/>
  <c r="AI163" i="13"/>
  <c r="AL64" i="13"/>
  <c r="AL49" i="13"/>
  <c r="AI5" i="13"/>
  <c r="AH156" i="13"/>
  <c r="AH135" i="13"/>
  <c r="AH45" i="13"/>
  <c r="AH35" i="13"/>
  <c r="AH30" i="13"/>
  <c r="N10" i="7"/>
  <c r="AL125" i="13"/>
  <c r="AL119" i="13"/>
  <c r="AK192" i="13"/>
  <c r="AH161" i="13"/>
  <c r="AK140" i="13"/>
  <c r="AH127" i="13"/>
  <c r="AH71" i="13"/>
  <c r="AK60" i="13"/>
  <c r="AH10" i="13"/>
  <c r="L169" i="7"/>
  <c r="AI98" i="13"/>
  <c r="AI88" i="13"/>
  <c r="AL24" i="13"/>
  <c r="M174" i="7"/>
  <c r="M126" i="7"/>
  <c r="AK150" i="13"/>
  <c r="AK111" i="13"/>
  <c r="AK95" i="13"/>
  <c r="AK75" i="13"/>
  <c r="AH60" i="13"/>
  <c r="AH24" i="13"/>
  <c r="AH9" i="13"/>
  <c r="M196" i="7"/>
  <c r="M60" i="7"/>
  <c r="N36" i="7"/>
  <c r="AI177" i="13"/>
  <c r="AI114" i="13"/>
  <c r="AI82" i="13"/>
  <c r="AI67" i="13"/>
  <c r="AI58" i="13"/>
  <c r="AL53" i="13"/>
  <c r="AH160" i="13"/>
  <c r="AH139" i="13"/>
  <c r="AK126" i="13"/>
  <c r="AK49" i="13"/>
  <c r="AH39" i="13"/>
  <c r="AH14" i="13"/>
  <c r="AL188" i="13"/>
  <c r="AI72" i="13"/>
  <c r="AL52" i="13"/>
  <c r="AI34" i="13"/>
  <c r="AK175" i="13"/>
  <c r="AH144" i="13"/>
  <c r="AH80" i="13"/>
  <c r="H4" i="7"/>
  <c r="K4" i="10" s="1"/>
  <c r="AL171" i="13"/>
  <c r="AL156" i="13"/>
  <c r="AI145" i="13"/>
  <c r="AI129" i="13"/>
  <c r="AL117" i="13"/>
  <c r="AL97" i="13"/>
  <c r="AH195" i="13"/>
  <c r="AH149" i="13"/>
  <c r="AH126" i="13"/>
  <c r="AH99" i="13"/>
  <c r="AH64" i="13"/>
  <c r="AH8" i="13"/>
  <c r="M138" i="7"/>
  <c r="AL123" i="13"/>
  <c r="AI113" i="13"/>
  <c r="AL107" i="13"/>
  <c r="AL101" i="13"/>
  <c r="AH131" i="13"/>
  <c r="AH38" i="13"/>
  <c r="AH28" i="13"/>
  <c r="AH13" i="13"/>
  <c r="AL56" i="13"/>
  <c r="AL37" i="13"/>
  <c r="AK179" i="13"/>
  <c r="AH164" i="13"/>
  <c r="AK114" i="13"/>
  <c r="AK58" i="13"/>
  <c r="AK7" i="13"/>
  <c r="AI61" i="13"/>
  <c r="L143" i="7"/>
  <c r="AL65" i="13"/>
  <c r="AK163" i="13"/>
  <c r="AK142" i="13"/>
  <c r="AH103" i="13"/>
  <c r="AH68" i="13"/>
  <c r="AH32" i="13"/>
  <c r="AK22" i="13"/>
  <c r="AH12" i="13"/>
  <c r="AL160" i="13"/>
  <c r="AL149" i="13"/>
  <c r="AI122" i="13"/>
  <c r="AI105" i="13"/>
  <c r="AI85" i="13"/>
  <c r="AI80" i="13"/>
  <c r="AI51" i="13"/>
  <c r="AL32" i="13"/>
  <c r="AK4" i="13"/>
  <c r="AH194" i="13"/>
  <c r="AK178" i="13"/>
  <c r="AH168" i="13"/>
  <c r="AH113" i="13"/>
  <c r="AK88" i="13"/>
  <c r="AK73" i="13"/>
  <c r="AH16" i="13"/>
  <c r="M154" i="7"/>
  <c r="M80" i="7"/>
  <c r="AI186" i="13"/>
  <c r="AL143" i="13"/>
  <c r="AI111" i="13"/>
  <c r="AI46" i="13"/>
  <c r="AI16" i="13"/>
  <c r="AK166" i="14"/>
  <c r="AH171" i="14"/>
  <c r="AK117" i="14"/>
  <c r="AI183" i="14"/>
  <c r="AH117" i="14"/>
  <c r="AK108" i="14"/>
  <c r="AH74" i="14"/>
  <c r="AL48" i="14"/>
  <c r="AH11" i="14"/>
  <c r="AL77" i="14"/>
  <c r="AK50" i="14"/>
  <c r="AH45" i="14"/>
  <c r="AH130" i="14"/>
  <c r="AL32" i="14"/>
  <c r="AL155" i="14"/>
  <c r="AK47" i="14"/>
  <c r="AI37" i="14"/>
  <c r="AH21" i="14"/>
  <c r="AL134" i="14"/>
  <c r="AL182" i="14"/>
  <c r="AL92" i="14"/>
  <c r="AH68" i="14"/>
  <c r="AH60" i="14"/>
  <c r="AL50" i="14"/>
  <c r="AL24" i="14"/>
  <c r="AL16" i="14"/>
  <c r="AK61" i="14"/>
  <c r="AK162" i="14"/>
  <c r="AL97" i="14"/>
  <c r="AK23" i="14"/>
  <c r="AH174" i="14"/>
  <c r="AK167" i="14"/>
  <c r="AI157" i="14"/>
  <c r="AK31" i="14"/>
  <c r="AK140" i="14"/>
  <c r="AK36" i="14"/>
  <c r="AI31" i="14"/>
  <c r="AL18" i="14"/>
  <c r="AL10" i="14"/>
  <c r="AH180" i="14"/>
  <c r="AK156" i="14"/>
  <c r="AL44" i="14"/>
  <c r="AH148" i="14"/>
  <c r="AL104" i="14"/>
  <c r="AK22" i="14"/>
  <c r="AH37" i="14"/>
  <c r="AH192" i="14"/>
  <c r="AH184" i="14"/>
  <c r="AI176" i="14"/>
  <c r="AH173" i="14"/>
  <c r="AH75" i="14"/>
  <c r="AL40" i="14"/>
  <c r="AH24" i="14"/>
  <c r="AK189" i="14"/>
  <c r="AK184" i="14"/>
  <c r="AH142" i="14"/>
  <c r="AK137" i="14"/>
  <c r="AH131" i="14"/>
  <c r="AK127" i="14"/>
  <c r="AH122" i="14"/>
  <c r="AH116" i="14"/>
  <c r="AH90" i="14"/>
  <c r="AH85" i="14"/>
  <c r="AI75" i="14"/>
  <c r="AI65" i="14"/>
  <c r="AH62" i="14"/>
  <c r="AH153" i="14"/>
  <c r="AL148" i="14"/>
  <c r="AL122" i="14"/>
  <c r="AL98" i="14"/>
  <c r="AH95" i="14"/>
  <c r="AK54" i="14"/>
  <c r="AH34" i="14"/>
  <c r="AH29" i="14"/>
  <c r="AH186" i="14"/>
  <c r="AH170" i="14"/>
  <c r="AH165" i="14"/>
  <c r="AK144" i="14"/>
  <c r="AH139" i="14"/>
  <c r="AH134" i="14"/>
  <c r="AH118" i="14"/>
  <c r="AH113" i="14"/>
  <c r="AI95" i="14"/>
  <c r="AK59" i="14"/>
  <c r="AK39" i="14"/>
  <c r="AL37" i="14"/>
  <c r="AI29" i="14"/>
  <c r="AK14" i="14"/>
  <c r="AH6" i="14"/>
  <c r="AH175" i="14"/>
  <c r="AL142" i="14"/>
  <c r="AK118" i="14"/>
  <c r="AI105" i="14"/>
  <c r="AH92" i="14"/>
  <c r="AI85" i="14"/>
  <c r="AH16" i="14"/>
  <c r="AI9" i="14"/>
  <c r="AL6" i="14"/>
  <c r="AH125" i="14"/>
  <c r="AH84" i="14"/>
  <c r="AH191" i="14"/>
  <c r="AK172" i="14"/>
  <c r="AH167" i="14"/>
  <c r="AL152" i="14"/>
  <c r="AI139" i="14"/>
  <c r="AL82" i="14"/>
  <c r="AH69" i="14"/>
  <c r="AH61" i="14"/>
  <c r="AH46" i="14"/>
  <c r="AH188" i="14"/>
  <c r="AH154" i="14"/>
  <c r="AI136" i="14"/>
  <c r="AL130" i="14"/>
  <c r="AH94" i="14"/>
  <c r="AH86" i="14"/>
  <c r="AH66" i="14"/>
  <c r="AH53" i="14"/>
  <c r="AH48" i="14"/>
  <c r="AH43" i="14"/>
  <c r="AL31" i="14"/>
  <c r="AL26" i="14"/>
  <c r="AH18" i="14"/>
  <c r="AL11" i="14"/>
  <c r="AH158" i="14"/>
  <c r="AH103" i="14"/>
  <c r="AH32" i="14"/>
  <c r="AI191" i="14"/>
  <c r="AK174" i="14"/>
  <c r="AK169" i="14"/>
  <c r="AH159" i="14"/>
  <c r="AI84" i="14"/>
  <c r="AH71" i="14"/>
  <c r="AI69" i="14"/>
  <c r="AH38" i="14"/>
  <c r="AI21" i="14"/>
  <c r="AH179" i="14"/>
  <c r="AK138" i="14"/>
  <c r="AK68" i="14"/>
  <c r="AH55" i="14"/>
  <c r="AH50" i="14"/>
  <c r="AL28" i="14"/>
  <c r="AI13" i="14"/>
  <c r="AH166" i="14"/>
  <c r="AK151" i="14"/>
  <c r="AH140" i="14"/>
  <c r="AH133" i="14"/>
  <c r="AH108" i="14"/>
  <c r="AH106" i="14"/>
  <c r="AH88" i="14"/>
  <c r="AI5" i="14"/>
  <c r="AH195" i="14"/>
  <c r="AH190" i="14"/>
  <c r="AL179" i="14"/>
  <c r="AK161" i="14"/>
  <c r="AH151" i="14"/>
  <c r="AK145" i="14"/>
  <c r="AL133" i="14"/>
  <c r="AK129" i="14"/>
  <c r="AH96" i="14"/>
  <c r="AH83" i="14"/>
  <c r="AL58" i="14"/>
  <c r="AK30" i="14"/>
  <c r="AK20" i="14"/>
  <c r="AL15" i="14"/>
  <c r="AK7" i="14"/>
  <c r="AK192" i="14"/>
  <c r="AK182" i="14"/>
  <c r="AI179" i="14"/>
  <c r="AL171" i="14"/>
  <c r="AI15" i="14"/>
  <c r="AK195" i="17"/>
  <c r="AK189" i="17"/>
  <c r="AK178" i="17"/>
  <c r="AK172" i="17"/>
  <c r="AK162" i="17"/>
  <c r="AK156" i="17"/>
  <c r="AK145" i="17"/>
  <c r="AK139" i="17"/>
  <c r="AK127" i="17"/>
  <c r="AK120" i="17"/>
  <c r="AK109" i="17"/>
  <c r="AK103" i="17"/>
  <c r="AK93" i="17"/>
  <c r="AK87" i="17"/>
  <c r="AK77" i="17"/>
  <c r="AK71" i="17"/>
  <c r="AK61" i="17"/>
  <c r="AK55" i="17"/>
  <c r="AK45" i="17"/>
  <c r="AK39" i="17"/>
  <c r="AK29" i="17"/>
  <c r="AK23" i="17"/>
  <c r="AK13" i="17"/>
  <c r="AK7" i="17"/>
  <c r="AI195" i="17"/>
  <c r="AI185" i="17"/>
  <c r="AI178" i="17"/>
  <c r="AI168" i="17"/>
  <c r="AI162" i="17"/>
  <c r="AI152" i="17"/>
  <c r="AI145" i="17"/>
  <c r="AI127" i="17"/>
  <c r="AI116" i="17"/>
  <c r="AI109" i="17"/>
  <c r="AI99" i="17"/>
  <c r="AI93" i="17"/>
  <c r="AI83" i="17"/>
  <c r="AI77" i="17"/>
  <c r="AI67" i="17"/>
  <c r="AI61" i="17"/>
  <c r="AI51" i="17"/>
  <c r="AI45" i="17"/>
  <c r="AI35" i="17"/>
  <c r="AI29" i="17"/>
  <c r="AI19" i="17"/>
  <c r="AI13" i="17"/>
  <c r="L127" i="7"/>
  <c r="N51" i="7"/>
  <c r="AL165" i="17"/>
  <c r="AL149" i="17"/>
  <c r="AL131" i="17"/>
  <c r="AL113" i="17"/>
  <c r="AL96" i="17"/>
  <c r="AL80" i="17"/>
  <c r="AL64" i="17"/>
  <c r="AL48" i="17"/>
  <c r="AL32" i="17"/>
  <c r="AL16" i="17"/>
  <c r="L109" i="7"/>
  <c r="N99" i="7"/>
  <c r="L61" i="7"/>
  <c r="M48" i="7"/>
  <c r="AK192" i="17"/>
  <c r="AK175" i="17"/>
  <c r="AK159" i="17"/>
  <c r="AK142" i="17"/>
  <c r="AK124" i="17"/>
  <c r="AK106" i="17"/>
  <c r="AK90" i="17"/>
  <c r="AK74" i="17"/>
  <c r="AK58" i="17"/>
  <c r="AK42" i="17"/>
  <c r="AK26" i="17"/>
  <c r="AK10" i="17"/>
  <c r="N185" i="7"/>
  <c r="N35" i="7"/>
  <c r="L45" i="7"/>
  <c r="M142" i="7"/>
  <c r="N105" i="7"/>
  <c r="AK194" i="18"/>
  <c r="AK186" i="18"/>
  <c r="AK184" i="18"/>
  <c r="AK177" i="18"/>
  <c r="AK169" i="18"/>
  <c r="AK167" i="18"/>
  <c r="AK161" i="18"/>
  <c r="AK153" i="18"/>
  <c r="AK151" i="18"/>
  <c r="AK144" i="18"/>
  <c r="AK136" i="18"/>
  <c r="AK134" i="18"/>
  <c r="AK126" i="18"/>
  <c r="AK117" i="18"/>
  <c r="AK115" i="18"/>
  <c r="AK108" i="18"/>
  <c r="AK100" i="18"/>
  <c r="AK98" i="18"/>
  <c r="AK92" i="18"/>
  <c r="AK84" i="18"/>
  <c r="AK82" i="18"/>
  <c r="AK76" i="18"/>
  <c r="AK68" i="18"/>
  <c r="AK66" i="18"/>
  <c r="AK60" i="18"/>
  <c r="AK52" i="18"/>
  <c r="AK50" i="18"/>
  <c r="AK44" i="18"/>
  <c r="AK36" i="18"/>
  <c r="AK34" i="18"/>
  <c r="AK28" i="18"/>
  <c r="AK20" i="18"/>
  <c r="AK18" i="18"/>
  <c r="AK12" i="18"/>
  <c r="AK4" i="18"/>
  <c r="AI192" i="18"/>
  <c r="AI190" i="18"/>
  <c r="AI184" i="18"/>
  <c r="AI175" i="18"/>
  <c r="AI173" i="18"/>
  <c r="AI159" i="18"/>
  <c r="AI157" i="18"/>
  <c r="AI142" i="18"/>
  <c r="AI140" i="18"/>
  <c r="AI124" i="18"/>
  <c r="AI122" i="18"/>
  <c r="AI115" i="18"/>
  <c r="AI106" i="18"/>
  <c r="AI104" i="18"/>
  <c r="AI98" i="18"/>
  <c r="AI90" i="18"/>
  <c r="AI88" i="18"/>
  <c r="AI82" i="18"/>
  <c r="AI74" i="18"/>
  <c r="AI72" i="18"/>
  <c r="AI66" i="18"/>
  <c r="AI58" i="18"/>
  <c r="AI56" i="18"/>
  <c r="AI50" i="18"/>
  <c r="AI42" i="18"/>
  <c r="AI40" i="18"/>
  <c r="AI34" i="18"/>
  <c r="AI26" i="18"/>
  <c r="AI24" i="18"/>
  <c r="AI18" i="18"/>
  <c r="AI10" i="18"/>
  <c r="AI8" i="18"/>
  <c r="L105" i="7"/>
  <c r="M175" i="7"/>
  <c r="N89" i="7"/>
  <c r="N41" i="7"/>
  <c r="AL191" i="18"/>
  <c r="AL174" i="18"/>
  <c r="AL166" i="18"/>
  <c r="AL158" i="18"/>
  <c r="AL141" i="18"/>
  <c r="AL133" i="18"/>
  <c r="AL123" i="18"/>
  <c r="AL114" i="18"/>
  <c r="AL105" i="18"/>
  <c r="AL97" i="18"/>
  <c r="AL89" i="18"/>
  <c r="AL81" i="18"/>
  <c r="AL73" i="18"/>
  <c r="AL65" i="18"/>
  <c r="AL57" i="18"/>
  <c r="AL49" i="18"/>
  <c r="AL41" i="18"/>
  <c r="AL33" i="18"/>
  <c r="AL25" i="18"/>
  <c r="AL17" i="18"/>
  <c r="AL9" i="18"/>
  <c r="L97" i="7"/>
  <c r="M74" i="7"/>
  <c r="M159" i="7"/>
  <c r="AK193" i="18"/>
  <c r="AK185" i="18"/>
  <c r="AK183" i="18"/>
  <c r="AK176" i="18"/>
  <c r="AK168" i="18"/>
  <c r="AK166" i="18"/>
  <c r="AK160" i="18"/>
  <c r="AK152" i="18"/>
  <c r="AK150" i="18"/>
  <c r="AK143" i="18"/>
  <c r="AK135" i="18"/>
  <c r="AK133" i="18"/>
  <c r="AK125" i="18"/>
  <c r="AK116" i="18"/>
  <c r="AK114" i="18"/>
  <c r="AK107" i="18"/>
  <c r="AK99" i="18"/>
  <c r="AK97" i="18"/>
  <c r="AK91" i="18"/>
  <c r="AK83" i="18"/>
  <c r="AK81" i="18"/>
  <c r="AK75" i="18"/>
  <c r="AK67" i="18"/>
  <c r="AK65" i="18"/>
  <c r="AK59" i="18"/>
  <c r="AK51" i="18"/>
  <c r="AK49" i="18"/>
  <c r="AK43" i="18"/>
  <c r="AK35" i="18"/>
  <c r="AK33" i="18"/>
  <c r="AK27" i="18"/>
  <c r="AK19" i="18"/>
  <c r="AK17" i="18"/>
  <c r="AK11" i="18"/>
  <c r="N190" i="7"/>
  <c r="L174" i="7"/>
  <c r="M106" i="7"/>
  <c r="N140" i="7"/>
  <c r="N158" i="7"/>
  <c r="L114" i="7"/>
  <c r="N57" i="7"/>
  <c r="AK188" i="4"/>
  <c r="AH182" i="4"/>
  <c r="AH144" i="4"/>
  <c r="AK136" i="4"/>
  <c r="AH76" i="4"/>
  <c r="AH61" i="4"/>
  <c r="AK54" i="4"/>
  <c r="M193" i="7"/>
  <c r="N164" i="7"/>
  <c r="L120" i="7"/>
  <c r="M99" i="7"/>
  <c r="M81" i="7"/>
  <c r="M66" i="7"/>
  <c r="M58" i="7"/>
  <c r="AI148" i="4"/>
  <c r="AL115" i="4"/>
  <c r="AI106" i="4"/>
  <c r="AI84" i="4"/>
  <c r="AL76" i="4"/>
  <c r="N123" i="7"/>
  <c r="N25" i="7"/>
  <c r="AI139" i="4"/>
  <c r="AI98" i="4"/>
  <c r="M18" i="7"/>
  <c r="AH151" i="4"/>
  <c r="AK126" i="4"/>
  <c r="AH89" i="4"/>
  <c r="AH68" i="4"/>
  <c r="AH32" i="4"/>
  <c r="AH12" i="4"/>
  <c r="M133" i="7"/>
  <c r="M10" i="7"/>
  <c r="AI60" i="4"/>
  <c r="AI16" i="4"/>
  <c r="AK187" i="4"/>
  <c r="AH179" i="4"/>
  <c r="AK171" i="4"/>
  <c r="AK117" i="4"/>
  <c r="AH81" i="4"/>
  <c r="AH60" i="4"/>
  <c r="AK53" i="4"/>
  <c r="AK45" i="4"/>
  <c r="AK25" i="4"/>
  <c r="N40" i="7"/>
  <c r="AI4" i="4"/>
  <c r="AI161" i="4"/>
  <c r="AI113" i="4"/>
  <c r="AI75" i="4"/>
  <c r="L156" i="7"/>
  <c r="M114" i="7"/>
  <c r="N17" i="7"/>
  <c r="AI120" i="4"/>
  <c r="AK193" i="4"/>
  <c r="AH186" i="4"/>
  <c r="AK170" i="4"/>
  <c r="AK164" i="4"/>
  <c r="AK125" i="4"/>
  <c r="AH80" i="4"/>
  <c r="AH66" i="4"/>
  <c r="AK59" i="4"/>
  <c r="AK52" i="4"/>
  <c r="AK31" i="4"/>
  <c r="AH11" i="4"/>
  <c r="M140" i="7"/>
  <c r="AI190" i="4"/>
  <c r="AI160" i="4"/>
  <c r="AL153" i="4"/>
  <c r="AI112" i="4"/>
  <c r="AI74" i="4"/>
  <c r="AI52" i="4"/>
  <c r="AL44" i="4"/>
  <c r="AK44" i="4"/>
  <c r="AK17" i="4"/>
  <c r="N192" i="7"/>
  <c r="AI66" i="4"/>
  <c r="AH192" i="4"/>
  <c r="AH177" i="4"/>
  <c r="AK148" i="4"/>
  <c r="AH140" i="4"/>
  <c r="AH124" i="4"/>
  <c r="AH93" i="4"/>
  <c r="AH58" i="4"/>
  <c r="AH51" i="4"/>
  <c r="AK24" i="4"/>
  <c r="M163" i="7"/>
  <c r="N142" i="7"/>
  <c r="N131" i="7"/>
  <c r="N116" i="7"/>
  <c r="AH133" i="4"/>
  <c r="AH65" i="4"/>
  <c r="M90" i="7"/>
  <c r="M9" i="7"/>
  <c r="AI136" i="4"/>
  <c r="AI126" i="4"/>
  <c r="AI80" i="4"/>
  <c r="AI43" i="4"/>
  <c r="AK162" i="4"/>
  <c r="AH131" i="4"/>
  <c r="AK99" i="4"/>
  <c r="AK92" i="4"/>
  <c r="AK9" i="4"/>
  <c r="M178" i="7"/>
  <c r="N34" i="7"/>
  <c r="AI143" i="4"/>
  <c r="AI35" i="4"/>
  <c r="AI27" i="4"/>
  <c r="AH4" i="4"/>
  <c r="AH191" i="4"/>
  <c r="AH168" i="4"/>
  <c r="AK147" i="4"/>
  <c r="AK139" i="4"/>
  <c r="AH114" i="4"/>
  <c r="AK106" i="4"/>
  <c r="AK85" i="4"/>
  <c r="AH56" i="4"/>
  <c r="AK36" i="4"/>
  <c r="AK16" i="4"/>
  <c r="M194" i="7"/>
  <c r="L189" i="7"/>
  <c r="M155" i="7"/>
  <c r="M127" i="7"/>
  <c r="AI135" i="4"/>
  <c r="AI125" i="4"/>
  <c r="AI79" i="4"/>
  <c r="AI42" i="4"/>
  <c r="AI20" i="4"/>
  <c r="AK183" i="4"/>
  <c r="AK175" i="4"/>
  <c r="AH161" i="4"/>
  <c r="AH130" i="4"/>
  <c r="AH49" i="4"/>
  <c r="AK8" i="4"/>
  <c r="N186" i="7"/>
  <c r="N157" i="7"/>
  <c r="M77" i="7"/>
  <c r="N11" i="7"/>
  <c r="AL157" i="4"/>
  <c r="AI142" i="4"/>
  <c r="AI117" i="4"/>
  <c r="AL108" i="4"/>
  <c r="AI34" i="4"/>
  <c r="AI12" i="4"/>
  <c r="AI186" i="4"/>
  <c r="AK55" i="4"/>
  <c r="M107" i="7"/>
  <c r="AK145" i="4"/>
  <c r="AH120" i="4"/>
  <c r="AK113" i="4"/>
  <c r="AH105" i="4"/>
  <c r="AH91" i="4"/>
  <c r="AK42" i="4"/>
  <c r="AH35" i="4"/>
  <c r="AK28" i="4"/>
  <c r="M162" i="7"/>
  <c r="N141" i="7"/>
  <c r="N84" i="7"/>
  <c r="N61" i="7"/>
  <c r="AI187" i="4"/>
  <c r="AI116" i="4"/>
  <c r="AI100" i="4"/>
  <c r="AI92" i="4"/>
  <c r="AI48" i="4"/>
  <c r="AI11" i="4"/>
  <c r="AH176" i="13"/>
  <c r="AH43" i="13"/>
  <c r="L60" i="7"/>
  <c r="M17" i="7"/>
  <c r="AL185" i="13"/>
  <c r="AL51" i="13"/>
  <c r="AH190" i="13"/>
  <c r="AH157" i="13"/>
  <c r="AH122" i="13"/>
  <c r="AK93" i="13"/>
  <c r="AK84" i="13"/>
  <c r="AK65" i="13"/>
  <c r="AK57" i="13"/>
  <c r="AH25" i="13"/>
  <c r="M182" i="7"/>
  <c r="N163" i="7"/>
  <c r="M158" i="7"/>
  <c r="M153" i="7"/>
  <c r="N148" i="7"/>
  <c r="M98" i="7"/>
  <c r="L93" i="7"/>
  <c r="M52" i="7"/>
  <c r="N37" i="7"/>
  <c r="M32" i="7"/>
  <c r="M12" i="7"/>
  <c r="AI189" i="13"/>
  <c r="AL169" i="13"/>
  <c r="AI152" i="13"/>
  <c r="AI108" i="13"/>
  <c r="AI100" i="13"/>
  <c r="AI68" i="13"/>
  <c r="AI64" i="13"/>
  <c r="AI42" i="13"/>
  <c r="AL33" i="13"/>
  <c r="AL20" i="13"/>
  <c r="AH143" i="13"/>
  <c r="AK190" i="13"/>
  <c r="AH185" i="13"/>
  <c r="AH180" i="13"/>
  <c r="AK157" i="13"/>
  <c r="AH152" i="13"/>
  <c r="AH148" i="13"/>
  <c r="AK122" i="13"/>
  <c r="AH116" i="13"/>
  <c r="AH112" i="13"/>
  <c r="AH88" i="13"/>
  <c r="AH70" i="13"/>
  <c r="AK61" i="13"/>
  <c r="AK38" i="13"/>
  <c r="AK29" i="13"/>
  <c r="AK25" i="13"/>
  <c r="AH20" i="13"/>
  <c r="L153" i="7"/>
  <c r="N42" i="7"/>
  <c r="AL174" i="13"/>
  <c r="AL161" i="13"/>
  <c r="AL127" i="13"/>
  <c r="AL85" i="13"/>
  <c r="AL77" i="13"/>
  <c r="AL6" i="13"/>
  <c r="AK74" i="13"/>
  <c r="H194" i="7"/>
  <c r="I194" i="10" s="1"/>
  <c r="N189" i="7"/>
  <c r="L47" i="7"/>
  <c r="M42" i="7"/>
  <c r="AI133" i="13"/>
  <c r="AI81" i="13"/>
  <c r="AK92" i="13"/>
  <c r="AH83" i="13"/>
  <c r="AH42" i="13"/>
  <c r="AH11" i="13"/>
  <c r="N194" i="7"/>
  <c r="M189" i="7"/>
  <c r="N165" i="7"/>
  <c r="N160" i="7"/>
  <c r="N155" i="7"/>
  <c r="N127" i="7"/>
  <c r="M122" i="7"/>
  <c r="L111" i="7"/>
  <c r="N100" i="7"/>
  <c r="L80" i="7"/>
  <c r="N67" i="7"/>
  <c r="N59" i="7"/>
  <c r="N39" i="7"/>
  <c r="N29" i="7"/>
  <c r="M24" i="7"/>
  <c r="AI156" i="13"/>
  <c r="AL99" i="13"/>
  <c r="AL67" i="13"/>
  <c r="AL29" i="13"/>
  <c r="AI6" i="13"/>
  <c r="AH189" i="13"/>
  <c r="AH120" i="13"/>
  <c r="M170" i="7"/>
  <c r="M100" i="7"/>
  <c r="AL126" i="13"/>
  <c r="AH174" i="13"/>
  <c r="AK169" i="13"/>
  <c r="AK136" i="13"/>
  <c r="AK100" i="13"/>
  <c r="AH78" i="13"/>
  <c r="AH55" i="13"/>
  <c r="AH41" i="13"/>
  <c r="AH6" i="13"/>
  <c r="L194" i="7"/>
  <c r="L155" i="7"/>
  <c r="L113" i="7"/>
  <c r="N107" i="7"/>
  <c r="N92" i="7"/>
  <c r="AL168" i="13"/>
  <c r="AL131" i="13"/>
  <c r="AL102" i="13"/>
  <c r="AL89" i="13"/>
  <c r="AI10" i="13"/>
  <c r="AH178" i="13"/>
  <c r="AK168" i="13"/>
  <c r="AK164" i="13"/>
  <c r="AH145" i="13"/>
  <c r="AK135" i="13"/>
  <c r="AK130" i="13"/>
  <c r="AH109" i="13"/>
  <c r="AK99" i="13"/>
  <c r="AH73" i="13"/>
  <c r="AK41" i="13"/>
  <c r="AH19" i="13"/>
  <c r="M186" i="7"/>
  <c r="M180" i="7"/>
  <c r="N162" i="7"/>
  <c r="L144" i="7"/>
  <c r="L139" i="7"/>
  <c r="M124" i="7"/>
  <c r="M92" i="7"/>
  <c r="L77" i="7"/>
  <c r="N69" i="7"/>
  <c r="M56" i="7"/>
  <c r="M51" i="7"/>
  <c r="L44" i="7"/>
  <c r="N31" i="7"/>
  <c r="M26" i="7"/>
  <c r="M11" i="7"/>
  <c r="AI196" i="13"/>
  <c r="AL187" i="13"/>
  <c r="AL177" i="13"/>
  <c r="AL164" i="13"/>
  <c r="AL88" i="13"/>
  <c r="AH107" i="13"/>
  <c r="AK52" i="13"/>
  <c r="H177" i="7"/>
  <c r="I177" i="10" s="1"/>
  <c r="L157" i="7"/>
  <c r="M21" i="7"/>
  <c r="AH173" i="13"/>
  <c r="AH140" i="13"/>
  <c r="AH104" i="13"/>
  <c r="AH91" i="13"/>
  <c r="AK77" i="13"/>
  <c r="AK68" i="13"/>
  <c r="AH49" i="13"/>
  <c r="AI97" i="13"/>
  <c r="AL93" i="13"/>
  <c r="AI32" i="13"/>
  <c r="AI18" i="13"/>
  <c r="AK195" i="13"/>
  <c r="AH133" i="13"/>
  <c r="AH97" i="13"/>
  <c r="AH57" i="13"/>
  <c r="L73" i="7"/>
  <c r="AH95" i="13"/>
  <c r="AH59" i="13"/>
  <c r="AH54" i="13"/>
  <c r="N104" i="7"/>
  <c r="AI119" i="13"/>
  <c r="AI84" i="13"/>
  <c r="AK89" i="13"/>
  <c r="AK177" i="13"/>
  <c r="AH163" i="13"/>
  <c r="AK144" i="13"/>
  <c r="AH129" i="13"/>
  <c r="AK108" i="13"/>
  <c r="AH94" i="13"/>
  <c r="AH86" i="13"/>
  <c r="AK72" i="13"/>
  <c r="AK62" i="13"/>
  <c r="AK48" i="13"/>
  <c r="AK44" i="13"/>
  <c r="AK40" i="13"/>
  <c r="AK27" i="13"/>
  <c r="AK13" i="13"/>
  <c r="AK9" i="13"/>
  <c r="N4" i="7"/>
  <c r="N174" i="7"/>
  <c r="N143" i="7"/>
  <c r="AL140" i="13"/>
  <c r="AI136" i="13"/>
  <c r="AI35" i="13"/>
  <c r="AH166" i="13"/>
  <c r="AK80" i="13"/>
  <c r="AK76" i="13"/>
  <c r="AH67" i="13"/>
  <c r="AK39" i="13"/>
  <c r="AK26" i="13"/>
  <c r="AH17" i="13"/>
  <c r="M143" i="7"/>
  <c r="L126" i="7"/>
  <c r="L81" i="7"/>
  <c r="J17" i="7"/>
  <c r="AI194" i="13"/>
  <c r="AL153" i="13"/>
  <c r="AL139" i="13"/>
  <c r="AI123" i="13"/>
  <c r="AI118" i="13"/>
  <c r="AL114" i="13"/>
  <c r="AL105" i="13"/>
  <c r="AI92" i="13"/>
  <c r="AI83" i="13"/>
  <c r="AI78" i="13"/>
  <c r="AI73" i="13"/>
  <c r="AL61" i="13"/>
  <c r="AI56" i="13"/>
  <c r="AI39" i="13"/>
  <c r="AL35" i="13"/>
  <c r="AL21" i="13"/>
  <c r="AL17" i="13"/>
  <c r="M185" i="7"/>
  <c r="AI144" i="13"/>
  <c r="AL109" i="13"/>
  <c r="AL104" i="13"/>
  <c r="AL83" i="13"/>
  <c r="AI48" i="13"/>
  <c r="AI26" i="13"/>
  <c r="AL13" i="13"/>
  <c r="AH191" i="13"/>
  <c r="AK186" i="13"/>
  <c r="AK166" i="13"/>
  <c r="AK153" i="13"/>
  <c r="AK133" i="13"/>
  <c r="AK117" i="13"/>
  <c r="AK97" i="13"/>
  <c r="AK71" i="13"/>
  <c r="AH58" i="13"/>
  <c r="AH22" i="13"/>
  <c r="AK12" i="13"/>
  <c r="M195" i="7"/>
  <c r="M190" i="7"/>
  <c r="L185" i="7"/>
  <c r="M179" i="7"/>
  <c r="L138" i="7"/>
  <c r="L133" i="7"/>
  <c r="N129" i="7"/>
  <c r="L117" i="7"/>
  <c r="N83" i="7"/>
  <c r="N73" i="7"/>
  <c r="N68" i="7"/>
  <c r="M35" i="7"/>
  <c r="M30" i="7"/>
  <c r="AL170" i="13"/>
  <c r="AI162" i="13"/>
  <c r="AI96" i="13"/>
  <c r="AL69" i="13"/>
  <c r="AI19" i="13"/>
  <c r="AH4" i="14"/>
  <c r="AH189" i="14"/>
  <c r="AI172" i="14"/>
  <c r="AH169" i="14"/>
  <c r="AL161" i="14"/>
  <c r="AL157" i="14"/>
  <c r="AI155" i="14"/>
  <c r="AK112" i="14"/>
  <c r="AL109" i="14"/>
  <c r="AH98" i="14"/>
  <c r="AI94" i="14"/>
  <c r="AI92" i="14"/>
  <c r="AH79" i="14"/>
  <c r="AK66" i="14"/>
  <c r="AL53" i="14"/>
  <c r="AI38" i="14"/>
  <c r="AH36" i="14"/>
  <c r="AI28" i="14"/>
  <c r="AI6" i="14"/>
  <c r="AL193" i="14"/>
  <c r="AK175" i="14"/>
  <c r="AL163" i="14"/>
  <c r="AH143" i="14"/>
  <c r="AK134" i="14"/>
  <c r="AL124" i="14"/>
  <c r="AH112" i="14"/>
  <c r="AH104" i="14"/>
  <c r="AL90" i="14"/>
  <c r="AK81" i="14"/>
  <c r="AL66" i="14"/>
  <c r="AI53" i="14"/>
  <c r="AK48" i="14"/>
  <c r="AL21" i="14"/>
  <c r="AK195" i="14"/>
  <c r="AI180" i="14"/>
  <c r="AH177" i="14"/>
  <c r="AK165" i="14"/>
  <c r="AI163" i="14"/>
  <c r="AH150" i="14"/>
  <c r="AK148" i="14"/>
  <c r="AK131" i="14"/>
  <c r="AL126" i="14"/>
  <c r="AK114" i="14"/>
  <c r="AK100" i="14"/>
  <c r="AH72" i="14"/>
  <c r="AL64" i="14"/>
  <c r="AH59" i="14"/>
  <c r="AH27" i="14"/>
  <c r="AK16" i="14"/>
  <c r="AH182" i="14"/>
  <c r="AK158" i="14"/>
  <c r="AL100" i="14"/>
  <c r="AK95" i="14"/>
  <c r="AK76" i="14"/>
  <c r="AL42" i="14"/>
  <c r="AK29" i="14"/>
  <c r="AK18" i="14"/>
  <c r="AK173" i="14"/>
  <c r="AL169" i="14"/>
  <c r="AH136" i="14"/>
  <c r="AH129" i="14"/>
  <c r="AL102" i="14"/>
  <c r="AK89" i="14"/>
  <c r="AH197" i="14"/>
  <c r="AK186" i="14"/>
  <c r="AL177" i="14"/>
  <c r="AI173" i="14"/>
  <c r="AI171" i="14"/>
  <c r="AI152" i="14"/>
  <c r="AL136" i="14"/>
  <c r="AK123" i="14"/>
  <c r="AL120" i="14"/>
  <c r="AI104" i="14"/>
  <c r="AH93" i="14"/>
  <c r="AH91" i="14"/>
  <c r="AL63" i="14"/>
  <c r="AK37" i="14"/>
  <c r="AK35" i="14"/>
  <c r="AH14" i="14"/>
  <c r="AK188" i="14"/>
  <c r="AH123" i="14"/>
  <c r="AK78" i="14"/>
  <c r="AK190" i="14"/>
  <c r="AL188" i="14"/>
  <c r="AI182" i="14"/>
  <c r="AH162" i="14"/>
  <c r="AI158" i="14"/>
  <c r="AH156" i="14"/>
  <c r="AH127" i="14"/>
  <c r="AI116" i="14"/>
  <c r="AK111" i="14"/>
  <c r="AH67" i="14"/>
  <c r="AI59" i="14"/>
  <c r="AH52" i="14"/>
  <c r="AI188" i="14"/>
  <c r="AK113" i="14"/>
  <c r="AK71" i="14"/>
  <c r="AK32" i="14"/>
  <c r="AH20" i="14"/>
  <c r="AH196" i="14"/>
  <c r="AK183" i="14"/>
  <c r="AH164" i="14"/>
  <c r="AL147" i="14"/>
  <c r="AI125" i="14"/>
  <c r="AK119" i="14"/>
  <c r="AL113" i="14"/>
  <c r="AK103" i="14"/>
  <c r="AH101" i="14"/>
  <c r="AK90" i="14"/>
  <c r="AK84" i="14"/>
  <c r="AI80" i="14"/>
  <c r="AL71" i="14"/>
  <c r="AL69" i="14"/>
  <c r="AK62" i="14"/>
  <c r="AK45" i="14"/>
  <c r="AK34" i="14"/>
  <c r="AK6" i="14"/>
  <c r="AK197" i="14"/>
  <c r="AK170" i="14"/>
  <c r="AL168" i="14"/>
  <c r="AK159" i="14"/>
  <c r="AH149" i="14"/>
  <c r="AI144" i="14"/>
  <c r="AK133" i="14"/>
  <c r="AI113" i="14"/>
  <c r="AK96" i="14"/>
  <c r="AK88" i="14"/>
  <c r="AK64" i="14"/>
  <c r="AK38" i="14"/>
  <c r="AH13" i="14"/>
  <c r="AL196" i="14"/>
  <c r="AK180" i="14"/>
  <c r="AH161" i="14"/>
  <c r="AK139" i="14"/>
  <c r="AH107" i="14"/>
  <c r="AL88" i="14"/>
  <c r="AL84" i="14"/>
  <c r="AL73" i="14"/>
  <c r="AK60" i="14"/>
  <c r="AK55" i="14"/>
  <c r="AI11" i="14"/>
  <c r="AI196" i="14"/>
  <c r="AK191" i="14"/>
  <c r="AK178" i="14"/>
  <c r="AL176" i="14"/>
  <c r="AH172" i="14"/>
  <c r="AK153" i="14"/>
  <c r="AH135" i="14"/>
  <c r="AK94" i="14"/>
  <c r="AL45" i="14"/>
  <c r="AL13" i="14"/>
  <c r="AK187" i="14"/>
  <c r="AL185" i="14"/>
  <c r="AH178" i="14"/>
  <c r="AI174" i="14"/>
  <c r="AK157" i="14"/>
  <c r="AL153" i="14"/>
  <c r="AH137" i="14"/>
  <c r="AI133" i="14"/>
  <c r="AI130" i="14"/>
  <c r="AH124" i="14"/>
  <c r="AK122" i="14"/>
  <c r="AK53" i="14"/>
  <c r="AK51" i="14"/>
  <c r="AH40" i="14"/>
  <c r="AH30" i="14"/>
  <c r="AK21" i="14"/>
  <c r="AH189" i="4"/>
  <c r="AH171" i="4"/>
  <c r="AH137" i="4"/>
  <c r="AK130" i="4"/>
  <c r="AH116" i="4"/>
  <c r="AH103" i="4"/>
  <c r="AK39" i="4"/>
  <c r="AK27" i="4"/>
  <c r="AH27" i="4"/>
  <c r="AI177" i="4"/>
  <c r="AL177" i="4"/>
  <c r="AK194" i="4"/>
  <c r="AH160" i="4"/>
  <c r="AK154" i="4"/>
  <c r="AH142" i="4"/>
  <c r="AH136" i="4"/>
  <c r="AK109" i="4"/>
  <c r="AH102" i="4"/>
  <c r="AK26" i="4"/>
  <c r="AK20" i="4"/>
  <c r="AK72" i="4"/>
  <c r="AK13" i="4"/>
  <c r="AH13" i="4"/>
  <c r="J4" i="7"/>
  <c r="AI104" i="4"/>
  <c r="AL104" i="4"/>
  <c r="AK176" i="4"/>
  <c r="AK159" i="4"/>
  <c r="AK153" i="4"/>
  <c r="AH108" i="4"/>
  <c r="AK95" i="4"/>
  <c r="AK83" i="4"/>
  <c r="AK60" i="4"/>
  <c r="AK37" i="4"/>
  <c r="AH37" i="4"/>
  <c r="AH31" i="4"/>
  <c r="AH25" i="4"/>
  <c r="AK19" i="4"/>
  <c r="AH19" i="4"/>
  <c r="AH7" i="4"/>
  <c r="AI96" i="4"/>
  <c r="AL96" i="4"/>
  <c r="AK114" i="4"/>
  <c r="AH48" i="4"/>
  <c r="AK12" i="4"/>
  <c r="AH187" i="4"/>
  <c r="AH175" i="4"/>
  <c r="AH169" i="4"/>
  <c r="AK152" i="4"/>
  <c r="AH127" i="4"/>
  <c r="AK107" i="4"/>
  <c r="AH107" i="4"/>
  <c r="AK77" i="4"/>
  <c r="AH59" i="4"/>
  <c r="AH100" i="4"/>
  <c r="AK100" i="4"/>
  <c r="AK6" i="4"/>
  <c r="AH6" i="4"/>
  <c r="M147" i="7"/>
  <c r="J92" i="7"/>
  <c r="J51" i="7"/>
  <c r="I15" i="7"/>
  <c r="AH94" i="4"/>
  <c r="AH163" i="4"/>
  <c r="AI64" i="4"/>
  <c r="AL64" i="4"/>
  <c r="AK174" i="4"/>
  <c r="AH157" i="4"/>
  <c r="AK144" i="4"/>
  <c r="AH139" i="4"/>
  <c r="AK133" i="4"/>
  <c r="AH113" i="4"/>
  <c r="AH99" i="4"/>
  <c r="AH64" i="4"/>
  <c r="AK58" i="4"/>
  <c r="AH52" i="4"/>
  <c r="AK23" i="4"/>
  <c r="AH23" i="4"/>
  <c r="AI165" i="4"/>
  <c r="AL165" i="4"/>
  <c r="AH118" i="4"/>
  <c r="AK118" i="4"/>
  <c r="AK75" i="4"/>
  <c r="J42" i="7"/>
  <c r="AH196" i="4"/>
  <c r="AK185" i="4"/>
  <c r="AH173" i="4"/>
  <c r="AH125" i="4"/>
  <c r="AH112" i="4"/>
  <c r="AK105" i="4"/>
  <c r="AK98" i="4"/>
  <c r="AK80" i="4"/>
  <c r="AK69" i="4"/>
  <c r="AK63" i="4"/>
  <c r="AK40" i="4"/>
  <c r="AK178" i="4"/>
  <c r="J171" i="7"/>
  <c r="AI40" i="4"/>
  <c r="AL40" i="4"/>
  <c r="AK197" i="4"/>
  <c r="AK161" i="4"/>
  <c r="AK143" i="4"/>
  <c r="AH97" i="4"/>
  <c r="AK97" i="4"/>
  <c r="AK15" i="4"/>
  <c r="AH15" i="4"/>
  <c r="AI140" i="4"/>
  <c r="AL140" i="4"/>
  <c r="AI32" i="4"/>
  <c r="AL32" i="4"/>
  <c r="AH195" i="4"/>
  <c r="AH155" i="4"/>
  <c r="AH149" i="4"/>
  <c r="AK137" i="4"/>
  <c r="AK124" i="4"/>
  <c r="AH85" i="4"/>
  <c r="AK62" i="4"/>
  <c r="AH62" i="4"/>
  <c r="AH39" i="4"/>
  <c r="AK33" i="4"/>
  <c r="AI185" i="4"/>
  <c r="AL185" i="4"/>
  <c r="AI131" i="4"/>
  <c r="AL131" i="4"/>
  <c r="AK101" i="4"/>
  <c r="AK68" i="4"/>
  <c r="AK51" i="4"/>
  <c r="N170" i="7"/>
  <c r="M168" i="7"/>
  <c r="I155" i="7"/>
  <c r="M149" i="7"/>
  <c r="M144" i="7"/>
  <c r="M113" i="7"/>
  <c r="M82" i="7"/>
  <c r="M69" i="7"/>
  <c r="J19" i="7"/>
  <c r="I17" i="7"/>
  <c r="AI172" i="4"/>
  <c r="AL111" i="4"/>
  <c r="M166" i="7"/>
  <c r="J163" i="7"/>
  <c r="AH150" i="4"/>
  <c r="AK78" i="4"/>
  <c r="AK67" i="4"/>
  <c r="AK35" i="4"/>
  <c r="AK29" i="4"/>
  <c r="N178" i="7"/>
  <c r="I163" i="7"/>
  <c r="M135" i="7"/>
  <c r="N130" i="7"/>
  <c r="M105" i="7"/>
  <c r="M84" i="7"/>
  <c r="N60" i="7"/>
  <c r="M49" i="7"/>
  <c r="N28" i="7"/>
  <c r="AL124" i="4"/>
  <c r="AH18" i="4"/>
  <c r="M96" i="7"/>
  <c r="I87" i="7"/>
  <c r="M64" i="7"/>
  <c r="M34" i="7"/>
  <c r="M19" i="7"/>
  <c r="AL194" i="4"/>
  <c r="AI189" i="4"/>
  <c r="AL138" i="4"/>
  <c r="M8" i="7"/>
  <c r="AI176" i="4"/>
  <c r="AI164" i="4"/>
  <c r="AI130" i="4"/>
  <c r="AI115" i="4"/>
  <c r="AI95" i="4"/>
  <c r="AI82" i="4"/>
  <c r="AI63" i="4"/>
  <c r="AI50" i="4"/>
  <c r="AI31" i="4"/>
  <c r="AI18" i="4"/>
  <c r="J31" i="7"/>
  <c r="J179" i="7"/>
  <c r="M72" i="7"/>
  <c r="M57" i="7"/>
  <c r="J35" i="7"/>
  <c r="I31" i="7"/>
  <c r="M25" i="7"/>
  <c r="AK88" i="4"/>
  <c r="AK71" i="4"/>
  <c r="AK38" i="4"/>
  <c r="AK22" i="4"/>
  <c r="M165" i="7"/>
  <c r="N85" i="7"/>
  <c r="N12" i="7"/>
  <c r="AL193" i="4"/>
  <c r="AL129" i="4"/>
  <c r="AL94" i="4"/>
  <c r="N197" i="7"/>
  <c r="M89" i="7"/>
  <c r="M83" i="7"/>
  <c r="M27" i="7"/>
  <c r="AL149" i="4"/>
  <c r="AL113" i="4"/>
  <c r="AL80" i="4"/>
  <c r="AL48" i="4"/>
  <c r="AL16" i="4"/>
  <c r="AH141" i="4"/>
  <c r="AK129" i="4"/>
  <c r="AH122" i="4"/>
  <c r="AH87" i="4"/>
  <c r="AH70" i="4"/>
  <c r="AH53" i="4"/>
  <c r="AK43" i="4"/>
  <c r="AK21" i="4"/>
  <c r="AK11" i="4"/>
  <c r="M197" i="7"/>
  <c r="N177" i="7"/>
  <c r="N173" i="7"/>
  <c r="N171" i="7"/>
  <c r="N154" i="7"/>
  <c r="M131" i="7"/>
  <c r="M116" i="7"/>
  <c r="M102" i="7"/>
  <c r="N63" i="7"/>
  <c r="M59" i="7"/>
  <c r="M46" i="7"/>
  <c r="M44" i="7"/>
  <c r="M33" i="7"/>
  <c r="AI180" i="4"/>
  <c r="AL142" i="4"/>
  <c r="AL106" i="4"/>
  <c r="M104" i="7"/>
  <c r="M91" i="7"/>
  <c r="M14" i="7"/>
  <c r="AL173" i="4"/>
  <c r="AL161" i="4"/>
  <c r="AL126" i="4"/>
  <c r="AL92" i="4"/>
  <c r="AL60" i="4"/>
  <c r="AL28" i="4"/>
  <c r="AH10" i="4"/>
  <c r="M160" i="7"/>
  <c r="M123" i="7"/>
  <c r="N108" i="7"/>
  <c r="M97" i="7"/>
  <c r="N95" i="7"/>
  <c r="M76" i="7"/>
  <c r="J73" i="7"/>
  <c r="M50" i="7"/>
  <c r="N18" i="7"/>
  <c r="M16" i="7"/>
  <c r="J130" i="7"/>
  <c r="M78" i="7"/>
  <c r="J47" i="7"/>
  <c r="J15" i="7"/>
  <c r="AI191" i="4"/>
  <c r="AL98" i="4"/>
  <c r="AI197" i="4"/>
  <c r="AL197" i="4"/>
  <c r="AH188" i="4"/>
  <c r="AK184" i="4"/>
  <c r="AH170" i="4"/>
  <c r="AH153" i="4"/>
  <c r="AH135" i="4"/>
  <c r="AH119" i="4"/>
  <c r="AK115" i="4"/>
  <c r="AH101" i="4"/>
  <c r="AH84" i="4"/>
  <c r="AH67" i="4"/>
  <c r="AH54" i="4"/>
  <c r="AK50" i="4"/>
  <c r="AH26" i="4"/>
  <c r="AH21" i="4"/>
  <c r="L178" i="7"/>
  <c r="AL178" i="14"/>
  <c r="AI178" i="14"/>
  <c r="AH163" i="14"/>
  <c r="J155" i="7"/>
  <c r="AI138" i="14"/>
  <c r="L129" i="7"/>
  <c r="AL129" i="14"/>
  <c r="AI129" i="14"/>
  <c r="H120" i="7"/>
  <c r="AH120" i="14"/>
  <c r="AK120" i="14"/>
  <c r="J102" i="7"/>
  <c r="AL94" i="14"/>
  <c r="AL60" i="14"/>
  <c r="I51" i="7"/>
  <c r="AH51" i="14"/>
  <c r="H49" i="7"/>
  <c r="AH49" i="14"/>
  <c r="AK49" i="14"/>
  <c r="AK15" i="14"/>
  <c r="AL195" i="13"/>
  <c r="AL11" i="13"/>
  <c r="AI11" i="13"/>
  <c r="AK53" i="13"/>
  <c r="AH53" i="13"/>
  <c r="L195" i="7"/>
  <c r="AL195" i="14"/>
  <c r="AI195" i="14"/>
  <c r="I171" i="7"/>
  <c r="L149" i="7"/>
  <c r="AL149" i="14"/>
  <c r="AI149" i="14"/>
  <c r="H87" i="7"/>
  <c r="AH87" i="14"/>
  <c r="AK87" i="14"/>
  <c r="I19" i="7"/>
  <c r="AH19" i="14"/>
  <c r="AL115" i="13"/>
  <c r="AK191" i="4"/>
  <c r="AK173" i="4"/>
  <c r="AK156" i="4"/>
  <c r="AK134" i="4"/>
  <c r="AK123" i="4"/>
  <c r="AK104" i="4"/>
  <c r="AK87" i="4"/>
  <c r="AK66" i="4"/>
  <c r="AK57" i="4"/>
  <c r="AK30" i="4"/>
  <c r="AH5" i="4"/>
  <c r="AH188" i="13"/>
  <c r="AH171" i="13"/>
  <c r="AH155" i="13"/>
  <c r="AH138" i="13"/>
  <c r="AH119" i="13"/>
  <c r="AH102" i="13"/>
  <c r="AH81" i="13"/>
  <c r="AH52" i="13"/>
  <c r="AK24" i="13"/>
  <c r="J188" i="7"/>
  <c r="I179" i="7"/>
  <c r="AK171" i="14"/>
  <c r="AL165" i="14"/>
  <c r="I141" i="7"/>
  <c r="I130" i="7"/>
  <c r="L79" i="7"/>
  <c r="AL79" i="14"/>
  <c r="AI79" i="14"/>
  <c r="I42" i="7"/>
  <c r="AK42" i="14"/>
  <c r="AK19" i="14"/>
  <c r="AI157" i="13"/>
  <c r="AI124" i="13"/>
  <c r="AL124" i="13"/>
  <c r="AL66" i="13"/>
  <c r="AI28" i="13"/>
  <c r="AL28" i="13"/>
  <c r="AH197" i="13"/>
  <c r="AL197" i="13"/>
  <c r="AK20" i="13"/>
  <c r="AK163" i="14"/>
  <c r="L62" i="7"/>
  <c r="AI62" i="14"/>
  <c r="AL62" i="14"/>
  <c r="H17" i="7"/>
  <c r="AH17" i="14"/>
  <c r="AK17" i="14"/>
  <c r="AI180" i="13"/>
  <c r="AL180" i="13"/>
  <c r="AI15" i="13"/>
  <c r="AK195" i="4"/>
  <c r="AK177" i="4"/>
  <c r="AK160" i="4"/>
  <c r="AK138" i="4"/>
  <c r="AK127" i="4"/>
  <c r="AK108" i="4"/>
  <c r="AK91" i="4"/>
  <c r="AK70" i="4"/>
  <c r="AK61" i="4"/>
  <c r="AK10" i="4"/>
  <c r="AH192" i="13"/>
  <c r="AH175" i="13"/>
  <c r="AH159" i="13"/>
  <c r="AH142" i="13"/>
  <c r="AH124" i="13"/>
  <c r="AH106" i="13"/>
  <c r="AH90" i="13"/>
  <c r="AK69" i="13"/>
  <c r="AH69" i="13"/>
  <c r="AK36" i="13"/>
  <c r="AH15" i="13"/>
  <c r="AK15" i="13"/>
  <c r="I188" i="7"/>
  <c r="AK179" i="14"/>
  <c r="AL173" i="14"/>
  <c r="AI165" i="14"/>
  <c r="L159" i="7"/>
  <c r="AI159" i="14"/>
  <c r="AL159" i="14"/>
  <c r="H141" i="7"/>
  <c r="AH141" i="14"/>
  <c r="AK141" i="14"/>
  <c r="AK130" i="14"/>
  <c r="L123" i="7"/>
  <c r="AL123" i="14"/>
  <c r="AI123" i="14"/>
  <c r="I113" i="7"/>
  <c r="I97" i="7"/>
  <c r="L30" i="7"/>
  <c r="AL30" i="14"/>
  <c r="AI30" i="14"/>
  <c r="I8" i="7"/>
  <c r="AI75" i="13"/>
  <c r="AL75" i="13"/>
  <c r="AH147" i="4"/>
  <c r="AK142" i="4"/>
  <c r="AH78" i="4"/>
  <c r="AK74" i="4"/>
  <c r="AH34" i="4"/>
  <c r="AH29" i="4"/>
  <c r="AK14" i="13"/>
  <c r="J196" i="7"/>
  <c r="AI167" i="14"/>
  <c r="AL167" i="14"/>
  <c r="J150" i="7"/>
  <c r="L106" i="7"/>
  <c r="AI106" i="14"/>
  <c r="AL106" i="14"/>
  <c r="H97" i="7"/>
  <c r="AH97" i="14"/>
  <c r="AK97" i="14"/>
  <c r="L72" i="7"/>
  <c r="AI72" i="14"/>
  <c r="AL72" i="14"/>
  <c r="I63" i="7"/>
  <c r="AL55" i="14"/>
  <c r="H8" i="7"/>
  <c r="AH8" i="14"/>
  <c r="AK8" i="14"/>
  <c r="AK187" i="13"/>
  <c r="AH187" i="13"/>
  <c r="AK170" i="13"/>
  <c r="AH170" i="13"/>
  <c r="AK162" i="13"/>
  <c r="AH158" i="13"/>
  <c r="AK154" i="13"/>
  <c r="AH154" i="13"/>
  <c r="AK145" i="13"/>
  <c r="AH141" i="13"/>
  <c r="AK137" i="13"/>
  <c r="AH137" i="13"/>
  <c r="AK127" i="13"/>
  <c r="AH123" i="13"/>
  <c r="AK118" i="13"/>
  <c r="AH118" i="13"/>
  <c r="AK109" i="13"/>
  <c r="AH105" i="13"/>
  <c r="AK101" i="13"/>
  <c r="AH101" i="13"/>
  <c r="AK85" i="13"/>
  <c r="AH85" i="13"/>
  <c r="AK43" i="13"/>
  <c r="AH31" i="13"/>
  <c r="AK31" i="13"/>
  <c r="I196" i="7"/>
  <c r="AL190" i="14"/>
  <c r="L175" i="7"/>
  <c r="AI175" i="14"/>
  <c r="AL175" i="14"/>
  <c r="I150" i="7"/>
  <c r="AI143" i="14"/>
  <c r="AK124" i="14"/>
  <c r="I115" i="7"/>
  <c r="H63" i="7"/>
  <c r="AH63" i="14"/>
  <c r="AK63" i="14"/>
  <c r="H44" i="7"/>
  <c r="AH44" i="14"/>
  <c r="AK44" i="14"/>
  <c r="J33" i="7"/>
  <c r="AL129" i="13"/>
  <c r="AI79" i="13"/>
  <c r="AL79" i="13"/>
  <c r="AH74" i="13"/>
  <c r="AK190" i="4"/>
  <c r="AK172" i="4"/>
  <c r="AK151" i="4"/>
  <c r="AK141" i="4"/>
  <c r="AK122" i="4"/>
  <c r="AK103" i="4"/>
  <c r="AK82" i="4"/>
  <c r="AK73" i="4"/>
  <c r="AK56" i="4"/>
  <c r="AK14" i="4"/>
  <c r="AK191" i="13"/>
  <c r="AH186" i="13"/>
  <c r="AK174" i="13"/>
  <c r="AH169" i="13"/>
  <c r="AK158" i="13"/>
  <c r="AH153" i="13"/>
  <c r="AK141" i="13"/>
  <c r="AH136" i="13"/>
  <c r="AK123" i="13"/>
  <c r="AH117" i="13"/>
  <c r="AK105" i="13"/>
  <c r="AH100" i="13"/>
  <c r="AH84" i="13"/>
  <c r="AK56" i="13"/>
  <c r="AK30" i="13"/>
  <c r="AK196" i="14"/>
  <c r="AI190" i="14"/>
  <c r="L184" i="7"/>
  <c r="AI184" i="14"/>
  <c r="AL184" i="14"/>
  <c r="I160" i="7"/>
  <c r="H152" i="7"/>
  <c r="AK152" i="14"/>
  <c r="AH152" i="14"/>
  <c r="AK150" i="14"/>
  <c r="N133" i="7"/>
  <c r="H115" i="7"/>
  <c r="AH115" i="14"/>
  <c r="AK115" i="14"/>
  <c r="L108" i="7"/>
  <c r="AI108" i="14"/>
  <c r="AL108" i="14"/>
  <c r="H99" i="7"/>
  <c r="AK99" i="14"/>
  <c r="AH99" i="14"/>
  <c r="L89" i="7"/>
  <c r="AL89" i="14"/>
  <c r="AI89" i="14"/>
  <c r="I80" i="7"/>
  <c r="AK80" i="14"/>
  <c r="I33" i="7"/>
  <c r="L23" i="7"/>
  <c r="I10" i="7"/>
  <c r="AL184" i="13"/>
  <c r="AI184" i="13"/>
  <c r="H28" i="7"/>
  <c r="AH28" i="14"/>
  <c r="AK28" i="14"/>
  <c r="AI176" i="13"/>
  <c r="AL176" i="13"/>
  <c r="AH167" i="13"/>
  <c r="AK167" i="13"/>
  <c r="AI106" i="13"/>
  <c r="AL106" i="13"/>
  <c r="AH159" i="4"/>
  <c r="AK155" i="4"/>
  <c r="AH90" i="4"/>
  <c r="AK86" i="4"/>
  <c r="AH38" i="4"/>
  <c r="AH33" i="4"/>
  <c r="AK59" i="13"/>
  <c r="AK55" i="13"/>
  <c r="AH47" i="13"/>
  <c r="AK47" i="13"/>
  <c r="AH18" i="13"/>
  <c r="AK18" i="13"/>
  <c r="L192" i="7"/>
  <c r="AI192" i="14"/>
  <c r="AL192" i="14"/>
  <c r="I168" i="7"/>
  <c r="H160" i="7"/>
  <c r="AH160" i="14"/>
  <c r="AK160" i="14"/>
  <c r="I126" i="7"/>
  <c r="J124" i="7"/>
  <c r="L74" i="7"/>
  <c r="AI74" i="14"/>
  <c r="AL74" i="14"/>
  <c r="I35" i="7"/>
  <c r="AH35" i="14"/>
  <c r="H33" i="7"/>
  <c r="AH33" i="14"/>
  <c r="AK33" i="14"/>
  <c r="H10" i="7"/>
  <c r="AH10" i="14"/>
  <c r="AK10" i="14"/>
  <c r="AH184" i="13"/>
  <c r="AK184" i="13"/>
  <c r="AK4" i="4"/>
  <c r="AK180" i="4"/>
  <c r="AK150" i="4"/>
  <c r="AK131" i="4"/>
  <c r="AK112" i="4"/>
  <c r="AK81" i="4"/>
  <c r="AK64" i="4"/>
  <c r="AK47" i="4"/>
  <c r="AK46" i="13"/>
  <c r="AK17" i="13"/>
  <c r="AL4" i="14"/>
  <c r="I176" i="7"/>
  <c r="H168" i="7"/>
  <c r="AH168" i="14"/>
  <c r="AK168" i="14"/>
  <c r="L145" i="7"/>
  <c r="AI145" i="14"/>
  <c r="AL145" i="14"/>
  <c r="H126" i="7"/>
  <c r="AH126" i="14"/>
  <c r="AK126" i="14"/>
  <c r="AL117" i="14"/>
  <c r="J107" i="7"/>
  <c r="L91" i="7"/>
  <c r="AL91" i="14"/>
  <c r="AI91" i="14"/>
  <c r="I82" i="7"/>
  <c r="I56" i="7"/>
  <c r="H12" i="7"/>
  <c r="AH12" i="14"/>
  <c r="AK12" i="14"/>
  <c r="H70" i="7"/>
  <c r="AH70" i="14"/>
  <c r="AK70" i="14"/>
  <c r="AH134" i="13"/>
  <c r="AK134" i="13"/>
  <c r="AH65" i="13"/>
  <c r="L96" i="7"/>
  <c r="AI96" i="14"/>
  <c r="AL96" i="14"/>
  <c r="AH167" i="4"/>
  <c r="AK163" i="4"/>
  <c r="AH98" i="4"/>
  <c r="AK94" i="4"/>
  <c r="AK18" i="4"/>
  <c r="AH63" i="13"/>
  <c r="AK63" i="13"/>
  <c r="AH34" i="13"/>
  <c r="AK34" i="13"/>
  <c r="AI4" i="14"/>
  <c r="I185" i="7"/>
  <c r="H176" i="7"/>
  <c r="AH176" i="14"/>
  <c r="AK176" i="14"/>
  <c r="AI117" i="14"/>
  <c r="I109" i="7"/>
  <c r="AH109" i="14"/>
  <c r="AK109" i="14"/>
  <c r="H82" i="7"/>
  <c r="AH82" i="14"/>
  <c r="AK82" i="14"/>
  <c r="L76" i="7"/>
  <c r="AI76" i="14"/>
  <c r="AL76" i="14"/>
  <c r="M65" i="7"/>
  <c r="AL65" i="14"/>
  <c r="H56" i="7"/>
  <c r="AK56" i="14"/>
  <c r="AH56" i="14"/>
  <c r="L46" i="7"/>
  <c r="AL46" i="14"/>
  <c r="AI46" i="14"/>
  <c r="AL12" i="14"/>
  <c r="AL165" i="13"/>
  <c r="AI165" i="13"/>
  <c r="AI91" i="13"/>
  <c r="AL91" i="13"/>
  <c r="L140" i="7"/>
  <c r="AI140" i="14"/>
  <c r="AL140" i="14"/>
  <c r="L112" i="7"/>
  <c r="AL112" i="14"/>
  <c r="AI112" i="14"/>
  <c r="AH115" i="13"/>
  <c r="AK115" i="13"/>
  <c r="AH98" i="13"/>
  <c r="AK98" i="13"/>
  <c r="AK197" i="13"/>
  <c r="I193" i="7"/>
  <c r="H185" i="7"/>
  <c r="AH185" i="14"/>
  <c r="AK185" i="14"/>
  <c r="J136" i="7"/>
  <c r="AI119" i="14"/>
  <c r="M101" i="7"/>
  <c r="AL101" i="14"/>
  <c r="AI101" i="14"/>
  <c r="I24" i="7"/>
  <c r="AK24" i="14"/>
  <c r="AI147" i="4"/>
  <c r="AL147" i="4"/>
  <c r="AI133" i="4"/>
  <c r="AL133" i="4"/>
  <c r="AI97" i="4"/>
  <c r="AL97" i="4"/>
  <c r="AI65" i="4"/>
  <c r="AL65" i="4"/>
  <c r="AI33" i="4"/>
  <c r="AL33" i="4"/>
  <c r="AK8" i="13"/>
  <c r="AI154" i="13"/>
  <c r="AL154" i="13"/>
  <c r="AK193" i="13"/>
  <c r="AK189" i="13"/>
  <c r="AK176" i="13"/>
  <c r="AK172" i="13"/>
  <c r="AK160" i="13"/>
  <c r="AK156" i="13"/>
  <c r="AK143" i="13"/>
  <c r="AK139" i="13"/>
  <c r="AK125" i="13"/>
  <c r="AK120" i="13"/>
  <c r="AK107" i="13"/>
  <c r="AK103" i="13"/>
  <c r="AK91" i="13"/>
  <c r="AH79" i="13"/>
  <c r="AK79" i="13"/>
  <c r="AH50" i="13"/>
  <c r="AK50" i="13"/>
  <c r="AK5" i="13"/>
  <c r="AH5" i="13"/>
  <c r="H193" i="7"/>
  <c r="AH193" i="14"/>
  <c r="AK193" i="14"/>
  <c r="L154" i="7"/>
  <c r="AL154" i="14"/>
  <c r="AI154" i="14"/>
  <c r="I147" i="7"/>
  <c r="I136" i="7"/>
  <c r="J75" i="7"/>
  <c r="L67" i="7"/>
  <c r="AL67" i="14"/>
  <c r="AI67" i="14"/>
  <c r="I58" i="7"/>
  <c r="J26" i="7"/>
  <c r="AI95" i="13"/>
  <c r="AL95" i="13"/>
  <c r="AI90" i="4"/>
  <c r="AI58" i="4"/>
  <c r="AI26" i="4"/>
  <c r="AH82" i="13"/>
  <c r="AK82" i="13"/>
  <c r="AK37" i="13"/>
  <c r="AH37" i="13"/>
  <c r="L187" i="7"/>
  <c r="AL187" i="14"/>
  <c r="AI187" i="14"/>
  <c r="AH151" i="13"/>
  <c r="AK151" i="13"/>
  <c r="AK155" i="14"/>
  <c r="I40" i="7"/>
  <c r="AK40" i="14"/>
  <c r="AK78" i="13"/>
  <c r="AH33" i="13"/>
  <c r="L162" i="7"/>
  <c r="AL162" i="14"/>
  <c r="AI162" i="14"/>
  <c r="H147" i="7"/>
  <c r="AH147" i="14"/>
  <c r="AK147" i="14"/>
  <c r="AK136" i="14"/>
  <c r="I92" i="7"/>
  <c r="AK92" i="14"/>
  <c r="I77" i="7"/>
  <c r="AH77" i="14"/>
  <c r="AK77" i="14"/>
  <c r="H58" i="7"/>
  <c r="AH58" i="14"/>
  <c r="AK58" i="14"/>
  <c r="J49" i="7"/>
  <c r="I26" i="7"/>
  <c r="AK26" i="14"/>
  <c r="AL191" i="13"/>
  <c r="AI191" i="13"/>
  <c r="AI172" i="13"/>
  <c r="AL172" i="13"/>
  <c r="AI184" i="4"/>
  <c r="AL184" i="4"/>
  <c r="AI159" i="4"/>
  <c r="AL159" i="4"/>
  <c r="AI145" i="4"/>
  <c r="AL145" i="4"/>
  <c r="AI109" i="4"/>
  <c r="AL109" i="4"/>
  <c r="AI77" i="4"/>
  <c r="AL77" i="4"/>
  <c r="AI45" i="4"/>
  <c r="AL45" i="4"/>
  <c r="AI13" i="4"/>
  <c r="AL13" i="4"/>
  <c r="AH197" i="4"/>
  <c r="AH184" i="4"/>
  <c r="AK179" i="4"/>
  <c r="AH115" i="4"/>
  <c r="AK111" i="4"/>
  <c r="AH50" i="4"/>
  <c r="AK46" i="4"/>
  <c r="AH41" i="4"/>
  <c r="AH66" i="13"/>
  <c r="AK66" i="13"/>
  <c r="AK21" i="13"/>
  <c r="AH21" i="13"/>
  <c r="N187" i="7"/>
  <c r="L170" i="7"/>
  <c r="AL170" i="14"/>
  <c r="AI170" i="14"/>
  <c r="AH155" i="14"/>
  <c r="AL138" i="14"/>
  <c r="I120" i="7"/>
  <c r="AH102" i="14"/>
  <c r="AI86" i="14"/>
  <c r="AL86" i="14"/>
  <c r="I49" i="7"/>
  <c r="I47" i="7"/>
  <c r="L14" i="7"/>
  <c r="AL14" i="14"/>
  <c r="AI14" i="14"/>
  <c r="AI195" i="13"/>
  <c r="AL141" i="13"/>
  <c r="AI141" i="13"/>
  <c r="AI195" i="4"/>
  <c r="AL195" i="4"/>
  <c r="J193" i="7"/>
  <c r="H190" i="7"/>
  <c r="J185" i="7"/>
  <c r="M184" i="7"/>
  <c r="H182" i="7"/>
  <c r="J176" i="7"/>
  <c r="H173" i="7"/>
  <c r="J168" i="7"/>
  <c r="H165" i="7"/>
  <c r="J160" i="7"/>
  <c r="H157" i="7"/>
  <c r="I152" i="7"/>
  <c r="J147" i="7"/>
  <c r="M145" i="7"/>
  <c r="AL143" i="14"/>
  <c r="J141" i="7"/>
  <c r="H138" i="7"/>
  <c r="H133" i="7"/>
  <c r="J126" i="7"/>
  <c r="J120" i="7"/>
  <c r="H117" i="7"/>
  <c r="J115" i="7"/>
  <c r="J109" i="7"/>
  <c r="N106" i="7"/>
  <c r="H104" i="7"/>
  <c r="I99" i="7"/>
  <c r="J97" i="7"/>
  <c r="H94" i="7"/>
  <c r="J87" i="7"/>
  <c r="H84" i="7"/>
  <c r="J82" i="7"/>
  <c r="J77" i="7"/>
  <c r="N74" i="7"/>
  <c r="J63" i="7"/>
  <c r="M62" i="7"/>
  <c r="H60" i="7"/>
  <c r="J58" i="7"/>
  <c r="L50" i="7"/>
  <c r="AI50" i="14"/>
  <c r="L48" i="7"/>
  <c r="AI48" i="14"/>
  <c r="J44" i="7"/>
  <c r="L34" i="7"/>
  <c r="AI34" i="14"/>
  <c r="L32" i="7"/>
  <c r="AI32" i="14"/>
  <c r="J28" i="7"/>
  <c r="L18" i="7"/>
  <c r="AI18" i="14"/>
  <c r="L16" i="7"/>
  <c r="AI16" i="14"/>
  <c r="AI188" i="13"/>
  <c r="AL147" i="13"/>
  <c r="AI138" i="13"/>
  <c r="AL116" i="13"/>
  <c r="AI112" i="13"/>
  <c r="AL112" i="13"/>
  <c r="AI107" i="13"/>
  <c r="AI103" i="13"/>
  <c r="AI71" i="13"/>
  <c r="AI63" i="13"/>
  <c r="AL46" i="13"/>
  <c r="AI41" i="13"/>
  <c r="AL41" i="13"/>
  <c r="AI24" i="13"/>
  <c r="AI178" i="4"/>
  <c r="AL178" i="4"/>
  <c r="AI111" i="4"/>
  <c r="AI78" i="4"/>
  <c r="AI46" i="4"/>
  <c r="AI14" i="4"/>
  <c r="AK4" i="14"/>
  <c r="H196" i="7"/>
  <c r="AK194" i="14"/>
  <c r="AI193" i="14"/>
  <c r="J191" i="7"/>
  <c r="H188" i="7"/>
  <c r="AI185" i="14"/>
  <c r="J183" i="7"/>
  <c r="H179" i="7"/>
  <c r="AK177" i="14"/>
  <c r="J174" i="7"/>
  <c r="H171" i="7"/>
  <c r="AI168" i="14"/>
  <c r="J166" i="7"/>
  <c r="H163" i="7"/>
  <c r="AI160" i="14"/>
  <c r="J158" i="7"/>
  <c r="M157" i="7"/>
  <c r="H155" i="7"/>
  <c r="H150" i="7"/>
  <c r="AI147" i="14"/>
  <c r="J144" i="7"/>
  <c r="AI141" i="14"/>
  <c r="J139" i="7"/>
  <c r="H136" i="7"/>
  <c r="H130" i="7"/>
  <c r="AI126" i="14"/>
  <c r="I124" i="7"/>
  <c r="AI120" i="14"/>
  <c r="J118" i="7"/>
  <c r="N115" i="7"/>
  <c r="H113" i="7"/>
  <c r="AI109" i="14"/>
  <c r="I107" i="7"/>
  <c r="J105" i="7"/>
  <c r="H102" i="7"/>
  <c r="AI97" i="14"/>
  <c r="J95" i="7"/>
  <c r="H92" i="7"/>
  <c r="J90" i="7"/>
  <c r="AI87" i="14"/>
  <c r="J85" i="7"/>
  <c r="N82" i="7"/>
  <c r="H80" i="7"/>
  <c r="AI77" i="14"/>
  <c r="I75" i="7"/>
  <c r="I73" i="7"/>
  <c r="J68" i="7"/>
  <c r="AI63" i="14"/>
  <c r="J61" i="7"/>
  <c r="N58" i="7"/>
  <c r="AL56" i="14"/>
  <c r="AI49" i="14"/>
  <c r="H47" i="7"/>
  <c r="AH47" i="14"/>
  <c r="AI44" i="14"/>
  <c r="H42" i="7"/>
  <c r="H40" i="7"/>
  <c r="AI33" i="14"/>
  <c r="H31" i="7"/>
  <c r="AH31" i="14"/>
  <c r="H26" i="7"/>
  <c r="H24" i="7"/>
  <c r="AI17" i="14"/>
  <c r="H15" i="7"/>
  <c r="AH15" i="14"/>
  <c r="H6" i="7"/>
  <c r="AL145" i="13"/>
  <c r="AL111" i="13"/>
  <c r="AI102" i="13"/>
  <c r="AL98" i="13"/>
  <c r="AI90" i="13"/>
  <c r="AL82" i="13"/>
  <c r="AI74" i="13"/>
  <c r="AL62" i="13"/>
  <c r="AI57" i="13"/>
  <c r="AL57" i="13"/>
  <c r="AI40" i="13"/>
  <c r="AI171" i="4"/>
  <c r="AL171" i="4"/>
  <c r="AI138" i="4"/>
  <c r="I191" i="7"/>
  <c r="I183" i="7"/>
  <c r="I174" i="7"/>
  <c r="I166" i="7"/>
  <c r="L165" i="7"/>
  <c r="I158" i="7"/>
  <c r="N147" i="7"/>
  <c r="I144" i="7"/>
  <c r="I139" i="7"/>
  <c r="J134" i="7"/>
  <c r="H124" i="7"/>
  <c r="I118" i="7"/>
  <c r="M115" i="7"/>
  <c r="N109" i="7"/>
  <c r="H107" i="7"/>
  <c r="AK107" i="14"/>
  <c r="I105" i="7"/>
  <c r="N97" i="7"/>
  <c r="I95" i="7"/>
  <c r="I90" i="7"/>
  <c r="I85" i="7"/>
  <c r="N77" i="7"/>
  <c r="AK75" i="14"/>
  <c r="H73" i="7"/>
  <c r="AH73" i="14"/>
  <c r="AK73" i="14"/>
  <c r="I68" i="7"/>
  <c r="I61" i="7"/>
  <c r="N49" i="7"/>
  <c r="N33" i="7"/>
  <c r="J13" i="7"/>
  <c r="L12" i="7"/>
  <c r="AI12" i="14"/>
  <c r="AL179" i="13"/>
  <c r="AI175" i="13"/>
  <c r="AL175" i="13"/>
  <c r="AL94" i="13"/>
  <c r="AL78" i="13"/>
  <c r="AI158" i="4"/>
  <c r="AL158" i="4"/>
  <c r="AI123" i="4"/>
  <c r="AL123" i="4"/>
  <c r="AI89" i="4"/>
  <c r="AL89" i="4"/>
  <c r="AI57" i="4"/>
  <c r="AL57" i="4"/>
  <c r="AI25" i="4"/>
  <c r="AL25" i="4"/>
  <c r="J194" i="7"/>
  <c r="H191" i="7"/>
  <c r="J186" i="7"/>
  <c r="H183" i="7"/>
  <c r="J177" i="7"/>
  <c r="M176" i="7"/>
  <c r="H174" i="7"/>
  <c r="J169" i="7"/>
  <c r="H166" i="7"/>
  <c r="J161" i="7"/>
  <c r="H158" i="7"/>
  <c r="J153" i="7"/>
  <c r="J148" i="7"/>
  <c r="H144" i="7"/>
  <c r="H139" i="7"/>
  <c r="I134" i="7"/>
  <c r="J127" i="7"/>
  <c r="J111" i="7"/>
  <c r="H105" i="7"/>
  <c r="AH105" i="14"/>
  <c r="J100" i="7"/>
  <c r="H95" i="7"/>
  <c r="H90" i="7"/>
  <c r="L82" i="7"/>
  <c r="AI82" i="14"/>
  <c r="J78" i="7"/>
  <c r="J71" i="7"/>
  <c r="H68" i="7"/>
  <c r="J66" i="7"/>
  <c r="L58" i="7"/>
  <c r="AI58" i="14"/>
  <c r="H54" i="7"/>
  <c r="J45" i="7"/>
  <c r="H38" i="7"/>
  <c r="J29" i="7"/>
  <c r="M28" i="7"/>
  <c r="N26" i="7"/>
  <c r="H22" i="7"/>
  <c r="I13" i="7"/>
  <c r="AK13" i="14"/>
  <c r="L10" i="7"/>
  <c r="AI10" i="14"/>
  <c r="L8" i="7"/>
  <c r="AI8" i="14"/>
  <c r="AI171" i="13"/>
  <c r="AL27" i="13"/>
  <c r="AI27" i="13"/>
  <c r="AI170" i="4"/>
  <c r="AL170" i="4"/>
  <c r="I4" i="7"/>
  <c r="I194" i="7"/>
  <c r="AL191" i="14"/>
  <c r="I186" i="7"/>
  <c r="AL183" i="14"/>
  <c r="N179" i="7"/>
  <c r="I177" i="7"/>
  <c r="L176" i="7"/>
  <c r="AL174" i="14"/>
  <c r="I169" i="7"/>
  <c r="I161" i="7"/>
  <c r="AL158" i="14"/>
  <c r="I153" i="7"/>
  <c r="I148" i="7"/>
  <c r="AL144" i="14"/>
  <c r="J142" i="7"/>
  <c r="L141" i="7"/>
  <c r="AL139" i="14"/>
  <c r="H134" i="7"/>
  <c r="I127" i="7"/>
  <c r="N124" i="7"/>
  <c r="I122" i="7"/>
  <c r="J116" i="7"/>
  <c r="AL105" i="14"/>
  <c r="I100" i="7"/>
  <c r="AL95" i="14"/>
  <c r="I88" i="7"/>
  <c r="AL85" i="14"/>
  <c r="J83" i="7"/>
  <c r="AI73" i="14"/>
  <c r="I71" i="7"/>
  <c r="AL68" i="14"/>
  <c r="I66" i="7"/>
  <c r="AL61" i="14"/>
  <c r="J59" i="7"/>
  <c r="J57" i="7"/>
  <c r="L56" i="7"/>
  <c r="AI56" i="14"/>
  <c r="L49" i="7"/>
  <c r="AL49" i="14"/>
  <c r="I45" i="7"/>
  <c r="M40" i="7"/>
  <c r="AL38" i="14"/>
  <c r="L33" i="7"/>
  <c r="AL33" i="14"/>
  <c r="I29" i="7"/>
  <c r="L28" i="7"/>
  <c r="AL22" i="14"/>
  <c r="L17" i="7"/>
  <c r="AL17" i="14"/>
  <c r="N15" i="7"/>
  <c r="J11" i="7"/>
  <c r="J9" i="7"/>
  <c r="AI164" i="13"/>
  <c r="AI44" i="13"/>
  <c r="AL44" i="13"/>
  <c r="AL18" i="13"/>
  <c r="AL14" i="13"/>
  <c r="AI9" i="13"/>
  <c r="AL9" i="13"/>
  <c r="AI188" i="4"/>
  <c r="AL188" i="4"/>
  <c r="AI151" i="4"/>
  <c r="AL151" i="4"/>
  <c r="AI137" i="4"/>
  <c r="AL137" i="4"/>
  <c r="AI101" i="4"/>
  <c r="AL101" i="4"/>
  <c r="AI69" i="4"/>
  <c r="AL69" i="4"/>
  <c r="AI37" i="4"/>
  <c r="AL37" i="4"/>
  <c r="AI5" i="4"/>
  <c r="AL5" i="4"/>
  <c r="J197" i="7"/>
  <c r="J189" i="7"/>
  <c r="H186" i="7"/>
  <c r="J180" i="7"/>
  <c r="J172" i="7"/>
  <c r="H169" i="7"/>
  <c r="J164" i="7"/>
  <c r="H161" i="7"/>
  <c r="J156" i="7"/>
  <c r="H153" i="7"/>
  <c r="H148" i="7"/>
  <c r="I142" i="7"/>
  <c r="J137" i="7"/>
  <c r="H122" i="7"/>
  <c r="I116" i="7"/>
  <c r="J114" i="7"/>
  <c r="H111" i="7"/>
  <c r="J103" i="7"/>
  <c r="H100" i="7"/>
  <c r="J98" i="7"/>
  <c r="J93" i="7"/>
  <c r="N90" i="7"/>
  <c r="H88" i="7"/>
  <c r="I83" i="7"/>
  <c r="J81" i="7"/>
  <c r="H78" i="7"/>
  <c r="H71" i="7"/>
  <c r="AI68" i="14"/>
  <c r="H66" i="7"/>
  <c r="I64" i="7"/>
  <c r="AI61" i="14"/>
  <c r="I59" i="7"/>
  <c r="I57" i="7"/>
  <c r="J52" i="7"/>
  <c r="L42" i="7"/>
  <c r="AI42" i="14"/>
  <c r="L40" i="7"/>
  <c r="AI40" i="14"/>
  <c r="J36" i="7"/>
  <c r="L26" i="7"/>
  <c r="AI26" i="14"/>
  <c r="L24" i="7"/>
  <c r="AI24" i="14"/>
  <c r="J20" i="7"/>
  <c r="I11" i="7"/>
  <c r="I9" i="7"/>
  <c r="J7" i="7"/>
  <c r="AI160" i="13"/>
  <c r="AI149" i="13"/>
  <c r="AI31" i="13"/>
  <c r="AL187" i="4"/>
  <c r="AI129" i="4"/>
  <c r="AI94" i="4"/>
  <c r="AI62" i="4"/>
  <c r="AI30" i="4"/>
  <c r="AK83" i="13"/>
  <c r="AK67" i="13"/>
  <c r="AK51" i="13"/>
  <c r="AK35" i="13"/>
  <c r="AK19" i="13"/>
  <c r="I197" i="7"/>
  <c r="AL194" i="14"/>
  <c r="N191" i="7"/>
  <c r="I189" i="7"/>
  <c r="I180" i="7"/>
  <c r="I172" i="7"/>
  <c r="I164" i="7"/>
  <c r="I156" i="7"/>
  <c r="J151" i="7"/>
  <c r="H142" i="7"/>
  <c r="I137" i="7"/>
  <c r="I131" i="7"/>
  <c r="AL127" i="14"/>
  <c r="J125" i="7"/>
  <c r="L124" i="7"/>
  <c r="AI124" i="14"/>
  <c r="H116" i="7"/>
  <c r="AK116" i="14"/>
  <c r="I114" i="7"/>
  <c r="L107" i="7"/>
  <c r="AL107" i="14"/>
  <c r="I103" i="7"/>
  <c r="I98" i="7"/>
  <c r="I93" i="7"/>
  <c r="H83" i="7"/>
  <c r="AK83" i="14"/>
  <c r="I81" i="7"/>
  <c r="L75" i="7"/>
  <c r="AL75" i="14"/>
  <c r="H64" i="7"/>
  <c r="H57" i="7"/>
  <c r="AH57" i="14"/>
  <c r="AK57" i="14"/>
  <c r="I52" i="7"/>
  <c r="J43" i="7"/>
  <c r="J41" i="7"/>
  <c r="J27" i="7"/>
  <c r="J25" i="7"/>
  <c r="AK11" i="14"/>
  <c r="H9" i="7"/>
  <c r="AH9" i="14"/>
  <c r="AK9" i="14"/>
  <c r="I7" i="7"/>
  <c r="AL178" i="13"/>
  <c r="AL68" i="13"/>
  <c r="AI175" i="4"/>
  <c r="AL175" i="4"/>
  <c r="AI163" i="4"/>
  <c r="AL163" i="4"/>
  <c r="AI114" i="4"/>
  <c r="AL114" i="4"/>
  <c r="AI81" i="4"/>
  <c r="AL81" i="4"/>
  <c r="AI49" i="4"/>
  <c r="AL49" i="4"/>
  <c r="AI17" i="4"/>
  <c r="AL17" i="4"/>
  <c r="AK188" i="13"/>
  <c r="AK171" i="13"/>
  <c r="AK155" i="13"/>
  <c r="AK138" i="13"/>
  <c r="AK119" i="13"/>
  <c r="AK102" i="13"/>
  <c r="AK86" i="13"/>
  <c r="AK70" i="13"/>
  <c r="AK54" i="13"/>
  <c r="H197" i="7"/>
  <c r="AI194" i="14"/>
  <c r="J192" i="7"/>
  <c r="H189" i="7"/>
  <c r="AI186" i="14"/>
  <c r="J184" i="7"/>
  <c r="H180" i="7"/>
  <c r="AI177" i="14"/>
  <c r="J175" i="7"/>
  <c r="H172" i="7"/>
  <c r="AI169" i="14"/>
  <c r="J167" i="7"/>
  <c r="H164" i="7"/>
  <c r="AI161" i="14"/>
  <c r="J159" i="7"/>
  <c r="H156" i="7"/>
  <c r="AK154" i="14"/>
  <c r="AI153" i="14"/>
  <c r="I151" i="7"/>
  <c r="AK149" i="14"/>
  <c r="AI148" i="14"/>
  <c r="J145" i="7"/>
  <c r="H131" i="7"/>
  <c r="AI127" i="14"/>
  <c r="I125" i="7"/>
  <c r="AI122" i="14"/>
  <c r="J119" i="7"/>
  <c r="H114" i="7"/>
  <c r="AH114" i="14"/>
  <c r="AI111" i="14"/>
  <c r="J108" i="7"/>
  <c r="AK106" i="14"/>
  <c r="H103" i="7"/>
  <c r="AK101" i="14"/>
  <c r="AI100" i="14"/>
  <c r="H98" i="7"/>
  <c r="L90" i="7"/>
  <c r="AI90" i="14"/>
  <c r="AI88" i="14"/>
  <c r="J86" i="7"/>
  <c r="H81" i="7"/>
  <c r="AH81" i="14"/>
  <c r="AK79" i="14"/>
  <c r="AI78" i="14"/>
  <c r="J76" i="7"/>
  <c r="AK74" i="14"/>
  <c r="AI71" i="14"/>
  <c r="J69" i="7"/>
  <c r="N66" i="7"/>
  <c r="AL57" i="14"/>
  <c r="J55" i="7"/>
  <c r="H52" i="7"/>
  <c r="J50" i="7"/>
  <c r="AK46" i="14"/>
  <c r="I43" i="7"/>
  <c r="I41" i="7"/>
  <c r="J39" i="7"/>
  <c r="H36" i="7"/>
  <c r="J34" i="7"/>
  <c r="I27" i="7"/>
  <c r="I25" i="7"/>
  <c r="J23" i="7"/>
  <c r="H20" i="7"/>
  <c r="J18" i="7"/>
  <c r="N13" i="7"/>
  <c r="AH7" i="14"/>
  <c r="AL173" i="13"/>
  <c r="AI126" i="13"/>
  <c r="AL113" i="13"/>
  <c r="AL92" i="13"/>
  <c r="AL76" i="13"/>
  <c r="AL43" i="13"/>
  <c r="AI43" i="13"/>
  <c r="AL197" i="14"/>
  <c r="I192" i="7"/>
  <c r="L191" i="7"/>
  <c r="AL189" i="14"/>
  <c r="I184" i="7"/>
  <c r="AL180" i="14"/>
  <c r="I175" i="7"/>
  <c r="AL172" i="14"/>
  <c r="I167" i="7"/>
  <c r="AL164" i="14"/>
  <c r="I159" i="7"/>
  <c r="AL156" i="14"/>
  <c r="H151" i="7"/>
  <c r="I145" i="7"/>
  <c r="I140" i="7"/>
  <c r="AL137" i="14"/>
  <c r="J135" i="7"/>
  <c r="H125" i="7"/>
  <c r="AK125" i="14"/>
  <c r="AL114" i="14"/>
  <c r="N111" i="7"/>
  <c r="I108" i="7"/>
  <c r="AL103" i="14"/>
  <c r="I96" i="7"/>
  <c r="L95" i="7"/>
  <c r="AL93" i="14"/>
  <c r="J91" i="7"/>
  <c r="AL81" i="14"/>
  <c r="N78" i="7"/>
  <c r="I76" i="7"/>
  <c r="AK72" i="14"/>
  <c r="I69" i="7"/>
  <c r="AI57" i="14"/>
  <c r="I55" i="7"/>
  <c r="AL52" i="14"/>
  <c r="I50" i="7"/>
  <c r="I48" i="7"/>
  <c r="N45" i="7"/>
  <c r="AK43" i="14"/>
  <c r="H41" i="7"/>
  <c r="AH41" i="14"/>
  <c r="AK41" i="14"/>
  <c r="I39" i="7"/>
  <c r="AL36" i="14"/>
  <c r="I34" i="7"/>
  <c r="I32" i="7"/>
  <c r="AK27" i="14"/>
  <c r="H25" i="7"/>
  <c r="AH25" i="14"/>
  <c r="AK25" i="14"/>
  <c r="I23" i="7"/>
  <c r="AL20" i="14"/>
  <c r="I18" i="7"/>
  <c r="I16" i="7"/>
  <c r="J5" i="7"/>
  <c r="AI197" i="13"/>
  <c r="AL163" i="13"/>
  <c r="AI159" i="13"/>
  <c r="AL159" i="13"/>
  <c r="AI131" i="13"/>
  <c r="AL96" i="13"/>
  <c r="AL80" i="13"/>
  <c r="AI60" i="13"/>
  <c r="AL60" i="13"/>
  <c r="AL34" i="13"/>
  <c r="AI8" i="13"/>
  <c r="AI192" i="4"/>
  <c r="AL192" i="4"/>
  <c r="AI174" i="4"/>
  <c r="AL174" i="4"/>
  <c r="AI162" i="4"/>
  <c r="AL162" i="4"/>
  <c r="AI127" i="4"/>
  <c r="AL127" i="4"/>
  <c r="AI93" i="4"/>
  <c r="AL93" i="4"/>
  <c r="AI61" i="4"/>
  <c r="AL61" i="4"/>
  <c r="AI29" i="4"/>
  <c r="AL29" i="4"/>
  <c r="AI197" i="14"/>
  <c r="J195" i="7"/>
  <c r="H192" i="7"/>
  <c r="AI189" i="14"/>
  <c r="J187" i="7"/>
  <c r="H184" i="7"/>
  <c r="J178" i="7"/>
  <c r="H175" i="7"/>
  <c r="J170" i="7"/>
  <c r="H167" i="7"/>
  <c r="AI164" i="14"/>
  <c r="J162" i="7"/>
  <c r="M161" i="7"/>
  <c r="H159" i="7"/>
  <c r="AI156" i="14"/>
  <c r="J154" i="7"/>
  <c r="H140" i="7"/>
  <c r="AI137" i="14"/>
  <c r="I135" i="7"/>
  <c r="J129" i="7"/>
  <c r="AL125" i="14"/>
  <c r="J123" i="7"/>
  <c r="H119" i="7"/>
  <c r="AI114" i="14"/>
  <c r="J112" i="7"/>
  <c r="M111" i="7"/>
  <c r="H108" i="7"/>
  <c r="J106" i="7"/>
  <c r="AI103" i="14"/>
  <c r="J101" i="7"/>
  <c r="N98" i="7"/>
  <c r="H96" i="7"/>
  <c r="AI93" i="14"/>
  <c r="I91" i="7"/>
  <c r="J89" i="7"/>
  <c r="H86" i="7"/>
  <c r="AI81" i="14"/>
  <c r="J79" i="7"/>
  <c r="H76" i="7"/>
  <c r="J74" i="7"/>
  <c r="L66" i="7"/>
  <c r="AI66" i="14"/>
  <c r="H62" i="7"/>
  <c r="H55" i="7"/>
  <c r="AI52" i="14"/>
  <c r="H50" i="7"/>
  <c r="H48" i="7"/>
  <c r="AI43" i="14"/>
  <c r="H39" i="7"/>
  <c r="AH39" i="14"/>
  <c r="AI36" i="14"/>
  <c r="H34" i="7"/>
  <c r="H32" i="7"/>
  <c r="AI27" i="14"/>
  <c r="AI25" i="14"/>
  <c r="H23" i="7"/>
  <c r="AH23" i="14"/>
  <c r="AI20" i="14"/>
  <c r="H18" i="7"/>
  <c r="H16" i="7"/>
  <c r="I5" i="7"/>
  <c r="AK5" i="14"/>
  <c r="AI193" i="13"/>
  <c r="AI155" i="13"/>
  <c r="AI148" i="13"/>
  <c r="AI143" i="13"/>
  <c r="AI47" i="13"/>
  <c r="AL30" i="13"/>
  <c r="AI25" i="13"/>
  <c r="AL25" i="13"/>
  <c r="AL191" i="4"/>
  <c r="I195" i="7"/>
  <c r="I187" i="7"/>
  <c r="I178" i="7"/>
  <c r="I170" i="7"/>
  <c r="I162" i="7"/>
  <c r="I154" i="7"/>
  <c r="I149" i="7"/>
  <c r="J143" i="7"/>
  <c r="L142" i="7"/>
  <c r="AI142" i="14"/>
  <c r="N137" i="7"/>
  <c r="H135" i="7"/>
  <c r="AK135" i="14"/>
  <c r="I129" i="7"/>
  <c r="I123" i="7"/>
  <c r="L116" i="7"/>
  <c r="AL116" i="14"/>
  <c r="I112" i="7"/>
  <c r="I106" i="7"/>
  <c r="I101" i="7"/>
  <c r="H91" i="7"/>
  <c r="AK91" i="14"/>
  <c r="I89" i="7"/>
  <c r="I79" i="7"/>
  <c r="I74" i="7"/>
  <c r="J67" i="7"/>
  <c r="J65" i="7"/>
  <c r="L64" i="7"/>
  <c r="AI64" i="14"/>
  <c r="L59" i="7"/>
  <c r="AL59" i="14"/>
  <c r="L9" i="7"/>
  <c r="AL9" i="14"/>
  <c r="AI155" i="4"/>
  <c r="AL155" i="4"/>
  <c r="AI141" i="4"/>
  <c r="AL141" i="4"/>
  <c r="AI105" i="4"/>
  <c r="AL105" i="4"/>
  <c r="AI73" i="4"/>
  <c r="AL73" i="4"/>
  <c r="AI41" i="4"/>
  <c r="AL41" i="4"/>
  <c r="AI9" i="4"/>
  <c r="AL9" i="4"/>
  <c r="H195" i="7"/>
  <c r="J190" i="7"/>
  <c r="H187" i="7"/>
  <c r="J182" i="7"/>
  <c r="H178" i="7"/>
  <c r="J173" i="7"/>
  <c r="M172" i="7"/>
  <c r="H170" i="7"/>
  <c r="J165" i="7"/>
  <c r="H162" i="7"/>
  <c r="H149" i="7"/>
  <c r="I143" i="7"/>
  <c r="J138" i="7"/>
  <c r="J133" i="7"/>
  <c r="H129" i="7"/>
  <c r="H123" i="7"/>
  <c r="J117" i="7"/>
  <c r="H112" i="7"/>
  <c r="H106" i="7"/>
  <c r="L98" i="7"/>
  <c r="AI98" i="14"/>
  <c r="J94" i="7"/>
  <c r="H89" i="7"/>
  <c r="AH89" i="14"/>
  <c r="J84" i="7"/>
  <c r="H79" i="7"/>
  <c r="H74" i="7"/>
  <c r="I72" i="7"/>
  <c r="I67" i="7"/>
  <c r="I65" i="7"/>
  <c r="J60" i="7"/>
  <c r="J53" i="7"/>
  <c r="H46" i="7"/>
  <c r="J37" i="7"/>
  <c r="H30" i="7"/>
  <c r="J21" i="7"/>
  <c r="H14" i="7"/>
  <c r="AL135" i="13"/>
  <c r="AI130" i="13"/>
  <c r="AL130" i="13"/>
  <c r="AI125" i="13"/>
  <c r="AI120" i="13"/>
  <c r="AL59" i="13"/>
  <c r="AI59" i="13"/>
  <c r="AI12" i="13"/>
  <c r="AL12" i="13"/>
  <c r="AI179" i="4"/>
  <c r="AL179" i="4"/>
  <c r="I190" i="7"/>
  <c r="N184" i="7"/>
  <c r="I182" i="7"/>
  <c r="L180" i="7"/>
  <c r="N175" i="7"/>
  <c r="I173" i="7"/>
  <c r="L172" i="7"/>
  <c r="I165" i="7"/>
  <c r="N159" i="7"/>
  <c r="I157" i="7"/>
  <c r="J152" i="7"/>
  <c r="AI151" i="14"/>
  <c r="N145" i="7"/>
  <c r="H143" i="7"/>
  <c r="AK143" i="14"/>
  <c r="I138" i="7"/>
  <c r="I133" i="7"/>
  <c r="I117" i="7"/>
  <c r="I104" i="7"/>
  <c r="J99" i="7"/>
  <c r="I84" i="7"/>
  <c r="H72" i="7"/>
  <c r="AK67" i="14"/>
  <c r="H65" i="7"/>
  <c r="AH65" i="14"/>
  <c r="AK65" i="14"/>
  <c r="N62" i="7"/>
  <c r="I60" i="7"/>
  <c r="I53" i="7"/>
  <c r="AL43" i="14"/>
  <c r="L41" i="7"/>
  <c r="AL41" i="14"/>
  <c r="I37" i="7"/>
  <c r="AL27" i="14"/>
  <c r="L25" i="7"/>
  <c r="AL25" i="14"/>
  <c r="I21" i="7"/>
  <c r="J12" i="7"/>
  <c r="AL196" i="13"/>
  <c r="AI192" i="13"/>
  <c r="AL192" i="13"/>
  <c r="AL162" i="13"/>
  <c r="AL158" i="13"/>
  <c r="AI142" i="13"/>
  <c r="AL142" i="13"/>
  <c r="AL50" i="13"/>
  <c r="AI196" i="4"/>
  <c r="AL196" i="4"/>
  <c r="AI154" i="4"/>
  <c r="AL154" i="4"/>
  <c r="AI85" i="4"/>
  <c r="AL85" i="4"/>
  <c r="AI53" i="4"/>
  <c r="AL53" i="4"/>
  <c r="AI21" i="4"/>
  <c r="AL21" i="4"/>
  <c r="J157" i="7"/>
  <c r="M156" i="7"/>
  <c r="H154" i="7"/>
  <c r="J149" i="7"/>
  <c r="M148" i="7"/>
  <c r="H145" i="7"/>
  <c r="J140" i="7"/>
  <c r="M139" i="7"/>
  <c r="H137" i="7"/>
  <c r="J131" i="7"/>
  <c r="M130" i="7"/>
  <c r="H127" i="7"/>
  <c r="J122" i="7"/>
  <c r="M120" i="7"/>
  <c r="H118" i="7"/>
  <c r="J113" i="7"/>
  <c r="M112" i="7"/>
  <c r="H109" i="7"/>
  <c r="J104" i="7"/>
  <c r="M103" i="7"/>
  <c r="H101" i="7"/>
  <c r="J96" i="7"/>
  <c r="M95" i="7"/>
  <c r="H93" i="7"/>
  <c r="J88" i="7"/>
  <c r="H85" i="7"/>
  <c r="J80" i="7"/>
  <c r="M79" i="7"/>
  <c r="H77" i="7"/>
  <c r="J72" i="7"/>
  <c r="H69" i="7"/>
  <c r="J64" i="7"/>
  <c r="M63" i="7"/>
  <c r="H61" i="7"/>
  <c r="J56" i="7"/>
  <c r="M55" i="7"/>
  <c r="H53" i="7"/>
  <c r="J48" i="7"/>
  <c r="M47" i="7"/>
  <c r="H45" i="7"/>
  <c r="J40" i="7"/>
  <c r="H37" i="7"/>
  <c r="J32" i="7"/>
  <c r="M31" i="7"/>
  <c r="H29" i="7"/>
  <c r="J24" i="7"/>
  <c r="H21" i="7"/>
  <c r="J16" i="7"/>
  <c r="M15" i="7"/>
  <c r="H13" i="7"/>
  <c r="J8" i="7"/>
  <c r="H5" i="7"/>
  <c r="H75" i="7"/>
  <c r="J70" i="7"/>
  <c r="H67" i="7"/>
  <c r="J62" i="7"/>
  <c r="H59" i="7"/>
  <c r="J54" i="7"/>
  <c r="H51" i="7"/>
  <c r="J46" i="7"/>
  <c r="M45" i="7"/>
  <c r="H43" i="7"/>
  <c r="J38" i="7"/>
  <c r="H35" i="7"/>
  <c r="J30" i="7"/>
  <c r="M29" i="7"/>
  <c r="H27" i="7"/>
  <c r="J22" i="7"/>
  <c r="H19" i="7"/>
  <c r="J14" i="7"/>
  <c r="M13" i="7"/>
  <c r="H11" i="7"/>
  <c r="J6" i="7"/>
  <c r="AL90" i="13"/>
  <c r="AL74" i="13"/>
  <c r="AL58" i="13"/>
  <c r="AL42" i="13"/>
  <c r="AL26" i="13"/>
  <c r="AL10" i="13"/>
  <c r="I119" i="7"/>
  <c r="L118" i="7"/>
  <c r="N113" i="7"/>
  <c r="I111" i="7"/>
  <c r="I102" i="7"/>
  <c r="L101" i="7"/>
  <c r="N96" i="7"/>
  <c r="I94" i="7"/>
  <c r="I86" i="7"/>
  <c r="L85" i="7"/>
  <c r="N80" i="7"/>
  <c r="I78" i="7"/>
  <c r="I70" i="7"/>
  <c r="L69" i="7"/>
  <c r="N64" i="7"/>
  <c r="I62" i="7"/>
  <c r="I54" i="7"/>
  <c r="L53" i="7"/>
  <c r="N48" i="7"/>
  <c r="I46" i="7"/>
  <c r="I38" i="7"/>
  <c r="L37" i="7"/>
  <c r="N32" i="7"/>
  <c r="I30" i="7"/>
  <c r="L29" i="7"/>
  <c r="I22" i="7"/>
  <c r="L21" i="7"/>
  <c r="N16" i="7"/>
  <c r="I14" i="7"/>
  <c r="L13" i="7"/>
  <c r="I6" i="7"/>
  <c r="L5" i="7"/>
  <c r="AL16" i="13"/>
  <c r="AL164" i="4"/>
  <c r="AL160" i="4"/>
  <c r="AL156" i="4"/>
  <c r="AL148" i="4"/>
  <c r="AL143" i="4"/>
  <c r="AL139" i="4"/>
  <c r="AL135" i="4"/>
  <c r="AL130" i="4"/>
  <c r="AL125" i="4"/>
  <c r="AL120" i="4"/>
  <c r="AL116" i="4"/>
  <c r="AL112" i="4"/>
  <c r="AL107" i="4"/>
  <c r="AL99" i="4"/>
  <c r="AL95" i="4"/>
  <c r="AL91" i="4"/>
  <c r="AL83" i="4"/>
  <c r="AL79" i="4"/>
  <c r="AL75" i="4"/>
  <c r="AL67" i="4"/>
  <c r="AL63" i="4"/>
  <c r="AL59" i="4"/>
  <c r="AL55" i="4"/>
  <c r="AL51" i="4"/>
  <c r="AL47" i="4"/>
  <c r="AL43" i="4"/>
  <c r="AL35" i="4"/>
  <c r="AL31" i="4"/>
  <c r="AL27" i="4"/>
  <c r="AL19" i="4"/>
  <c r="AL15" i="4"/>
  <c r="AL11" i="4"/>
  <c r="N46" i="7"/>
  <c r="I44" i="7"/>
  <c r="L43" i="7"/>
  <c r="N38" i="7"/>
  <c r="I36" i="7"/>
  <c r="N30" i="7"/>
  <c r="I28" i="7"/>
  <c r="L27" i="7"/>
  <c r="I20" i="7"/>
  <c r="N14" i="7"/>
  <c r="I12" i="7"/>
  <c r="L11" i="7"/>
  <c r="AL90" i="4"/>
  <c r="AL82" i="4"/>
  <c r="AL78" i="4"/>
  <c r="AL74" i="4"/>
  <c r="AL66" i="4"/>
  <c r="AL62" i="4"/>
  <c r="AL58" i="4"/>
  <c r="AL50" i="4"/>
  <c r="AL46" i="4"/>
  <c r="AL42" i="4"/>
  <c r="AL34" i="4"/>
  <c r="AL30" i="4"/>
  <c r="AL26" i="4"/>
  <c r="AL18" i="4"/>
  <c r="AL14" i="4"/>
  <c r="AL10" i="4"/>
  <c r="AL63" i="13"/>
  <c r="AL47" i="13"/>
  <c r="AL31" i="13"/>
  <c r="AL15" i="13"/>
  <c r="J10" i="7"/>
  <c r="H7" i="7"/>
  <c r="E177" i="10"/>
  <c r="G139" i="10"/>
  <c r="E91" i="10"/>
  <c r="G54" i="10"/>
  <c r="E12" i="10"/>
  <c r="E159" i="10"/>
  <c r="E136" i="10"/>
  <c r="G113" i="10"/>
  <c r="G88" i="10"/>
  <c r="E51" i="10"/>
  <c r="G157" i="10"/>
  <c r="E113" i="10"/>
  <c r="E87" i="10"/>
  <c r="G50" i="10"/>
  <c r="F6" i="10"/>
  <c r="F10" i="10"/>
  <c r="F14" i="10"/>
  <c r="F18" i="10"/>
  <c r="F196" i="10"/>
  <c r="F17" i="10"/>
  <c r="F8" i="10"/>
  <c r="F16" i="10"/>
  <c r="F20" i="10"/>
  <c r="F7" i="10"/>
  <c r="F22" i="10"/>
  <c r="F25" i="10"/>
  <c r="F33" i="10"/>
  <c r="F37" i="10"/>
  <c r="F41" i="10"/>
  <c r="F19" i="10"/>
  <c r="F21" i="10"/>
  <c r="F32" i="10"/>
  <c r="F36" i="10"/>
  <c r="F40" i="10"/>
  <c r="F48" i="10"/>
  <c r="F52" i="10"/>
  <c r="F56" i="10"/>
  <c r="F60" i="10"/>
  <c r="F15" i="10"/>
  <c r="F27" i="10"/>
  <c r="F31" i="10"/>
  <c r="F35" i="10"/>
  <c r="F39" i="10"/>
  <c r="F24" i="10"/>
  <c r="F26" i="10"/>
  <c r="F51" i="10"/>
  <c r="F34" i="10"/>
  <c r="F42" i="10"/>
  <c r="F62" i="10"/>
  <c r="F66" i="10"/>
  <c r="F70" i="10"/>
  <c r="F74" i="10"/>
  <c r="F11" i="10"/>
  <c r="F23" i="10"/>
  <c r="F30" i="10"/>
  <c r="F38" i="10"/>
  <c r="F47" i="10"/>
  <c r="F55" i="10"/>
  <c r="F64" i="10"/>
  <c r="F68" i="10"/>
  <c r="F72" i="10"/>
  <c r="F83" i="10"/>
  <c r="F85" i="10"/>
  <c r="F67" i="10"/>
  <c r="F69" i="10"/>
  <c r="F90" i="10"/>
  <c r="F94" i="10"/>
  <c r="F65" i="10"/>
  <c r="F50" i="10"/>
  <c r="F58" i="10"/>
  <c r="F80" i="10"/>
  <c r="F89" i="10"/>
  <c r="F97" i="10"/>
  <c r="F101" i="10"/>
  <c r="F105" i="10"/>
  <c r="F86" i="10"/>
  <c r="F54" i="10"/>
  <c r="F57" i="10"/>
  <c r="F53" i="10"/>
  <c r="F77" i="10"/>
  <c r="F96" i="10"/>
  <c r="F81" i="10"/>
  <c r="F88" i="10"/>
  <c r="F91" i="10"/>
  <c r="F100" i="10"/>
  <c r="F59" i="10"/>
  <c r="F102" i="10"/>
  <c r="F79" i="10"/>
  <c r="F99" i="10"/>
  <c r="F46" i="10"/>
  <c r="F75" i="10"/>
  <c r="F78" i="10"/>
  <c r="F103" i="10"/>
  <c r="F73" i="10"/>
  <c r="F116" i="10"/>
  <c r="F125" i="10"/>
  <c r="F129" i="10"/>
  <c r="F138" i="10"/>
  <c r="F142" i="10"/>
  <c r="F147" i="10"/>
  <c r="F151" i="10"/>
  <c r="F87" i="10"/>
  <c r="F122" i="10"/>
  <c r="F92" i="10"/>
  <c r="F108" i="10"/>
  <c r="F127" i="10"/>
  <c r="F133" i="10"/>
  <c r="F137" i="10"/>
  <c r="F141" i="10"/>
  <c r="F145" i="10"/>
  <c r="F104" i="10"/>
  <c r="F82" i="10"/>
  <c r="F84" i="10"/>
  <c r="F115" i="10"/>
  <c r="F126" i="10"/>
  <c r="F98" i="10"/>
  <c r="F113" i="10"/>
  <c r="F130" i="10"/>
  <c r="F135" i="10"/>
  <c r="F139" i="10"/>
  <c r="F143" i="10"/>
  <c r="F107" i="10"/>
  <c r="F144" i="10"/>
  <c r="F152" i="10"/>
  <c r="F123" i="10"/>
  <c r="F136" i="10"/>
  <c r="F49" i="10"/>
  <c r="F106" i="10"/>
  <c r="F120" i="10"/>
  <c r="F118" i="10"/>
  <c r="F131" i="10"/>
  <c r="F140" i="10"/>
  <c r="F168" i="10"/>
  <c r="F158" i="10"/>
  <c r="F159" i="10"/>
  <c r="F169" i="10"/>
  <c r="F183" i="10"/>
  <c r="F170" i="10"/>
  <c r="F171" i="10"/>
  <c r="F186" i="10"/>
  <c r="F194" i="10"/>
  <c r="F117" i="10"/>
  <c r="F161" i="10"/>
  <c r="F173" i="10"/>
  <c r="F175" i="10"/>
  <c r="F109" i="10"/>
  <c r="F162" i="10"/>
  <c r="F163" i="10"/>
  <c r="F177" i="10"/>
  <c r="F179" i="10"/>
  <c r="F185" i="10"/>
  <c r="F189" i="10"/>
  <c r="F193" i="10"/>
  <c r="F153" i="10"/>
  <c r="F182" i="10"/>
  <c r="F71" i="10"/>
  <c r="F111" i="10"/>
  <c r="F150" i="10"/>
  <c r="F164" i="10"/>
  <c r="F154" i="10"/>
  <c r="F165" i="10"/>
  <c r="F184" i="10"/>
  <c r="F188" i="10"/>
  <c r="F192" i="10"/>
  <c r="F5" i="10"/>
  <c r="F148" i="10"/>
  <c r="F172" i="10"/>
  <c r="F157" i="10"/>
  <c r="F167" i="10"/>
  <c r="F191" i="10"/>
  <c r="F112" i="10"/>
  <c r="F95" i="10"/>
  <c r="F187" i="10"/>
  <c r="F180" i="10"/>
  <c r="F119" i="10"/>
  <c r="F156" i="10"/>
  <c r="F195" i="10"/>
  <c r="E175" i="10"/>
  <c r="E157" i="10"/>
  <c r="G112" i="10"/>
  <c r="G86" i="10"/>
  <c r="E4" i="10"/>
  <c r="E5" i="10"/>
  <c r="E13" i="10"/>
  <c r="E21" i="10"/>
  <c r="E29" i="10"/>
  <c r="E37" i="10"/>
  <c r="E45" i="10"/>
  <c r="E53" i="10"/>
  <c r="E61" i="10"/>
  <c r="E69" i="10"/>
  <c r="E9" i="10"/>
  <c r="E17" i="10"/>
  <c r="E25" i="10"/>
  <c r="E33" i="10"/>
  <c r="E41" i="10"/>
  <c r="E49" i="10"/>
  <c r="E57" i="10"/>
  <c r="E65" i="10"/>
  <c r="E73" i="10"/>
  <c r="E81" i="10"/>
  <c r="E89" i="10"/>
  <c r="E15" i="10"/>
  <c r="E27" i="10"/>
  <c r="E40" i="10"/>
  <c r="E52" i="10"/>
  <c r="E77" i="10"/>
  <c r="E97" i="10"/>
  <c r="E105" i="10"/>
  <c r="E123" i="10"/>
  <c r="E133" i="10"/>
  <c r="E141" i="10"/>
  <c r="E150" i="10"/>
  <c r="E158" i="10"/>
  <c r="E174" i="10"/>
  <c r="E183" i="10"/>
  <c r="E191" i="10"/>
  <c r="E28" i="10"/>
  <c r="E54" i="10"/>
  <c r="E66" i="10"/>
  <c r="E78" i="10"/>
  <c r="E88" i="10"/>
  <c r="E16" i="10"/>
  <c r="E30" i="10"/>
  <c r="E55" i="10"/>
  <c r="E67" i="10"/>
  <c r="E79" i="10"/>
  <c r="E6" i="10"/>
  <c r="E18" i="10"/>
  <c r="E31" i="10"/>
  <c r="E68" i="10"/>
  <c r="E90" i="10"/>
  <c r="E99" i="10"/>
  <c r="E107" i="10"/>
  <c r="E116" i="10"/>
  <c r="E125" i="10"/>
  <c r="E135" i="10"/>
  <c r="E143" i="10"/>
  <c r="E152" i="10"/>
  <c r="E168" i="10"/>
  <c r="E185" i="10"/>
  <c r="E193" i="10"/>
  <c r="E56" i="10"/>
  <c r="E70" i="10"/>
  <c r="E80" i="10"/>
  <c r="E7" i="10"/>
  <c r="E19" i="10"/>
  <c r="E32" i="10"/>
  <c r="E20" i="10"/>
  <c r="E46" i="10"/>
  <c r="E58" i="10"/>
  <c r="E71" i="10"/>
  <c r="E92" i="10"/>
  <c r="E8" i="10"/>
  <c r="E22" i="10"/>
  <c r="E34" i="10"/>
  <c r="E82" i="10"/>
  <c r="E101" i="10"/>
  <c r="E109" i="10"/>
  <c r="E118" i="10"/>
  <c r="E127" i="10"/>
  <c r="E137" i="10"/>
  <c r="E145" i="10"/>
  <c r="E154" i="10"/>
  <c r="E162" i="10"/>
  <c r="E170" i="10"/>
  <c r="E178" i="10"/>
  <c r="E187" i="10"/>
  <c r="E195" i="10"/>
  <c r="E47" i="10"/>
  <c r="E59" i="10"/>
  <c r="E72" i="10"/>
  <c r="E10" i="10"/>
  <c r="E23" i="10"/>
  <c r="E35" i="10"/>
  <c r="E60" i="10"/>
  <c r="E83" i="10"/>
  <c r="E94" i="10"/>
  <c r="E102" i="10"/>
  <c r="E111" i="10"/>
  <c r="E119" i="10"/>
  <c r="E129" i="10"/>
  <c r="E138" i="10"/>
  <c r="E147" i="10"/>
  <c r="E163" i="10"/>
  <c r="E171" i="10"/>
  <c r="E179" i="10"/>
  <c r="E188" i="10"/>
  <c r="E196" i="10"/>
  <c r="E36" i="10"/>
  <c r="E48" i="10"/>
  <c r="E62" i="10"/>
  <c r="E74" i="10"/>
  <c r="E84" i="10"/>
  <c r="E11" i="10"/>
  <c r="E24" i="10"/>
  <c r="E38" i="10"/>
  <c r="E85" i="10"/>
  <c r="E95" i="10"/>
  <c r="E103" i="10"/>
  <c r="E112" i="10"/>
  <c r="E120" i="10"/>
  <c r="E130" i="10"/>
  <c r="E139" i="10"/>
  <c r="E148" i="10"/>
  <c r="E156" i="10"/>
  <c r="E164" i="10"/>
  <c r="E172" i="10"/>
  <c r="E180" i="10"/>
  <c r="E189" i="10"/>
  <c r="G173" i="10"/>
  <c r="G156" i="10"/>
  <c r="E108" i="10"/>
  <c r="E86" i="10"/>
  <c r="E44" i="10"/>
  <c r="G11" i="10"/>
  <c r="G19" i="10"/>
  <c r="G27" i="10"/>
  <c r="G35" i="10"/>
  <c r="G51" i="10"/>
  <c r="G59" i="10"/>
  <c r="G67" i="10"/>
  <c r="G75" i="10"/>
  <c r="G83" i="10"/>
  <c r="G91" i="10"/>
  <c r="G12" i="10"/>
  <c r="G20" i="10"/>
  <c r="G28" i="10"/>
  <c r="G36" i="10"/>
  <c r="G44" i="10"/>
  <c r="G52" i="10"/>
  <c r="G60" i="10"/>
  <c r="G68" i="10"/>
  <c r="G84" i="10"/>
  <c r="G92" i="10"/>
  <c r="G5" i="10"/>
  <c r="G13" i="10"/>
  <c r="G21" i="10"/>
  <c r="G29" i="10"/>
  <c r="G37" i="10"/>
  <c r="G45" i="10"/>
  <c r="G53" i="10"/>
  <c r="G61" i="10"/>
  <c r="G69" i="10"/>
  <c r="G77" i="10"/>
  <c r="G85" i="10"/>
  <c r="G8" i="10"/>
  <c r="G16" i="10"/>
  <c r="G24" i="10"/>
  <c r="G32" i="10"/>
  <c r="G40" i="10"/>
  <c r="G48" i="10"/>
  <c r="G56" i="10"/>
  <c r="G64" i="10"/>
  <c r="G72" i="10"/>
  <c r="G65" i="10"/>
  <c r="G87" i="10"/>
  <c r="G15" i="10"/>
  <c r="G41" i="10"/>
  <c r="G97" i="10"/>
  <c r="G105" i="10"/>
  <c r="G123" i="10"/>
  <c r="G133" i="10"/>
  <c r="G141" i="10"/>
  <c r="G150" i="10"/>
  <c r="G158" i="10"/>
  <c r="G174" i="10"/>
  <c r="G183" i="10"/>
  <c r="G191" i="10"/>
  <c r="G17" i="10"/>
  <c r="G30" i="10"/>
  <c r="G42" i="10"/>
  <c r="G89" i="10"/>
  <c r="G98" i="10"/>
  <c r="G106" i="10"/>
  <c r="G115" i="10"/>
  <c r="G142" i="10"/>
  <c r="G151" i="10"/>
  <c r="G159" i="10"/>
  <c r="G167" i="10"/>
  <c r="G175" i="10"/>
  <c r="G184" i="10"/>
  <c r="G192" i="10"/>
  <c r="G55" i="10"/>
  <c r="G79" i="10"/>
  <c r="G6" i="10"/>
  <c r="G18" i="10"/>
  <c r="G31" i="10"/>
  <c r="G90" i="10"/>
  <c r="G99" i="10"/>
  <c r="G107" i="10"/>
  <c r="G116" i="10"/>
  <c r="G125" i="10"/>
  <c r="G135" i="10"/>
  <c r="G143" i="10"/>
  <c r="G152" i="10"/>
  <c r="G168" i="10"/>
  <c r="G185" i="10"/>
  <c r="G193" i="10"/>
  <c r="G7" i="10"/>
  <c r="G33" i="10"/>
  <c r="G81" i="10"/>
  <c r="G100" i="10"/>
  <c r="G108" i="10"/>
  <c r="G117" i="10"/>
  <c r="G126" i="10"/>
  <c r="G136" i="10"/>
  <c r="G144" i="10"/>
  <c r="G153" i="10"/>
  <c r="G161" i="10"/>
  <c r="G169" i="10"/>
  <c r="G177" i="10"/>
  <c r="G186" i="10"/>
  <c r="G194" i="10"/>
  <c r="G46" i="10"/>
  <c r="G58" i="10"/>
  <c r="G71" i="10"/>
  <c r="G9" i="10"/>
  <c r="G22" i="10"/>
  <c r="G34" i="10"/>
  <c r="G82" i="10"/>
  <c r="G101" i="10"/>
  <c r="G109" i="10"/>
  <c r="G118" i="10"/>
  <c r="G127" i="10"/>
  <c r="G137" i="10"/>
  <c r="G145" i="10"/>
  <c r="G154" i="10"/>
  <c r="G162" i="10"/>
  <c r="G170" i="10"/>
  <c r="G178" i="10"/>
  <c r="G187" i="10"/>
  <c r="G195" i="10"/>
  <c r="G47" i="10"/>
  <c r="G73" i="10"/>
  <c r="G10" i="10"/>
  <c r="G23" i="10"/>
  <c r="G94" i="10"/>
  <c r="G102" i="10"/>
  <c r="G111" i="10"/>
  <c r="G119" i="10"/>
  <c r="G129" i="10"/>
  <c r="G138" i="10"/>
  <c r="G147" i="10"/>
  <c r="G163" i="10"/>
  <c r="G171" i="10"/>
  <c r="G179" i="10"/>
  <c r="G188" i="10"/>
  <c r="G196" i="10"/>
  <c r="G49" i="10"/>
  <c r="G62" i="10"/>
  <c r="G74" i="10"/>
  <c r="G4" i="10"/>
  <c r="E173" i="10"/>
  <c r="E131" i="10"/>
  <c r="E106" i="10"/>
  <c r="G80" i="10"/>
  <c r="E194" i="10"/>
  <c r="G172" i="10"/>
  <c r="G130" i="10"/>
  <c r="G104" i="10"/>
  <c r="G78" i="10"/>
  <c r="E192" i="10"/>
  <c r="E169" i="10"/>
  <c r="E153" i="10"/>
  <c r="E126" i="10"/>
  <c r="E104" i="10"/>
  <c r="E42" i="10"/>
  <c r="E167" i="10"/>
  <c r="E151" i="10"/>
  <c r="G103" i="10"/>
  <c r="G39" i="10"/>
  <c r="F174" i="10"/>
  <c r="E100" i="10"/>
  <c r="E75" i="10"/>
  <c r="E39" i="10"/>
  <c r="F178" i="10"/>
  <c r="G189" i="10"/>
  <c r="G122" i="10"/>
  <c r="E98" i="10"/>
  <c r="G70" i="10"/>
  <c r="G38" i="10"/>
  <c r="E186" i="10"/>
  <c r="G165" i="10"/>
  <c r="G148" i="10"/>
  <c r="E122" i="10"/>
  <c r="G96" i="10"/>
  <c r="G66" i="10"/>
  <c r="G26" i="10"/>
  <c r="E184" i="10"/>
  <c r="E165" i="10"/>
  <c r="E144" i="10"/>
  <c r="G120" i="10"/>
  <c r="E96" i="10"/>
  <c r="E64" i="10"/>
  <c r="E26" i="10"/>
  <c r="G182" i="10"/>
  <c r="G164" i="10"/>
  <c r="E142" i="10"/>
  <c r="E117" i="10"/>
  <c r="G95" i="10"/>
  <c r="G25" i="10"/>
  <c r="E182" i="10"/>
  <c r="E161" i="10"/>
  <c r="G140" i="10"/>
  <c r="E115" i="10"/>
  <c r="G14" i="10"/>
  <c r="G180" i="10"/>
  <c r="E140" i="10"/>
  <c r="G57" i="10"/>
  <c r="E14" i="10"/>
  <c r="S166" i="10"/>
  <c r="U166" i="10"/>
  <c r="V166" i="10"/>
  <c r="W166" i="10"/>
  <c r="M166" i="10"/>
  <c r="N166" i="10"/>
  <c r="Q166" i="10"/>
  <c r="R166" i="10"/>
  <c r="U190" i="10"/>
  <c r="W155" i="10"/>
  <c r="Q155" i="10"/>
  <c r="R155" i="10"/>
  <c r="T149" i="10"/>
  <c r="V149" i="10"/>
  <c r="S149" i="10"/>
  <c r="W149" i="10"/>
  <c r="M149" i="10"/>
  <c r="N149" i="10"/>
  <c r="M160" i="10"/>
  <c r="N160" i="10"/>
  <c r="O160" i="10"/>
  <c r="U160" i="10"/>
  <c r="V160" i="10"/>
  <c r="V155" i="10"/>
  <c r="T155" i="10"/>
  <c r="M124" i="10"/>
  <c r="W124" i="10"/>
  <c r="Q124" i="10"/>
  <c r="S124" i="10"/>
  <c r="O76" i="10"/>
  <c r="Q76" i="10"/>
  <c r="T76" i="10"/>
  <c r="W76" i="10"/>
  <c r="M76" i="10"/>
  <c r="R76" i="10"/>
  <c r="U76" i="10"/>
  <c r="P76" i="10"/>
  <c r="V76" i="10"/>
  <c r="U93" i="10"/>
  <c r="O93" i="10"/>
  <c r="Q93" i="10"/>
  <c r="V63" i="10"/>
  <c r="F45" i="10"/>
  <c r="F29" i="10"/>
  <c r="F13" i="10"/>
  <c r="F61" i="10"/>
  <c r="M63" i="10"/>
  <c r="P63" i="10"/>
  <c r="S63" i="10"/>
  <c r="U63" i="10"/>
  <c r="W63" i="10"/>
  <c r="F44" i="10"/>
  <c r="F28" i="10"/>
  <c r="F9" i="10"/>
  <c r="O43" i="10"/>
  <c r="F12" i="10"/>
  <c r="W43" i="10"/>
  <c r="U43" i="10"/>
  <c r="T43" i="10"/>
  <c r="R190" i="10" l="1"/>
  <c r="Q190" i="10"/>
  <c r="S190" i="10"/>
  <c r="T190" i="10"/>
  <c r="V190" i="10"/>
  <c r="W190" i="10"/>
  <c r="O190" i="10"/>
  <c r="P190" i="10"/>
  <c r="S176" i="10"/>
  <c r="X93" i="10"/>
  <c r="P176" i="10"/>
  <c r="X155" i="10"/>
  <c r="T176" i="10"/>
  <c r="X114" i="10"/>
  <c r="W176" i="10"/>
  <c r="M176" i="10"/>
  <c r="N176" i="10"/>
  <c r="U176" i="10"/>
  <c r="Q176" i="10"/>
  <c r="X134" i="10"/>
  <c r="O176" i="10"/>
  <c r="X43" i="10"/>
  <c r="V176" i="10"/>
  <c r="AI131" i="14"/>
  <c r="AL54" i="14"/>
  <c r="AL115" i="14"/>
  <c r="AL131" i="14"/>
  <c r="M71" i="7"/>
  <c r="AI38" i="13"/>
  <c r="AI167" i="13"/>
  <c r="AL86" i="13"/>
  <c r="M183" i="7"/>
  <c r="M167" i="7"/>
  <c r="N22" i="7"/>
  <c r="AI70" i="13"/>
  <c r="AI183" i="13"/>
  <c r="N6" i="7"/>
  <c r="AI23" i="4"/>
  <c r="AI183" i="4"/>
  <c r="AL86" i="18"/>
  <c r="L7" i="7"/>
  <c r="AL7" i="17"/>
  <c r="AI135" i="17"/>
  <c r="AI70" i="17"/>
  <c r="L103" i="7"/>
  <c r="AL118" i="17"/>
  <c r="AL183" i="17"/>
  <c r="AL87" i="17"/>
  <c r="AI23" i="17"/>
  <c r="AL54" i="17"/>
  <c r="AL70" i="18"/>
  <c r="AL150" i="18"/>
  <c r="AI134" i="18"/>
  <c r="AI8" i="4"/>
  <c r="AL54" i="4"/>
  <c r="AL23" i="4"/>
  <c r="AI86" i="4"/>
  <c r="AI70" i="4"/>
  <c r="AI39" i="4"/>
  <c r="AL22" i="4"/>
  <c r="AI6" i="4"/>
  <c r="N8" i="7"/>
  <c r="Q8" i="7" s="1"/>
  <c r="AL150" i="13"/>
  <c r="M87" i="7"/>
  <c r="N55" i="7"/>
  <c r="AL55" i="13"/>
  <c r="AL70" i="14"/>
  <c r="AI22" i="14"/>
  <c r="AL135" i="14"/>
  <c r="AI70" i="14"/>
  <c r="AI135" i="14"/>
  <c r="AI166" i="14"/>
  <c r="N70" i="7"/>
  <c r="AI150" i="14"/>
  <c r="AI134" i="14"/>
  <c r="AI115" i="14"/>
  <c r="AL118" i="14"/>
  <c r="AI102" i="14"/>
  <c r="AI23" i="14"/>
  <c r="AI55" i="14"/>
  <c r="N134" i="7"/>
  <c r="AL51" i="14"/>
  <c r="L51" i="7"/>
  <c r="Q51" i="7" s="1"/>
  <c r="AL19" i="14"/>
  <c r="AL39" i="14"/>
  <c r="AI7" i="14"/>
  <c r="AI39" i="14"/>
  <c r="AI19" i="14"/>
  <c r="AL166" i="14"/>
  <c r="AL35" i="14"/>
  <c r="AI35" i="14"/>
  <c r="AL150" i="14"/>
  <c r="AL182" i="13"/>
  <c r="AL22" i="13"/>
  <c r="AI54" i="13"/>
  <c r="AI150" i="13"/>
  <c r="AL118" i="13"/>
  <c r="N102" i="7"/>
  <c r="AI182" i="13"/>
  <c r="N86" i="7"/>
  <c r="AI7" i="13"/>
  <c r="AL86" i="4"/>
  <c r="L183" i="7"/>
  <c r="AL167" i="4"/>
  <c r="AI54" i="4"/>
  <c r="AL38" i="4"/>
  <c r="M38" i="7"/>
  <c r="AL183" i="4"/>
  <c r="AL102" i="4"/>
  <c r="M22" i="7"/>
  <c r="AL119" i="4"/>
  <c r="AI38" i="4"/>
  <c r="L119" i="7"/>
  <c r="AI22" i="4"/>
  <c r="M70" i="7"/>
  <c r="M6" i="7"/>
  <c r="AL103" i="4"/>
  <c r="N168" i="7"/>
  <c r="Q168" i="7" s="1"/>
  <c r="L39" i="7"/>
  <c r="AL6" i="4"/>
  <c r="AL168" i="4"/>
  <c r="AI118" i="4"/>
  <c r="N152" i="7"/>
  <c r="Q152" i="7" s="1"/>
  <c r="AI152" i="4"/>
  <c r="L38" i="7"/>
  <c r="M54" i="7"/>
  <c r="AL134" i="18"/>
  <c r="M86" i="7"/>
  <c r="AI7" i="18"/>
  <c r="N150" i="7"/>
  <c r="AI23" i="18"/>
  <c r="AL38" i="18"/>
  <c r="M134" i="7"/>
  <c r="AI118" i="18"/>
  <c r="AL183" i="18"/>
  <c r="AL39" i="18"/>
  <c r="N135" i="7"/>
  <c r="L54" i="7"/>
  <c r="L70" i="7"/>
  <c r="AL71" i="17"/>
  <c r="AL6" i="17"/>
  <c r="AI183" i="17"/>
  <c r="L6" i="7"/>
  <c r="AI182" i="17"/>
  <c r="AL103" i="17"/>
  <c r="AI22" i="17"/>
  <c r="AL39" i="17"/>
  <c r="AI39" i="17"/>
  <c r="L55" i="7"/>
  <c r="AL22" i="17"/>
  <c r="AL166" i="17"/>
  <c r="AL134" i="17"/>
  <c r="AL102" i="17"/>
  <c r="AI86" i="17"/>
  <c r="AI38" i="17"/>
  <c r="AI71" i="18"/>
  <c r="AL118" i="18"/>
  <c r="AI167" i="18"/>
  <c r="N167" i="7"/>
  <c r="AL22" i="18"/>
  <c r="AI54" i="18"/>
  <c r="AI38" i="18"/>
  <c r="AI166" i="4"/>
  <c r="AI87" i="4"/>
  <c r="L134" i="7"/>
  <c r="M118" i="7"/>
  <c r="AI103" i="4"/>
  <c r="M151" i="7"/>
  <c r="AI22" i="13"/>
  <c r="AL151" i="13"/>
  <c r="L22" i="7"/>
  <c r="AL54" i="13"/>
  <c r="N54" i="7"/>
  <c r="AL83" i="14"/>
  <c r="L83" i="7"/>
  <c r="Q83" i="7" s="1"/>
  <c r="AL7" i="14"/>
  <c r="AL99" i="14"/>
  <c r="Q193" i="7"/>
  <c r="L99" i="7"/>
  <c r="Q99" i="7" s="1"/>
  <c r="M7" i="7"/>
  <c r="N118" i="7"/>
  <c r="AI118" i="14"/>
  <c r="M23" i="7"/>
  <c r="N166" i="7"/>
  <c r="AI23" i="13"/>
  <c r="AI134" i="13"/>
  <c r="AL134" i="13"/>
  <c r="N119" i="7"/>
  <c r="M119" i="7"/>
  <c r="L150" i="7"/>
  <c r="AI56" i="4"/>
  <c r="AI7" i="4"/>
  <c r="AI88" i="4"/>
  <c r="AL150" i="4"/>
  <c r="AL134" i="4"/>
  <c r="AI150" i="4"/>
  <c r="AI134" i="4"/>
  <c r="L167" i="7"/>
  <c r="N56" i="7"/>
  <c r="Q56" i="7" s="1"/>
  <c r="N72" i="7"/>
  <c r="T72" i="7" s="1"/>
  <c r="AL7" i="4"/>
  <c r="N87" i="7"/>
  <c r="AL87" i="4"/>
  <c r="AL118" i="4"/>
  <c r="AL166" i="4"/>
  <c r="AL88" i="4"/>
  <c r="AI71" i="4"/>
  <c r="AL72" i="4"/>
  <c r="N151" i="7"/>
  <c r="AI6" i="18"/>
  <c r="AI166" i="18"/>
  <c r="N103" i="7"/>
  <c r="Q103" i="7" s="1"/>
  <c r="AI70" i="18"/>
  <c r="AL151" i="18"/>
  <c r="AI87" i="18"/>
  <c r="AI22" i="18"/>
  <c r="AL135" i="18"/>
  <c r="AL6" i="18"/>
  <c r="L151" i="7"/>
  <c r="AI167" i="17"/>
  <c r="AL135" i="17"/>
  <c r="AL167" i="17"/>
  <c r="AL150" i="17"/>
  <c r="AL182" i="17"/>
  <c r="L102" i="7"/>
  <c r="AI102" i="17"/>
  <c r="L135" i="7"/>
  <c r="AI118" i="17"/>
  <c r="AL86" i="17"/>
  <c r="AL70" i="17"/>
  <c r="L86" i="7"/>
  <c r="AL23" i="17"/>
  <c r="AI55" i="17"/>
  <c r="AL119" i="17"/>
  <c r="AI54" i="17"/>
  <c r="AL55" i="17"/>
  <c r="N71" i="7"/>
  <c r="AI7" i="17"/>
  <c r="N182" i="7"/>
  <c r="Q182" i="7" s="1"/>
  <c r="AI103" i="17"/>
  <c r="AI166" i="17"/>
  <c r="AI151" i="17"/>
  <c r="AL38" i="17"/>
  <c r="L166" i="7"/>
  <c r="AI119" i="17"/>
  <c r="AI134" i="17"/>
  <c r="AL103" i="18"/>
  <c r="AL54" i="18"/>
  <c r="AI182" i="18"/>
  <c r="AI150" i="18"/>
  <c r="AI102" i="18"/>
  <c r="AI86" i="18"/>
  <c r="AL71" i="4"/>
  <c r="AI55" i="4"/>
  <c r="L71" i="7"/>
  <c r="N7" i="7"/>
  <c r="N23" i="7"/>
  <c r="N183" i="7"/>
  <c r="AL7" i="13"/>
  <c r="AL71" i="13"/>
  <c r="AL23" i="13"/>
  <c r="T164" i="7"/>
  <c r="AL166" i="13"/>
  <c r="AI166" i="13"/>
  <c r="T35" i="7"/>
  <c r="Q94" i="7"/>
  <c r="T93" i="7"/>
  <c r="I4" i="10"/>
  <c r="Q122" i="7"/>
  <c r="T20" i="7"/>
  <c r="Q125" i="7"/>
  <c r="T171" i="7"/>
  <c r="T188" i="7"/>
  <c r="Q88" i="7"/>
  <c r="T125" i="7"/>
  <c r="T52" i="7"/>
  <c r="T94" i="7"/>
  <c r="J4" i="10"/>
  <c r="AG4" i="10" s="1"/>
  <c r="Q68" i="7"/>
  <c r="T160" i="7"/>
  <c r="Q190" i="7"/>
  <c r="Q20" i="7"/>
  <c r="T136" i="7"/>
  <c r="J194" i="10"/>
  <c r="AG194" i="10" s="1"/>
  <c r="K194" i="10"/>
  <c r="T19" i="7"/>
  <c r="Q144" i="7"/>
  <c r="T169" i="7"/>
  <c r="T36" i="7"/>
  <c r="T84" i="7"/>
  <c r="T4" i="7"/>
  <c r="T126" i="7"/>
  <c r="Q131" i="7"/>
  <c r="T193" i="7"/>
  <c r="Q126" i="7"/>
  <c r="Q185" i="7"/>
  <c r="Q138" i="7"/>
  <c r="Q81" i="7"/>
  <c r="Q61" i="7"/>
  <c r="Q136" i="7"/>
  <c r="T138" i="7"/>
  <c r="Q173" i="7"/>
  <c r="Q163" i="7"/>
  <c r="T196" i="7"/>
  <c r="Q169" i="7"/>
  <c r="Q188" i="7"/>
  <c r="T177" i="7"/>
  <c r="Q4" i="7"/>
  <c r="Q196" i="7"/>
  <c r="T117" i="7"/>
  <c r="Q105" i="7"/>
  <c r="T81" i="7"/>
  <c r="T186" i="7"/>
  <c r="Q36" i="7"/>
  <c r="Q189" i="7"/>
  <c r="Q130" i="7"/>
  <c r="Q186" i="7"/>
  <c r="Q114" i="7"/>
  <c r="T158" i="7"/>
  <c r="Q73" i="7"/>
  <c r="T155" i="7"/>
  <c r="T61" i="7"/>
  <c r="Q158" i="7"/>
  <c r="Q148" i="7"/>
  <c r="T143" i="7"/>
  <c r="T114" i="7"/>
  <c r="T88" i="7"/>
  <c r="T163" i="7"/>
  <c r="Q92" i="7"/>
  <c r="T190" i="7"/>
  <c r="Q153" i="7"/>
  <c r="T60" i="7"/>
  <c r="Q93" i="7"/>
  <c r="T44" i="7"/>
  <c r="T185" i="7"/>
  <c r="Q117" i="7"/>
  <c r="T144" i="7"/>
  <c r="T127" i="7"/>
  <c r="Q164" i="7"/>
  <c r="T189" i="7"/>
  <c r="Q174" i="7"/>
  <c r="Q60" i="7"/>
  <c r="Q127" i="7"/>
  <c r="T92" i="7"/>
  <c r="T153" i="7"/>
  <c r="T194" i="7"/>
  <c r="T173" i="7"/>
  <c r="Q143" i="7"/>
  <c r="Q197" i="7"/>
  <c r="Q194" i="7"/>
  <c r="T73" i="7"/>
  <c r="T68" i="7"/>
  <c r="J177" i="10"/>
  <c r="Z177" i="10" s="1"/>
  <c r="T100" i="7"/>
  <c r="Q100" i="7"/>
  <c r="Q155" i="7"/>
  <c r="T174" i="7"/>
  <c r="T122" i="7"/>
  <c r="Q35" i="7"/>
  <c r="K177" i="10"/>
  <c r="Q52" i="7"/>
  <c r="Q19" i="7"/>
  <c r="Q57" i="7"/>
  <c r="T57" i="7"/>
  <c r="T105" i="7"/>
  <c r="Q171" i="7"/>
  <c r="Q44" i="7"/>
  <c r="Q160" i="7"/>
  <c r="Q177" i="7"/>
  <c r="T197" i="7"/>
  <c r="Q104" i="7"/>
  <c r="T104" i="7"/>
  <c r="Q84" i="7"/>
  <c r="T131" i="7"/>
  <c r="Q125" i="10"/>
  <c r="N125" i="10"/>
  <c r="O125" i="10"/>
  <c r="P125" i="10"/>
  <c r="W125" i="10"/>
  <c r="M125" i="10"/>
  <c r="S125" i="10"/>
  <c r="T125" i="10"/>
  <c r="U125" i="10"/>
  <c r="V125" i="10"/>
  <c r="R125" i="10"/>
  <c r="Q98" i="7"/>
  <c r="T98" i="7"/>
  <c r="P187" i="7"/>
  <c r="S187" i="7"/>
  <c r="P84" i="7"/>
  <c r="S84" i="7"/>
  <c r="Q108" i="7"/>
  <c r="T108" i="7"/>
  <c r="T12" i="10"/>
  <c r="U12" i="10"/>
  <c r="V12" i="10"/>
  <c r="W12" i="10"/>
  <c r="N12" i="10"/>
  <c r="O12" i="10"/>
  <c r="Q12" i="10"/>
  <c r="M12" i="10"/>
  <c r="P12" i="10"/>
  <c r="R12" i="10"/>
  <c r="S12" i="10"/>
  <c r="M13" i="10"/>
  <c r="N13" i="10"/>
  <c r="O13" i="10"/>
  <c r="P13" i="10"/>
  <c r="R13" i="10"/>
  <c r="S13" i="10"/>
  <c r="U13" i="10"/>
  <c r="V13" i="10"/>
  <c r="T13" i="10"/>
  <c r="W13" i="10"/>
  <c r="Q13" i="10"/>
  <c r="X76" i="10"/>
  <c r="X160" i="10"/>
  <c r="N187" i="10"/>
  <c r="P187" i="10"/>
  <c r="Q187" i="10"/>
  <c r="R187" i="10"/>
  <c r="T187" i="10"/>
  <c r="V187" i="10"/>
  <c r="M187" i="10"/>
  <c r="O187" i="10"/>
  <c r="S187" i="10"/>
  <c r="U187" i="10"/>
  <c r="W187" i="10"/>
  <c r="M111" i="10"/>
  <c r="N111" i="10"/>
  <c r="U111" i="10"/>
  <c r="O111" i="10"/>
  <c r="Q111" i="10"/>
  <c r="R111" i="10"/>
  <c r="S111" i="10"/>
  <c r="V111" i="10"/>
  <c r="W111" i="10"/>
  <c r="P111" i="10"/>
  <c r="T111" i="10"/>
  <c r="U117" i="10"/>
  <c r="V117" i="10"/>
  <c r="M117" i="10"/>
  <c r="N117" i="10"/>
  <c r="P117" i="10"/>
  <c r="R117" i="10"/>
  <c r="Q117" i="10"/>
  <c r="T117" i="10"/>
  <c r="W117" i="10"/>
  <c r="O117" i="10"/>
  <c r="S117" i="10"/>
  <c r="T136" i="10"/>
  <c r="V136" i="10"/>
  <c r="W136" i="10"/>
  <c r="N136" i="10"/>
  <c r="P136" i="10"/>
  <c r="R136" i="10"/>
  <c r="U136" i="10"/>
  <c r="O136" i="10"/>
  <c r="Q136" i="10"/>
  <c r="S136" i="10"/>
  <c r="M136" i="10"/>
  <c r="R145" i="10"/>
  <c r="M145" i="10"/>
  <c r="N145" i="10"/>
  <c r="O145" i="10"/>
  <c r="T145" i="10"/>
  <c r="V145" i="10"/>
  <c r="W145" i="10"/>
  <c r="P145" i="10"/>
  <c r="Q145" i="10"/>
  <c r="U145" i="10"/>
  <c r="S145" i="10"/>
  <c r="S73" i="10"/>
  <c r="U73" i="10"/>
  <c r="M73" i="10"/>
  <c r="O73" i="10"/>
  <c r="N73" i="10"/>
  <c r="P73" i="10"/>
  <c r="T73" i="10"/>
  <c r="Q73" i="10"/>
  <c r="V73" i="10"/>
  <c r="R73" i="10"/>
  <c r="W73" i="10"/>
  <c r="M57" i="10"/>
  <c r="O57" i="10"/>
  <c r="P57" i="10"/>
  <c r="W57" i="10"/>
  <c r="N57" i="10"/>
  <c r="S57" i="10"/>
  <c r="V57" i="10"/>
  <c r="U57" i="10"/>
  <c r="R57" i="10"/>
  <c r="T57" i="10"/>
  <c r="Q57" i="10"/>
  <c r="S83" i="10"/>
  <c r="M83" i="10"/>
  <c r="O83" i="10"/>
  <c r="P83" i="10"/>
  <c r="T83" i="10"/>
  <c r="W83" i="10"/>
  <c r="R83" i="10"/>
  <c r="V83" i="10"/>
  <c r="Q83" i="10"/>
  <c r="U83" i="10"/>
  <c r="N83" i="10"/>
  <c r="S51" i="10"/>
  <c r="U51" i="10"/>
  <c r="W51" i="10"/>
  <c r="O51" i="10"/>
  <c r="N51" i="10"/>
  <c r="R51" i="10"/>
  <c r="M51" i="10"/>
  <c r="P51" i="10"/>
  <c r="T51" i="10"/>
  <c r="V51" i="10"/>
  <c r="Q51" i="10"/>
  <c r="P19" i="10"/>
  <c r="Q19" i="10"/>
  <c r="R19" i="10"/>
  <c r="S19" i="10"/>
  <c r="T19" i="10"/>
  <c r="U19" i="10"/>
  <c r="V19" i="10"/>
  <c r="W19" i="10"/>
  <c r="M19" i="10"/>
  <c r="N19" i="10"/>
  <c r="O19" i="10"/>
  <c r="T21" i="7"/>
  <c r="Q21" i="7"/>
  <c r="P109" i="7"/>
  <c r="S109" i="7"/>
  <c r="Q156" i="7"/>
  <c r="T156" i="7"/>
  <c r="Q172" i="7"/>
  <c r="T172" i="7"/>
  <c r="P112" i="7"/>
  <c r="S112" i="7"/>
  <c r="S96" i="7"/>
  <c r="P96" i="7"/>
  <c r="P140" i="7"/>
  <c r="S140" i="7"/>
  <c r="P114" i="7"/>
  <c r="S114" i="7"/>
  <c r="P164" i="7"/>
  <c r="S164" i="7"/>
  <c r="P64" i="7"/>
  <c r="S64" i="7"/>
  <c r="P100" i="7"/>
  <c r="S100" i="7"/>
  <c r="Q141" i="7"/>
  <c r="T141" i="7"/>
  <c r="P105" i="7"/>
  <c r="S105" i="7"/>
  <c r="Q165" i="7"/>
  <c r="T165" i="7"/>
  <c r="Q32" i="7"/>
  <c r="T32" i="7"/>
  <c r="S58" i="7"/>
  <c r="P58" i="7"/>
  <c r="Q140" i="7"/>
  <c r="T140" i="7"/>
  <c r="P56" i="7"/>
  <c r="S56" i="7"/>
  <c r="P176" i="7"/>
  <c r="S176" i="7"/>
  <c r="S44" i="7"/>
  <c r="P44" i="7"/>
  <c r="P51" i="7"/>
  <c r="S51" i="7"/>
  <c r="P154" i="7"/>
  <c r="S154" i="7"/>
  <c r="Q129" i="7"/>
  <c r="T129" i="7"/>
  <c r="M95" i="10"/>
  <c r="Q95" i="10"/>
  <c r="T95" i="10"/>
  <c r="V95" i="10"/>
  <c r="N95" i="10"/>
  <c r="P95" i="10"/>
  <c r="U95" i="10"/>
  <c r="W95" i="10"/>
  <c r="O95" i="10"/>
  <c r="R95" i="10"/>
  <c r="S95" i="10"/>
  <c r="M71" i="10"/>
  <c r="P71" i="10"/>
  <c r="S71" i="10"/>
  <c r="U71" i="10"/>
  <c r="W71" i="10"/>
  <c r="N71" i="10"/>
  <c r="O71" i="10"/>
  <c r="T71" i="10"/>
  <c r="Q71" i="10"/>
  <c r="V71" i="10"/>
  <c r="R71" i="10"/>
  <c r="M194" i="10"/>
  <c r="N194" i="10"/>
  <c r="P194" i="10"/>
  <c r="R194" i="10"/>
  <c r="T194" i="10"/>
  <c r="U194" i="10"/>
  <c r="S194" i="10"/>
  <c r="V194" i="10"/>
  <c r="W194" i="10"/>
  <c r="O194" i="10"/>
  <c r="Q194" i="10"/>
  <c r="Q123" i="10"/>
  <c r="S123" i="10"/>
  <c r="T123" i="10"/>
  <c r="U123" i="10"/>
  <c r="M123" i="10"/>
  <c r="O123" i="10"/>
  <c r="R123" i="10"/>
  <c r="V123" i="10"/>
  <c r="W123" i="10"/>
  <c r="N123" i="10"/>
  <c r="P123" i="10"/>
  <c r="R141" i="10"/>
  <c r="T141" i="10"/>
  <c r="S141" i="10"/>
  <c r="V141" i="10"/>
  <c r="W141" i="10"/>
  <c r="M141" i="10"/>
  <c r="N141" i="10"/>
  <c r="O141" i="10"/>
  <c r="P141" i="10"/>
  <c r="Q141" i="10"/>
  <c r="U141" i="10"/>
  <c r="M103" i="10"/>
  <c r="T103" i="10"/>
  <c r="S103" i="10"/>
  <c r="U103" i="10"/>
  <c r="O103" i="10"/>
  <c r="Q103" i="10"/>
  <c r="R103" i="10"/>
  <c r="V103" i="10"/>
  <c r="N103" i="10"/>
  <c r="P103" i="10"/>
  <c r="W103" i="10"/>
  <c r="O54" i="10"/>
  <c r="Q54" i="10"/>
  <c r="S54" i="10"/>
  <c r="T54" i="10"/>
  <c r="M54" i="10"/>
  <c r="P54" i="10"/>
  <c r="U54" i="10"/>
  <c r="V54" i="10"/>
  <c r="R54" i="10"/>
  <c r="N54" i="10"/>
  <c r="W54" i="10"/>
  <c r="O72" i="10"/>
  <c r="Q72" i="10"/>
  <c r="T72" i="10"/>
  <c r="W72" i="10"/>
  <c r="N72" i="10"/>
  <c r="P72" i="10"/>
  <c r="U72" i="10"/>
  <c r="M72" i="10"/>
  <c r="S72" i="10"/>
  <c r="V72" i="10"/>
  <c r="R72" i="10"/>
  <c r="N26" i="10"/>
  <c r="O26" i="10"/>
  <c r="P26" i="10"/>
  <c r="Q26" i="10"/>
  <c r="S26" i="10"/>
  <c r="T26" i="10"/>
  <c r="U26" i="10"/>
  <c r="V26" i="10"/>
  <c r="M26" i="10"/>
  <c r="W26" i="10"/>
  <c r="R26" i="10"/>
  <c r="M41" i="10"/>
  <c r="O41" i="10"/>
  <c r="P41" i="10"/>
  <c r="Q41" i="10"/>
  <c r="T41" i="10"/>
  <c r="W41" i="10"/>
  <c r="N41" i="10"/>
  <c r="U41" i="10"/>
  <c r="V41" i="10"/>
  <c r="R41" i="10"/>
  <c r="S41" i="10"/>
  <c r="P59" i="7"/>
  <c r="S59" i="7"/>
  <c r="P69" i="7"/>
  <c r="S69" i="7"/>
  <c r="P46" i="7"/>
  <c r="S46" i="7"/>
  <c r="P195" i="7"/>
  <c r="S195" i="7"/>
  <c r="P91" i="7"/>
  <c r="S91" i="7"/>
  <c r="P48" i="7"/>
  <c r="S48" i="7"/>
  <c r="Q78" i="7"/>
  <c r="T78" i="7"/>
  <c r="P194" i="7"/>
  <c r="S194" i="7"/>
  <c r="P38" i="7"/>
  <c r="S38" i="7"/>
  <c r="P183" i="7"/>
  <c r="S183" i="7"/>
  <c r="Q97" i="7"/>
  <c r="T97" i="7"/>
  <c r="P40" i="7"/>
  <c r="S40" i="7"/>
  <c r="P80" i="7"/>
  <c r="S80" i="7"/>
  <c r="S171" i="7"/>
  <c r="P171" i="7"/>
  <c r="P94" i="7"/>
  <c r="S94" i="7"/>
  <c r="T170" i="7"/>
  <c r="Q170" i="7"/>
  <c r="Q96" i="7"/>
  <c r="T96" i="7"/>
  <c r="O42" i="10"/>
  <c r="P42" i="10"/>
  <c r="Q42" i="10"/>
  <c r="S42" i="10"/>
  <c r="T42" i="10"/>
  <c r="U42" i="10"/>
  <c r="R42" i="10"/>
  <c r="N42" i="10"/>
  <c r="M42" i="10"/>
  <c r="W42" i="10"/>
  <c r="V42" i="10"/>
  <c r="P163" i="7"/>
  <c r="S163" i="7"/>
  <c r="Q104" i="10"/>
  <c r="S104" i="10"/>
  <c r="U104" i="10"/>
  <c r="N104" i="10"/>
  <c r="O104" i="10"/>
  <c r="P104" i="10"/>
  <c r="T104" i="10"/>
  <c r="R104" i="10"/>
  <c r="V104" i="10"/>
  <c r="W104" i="10"/>
  <c r="M104" i="10"/>
  <c r="Q28" i="7"/>
  <c r="T28" i="7"/>
  <c r="M29" i="10"/>
  <c r="O29" i="10"/>
  <c r="P29" i="10"/>
  <c r="Q29" i="10"/>
  <c r="R29" i="10"/>
  <c r="T29" i="10"/>
  <c r="W29" i="10"/>
  <c r="S29" i="10"/>
  <c r="V29" i="10"/>
  <c r="N29" i="10"/>
  <c r="U29" i="10"/>
  <c r="X149" i="10"/>
  <c r="Q112" i="10"/>
  <c r="R112" i="10"/>
  <c r="O112" i="10"/>
  <c r="S112" i="10"/>
  <c r="U112" i="10"/>
  <c r="M112" i="10"/>
  <c r="N112" i="10"/>
  <c r="P112" i="10"/>
  <c r="T112" i="10"/>
  <c r="V112" i="10"/>
  <c r="W112" i="10"/>
  <c r="O182" i="10"/>
  <c r="S182" i="10"/>
  <c r="V182" i="10"/>
  <c r="N182" i="10"/>
  <c r="P182" i="10"/>
  <c r="M182" i="10"/>
  <c r="Q182" i="10"/>
  <c r="R182" i="10"/>
  <c r="T182" i="10"/>
  <c r="U182" i="10"/>
  <c r="W182" i="10"/>
  <c r="M186" i="10"/>
  <c r="N186" i="10"/>
  <c r="P186" i="10"/>
  <c r="R186" i="10"/>
  <c r="T186" i="10"/>
  <c r="U186" i="10"/>
  <c r="O186" i="10"/>
  <c r="Q186" i="10"/>
  <c r="S186" i="10"/>
  <c r="V186" i="10"/>
  <c r="W186" i="10"/>
  <c r="P152" i="10"/>
  <c r="R152" i="10"/>
  <c r="M152" i="10"/>
  <c r="U152" i="10"/>
  <c r="V152" i="10"/>
  <c r="N152" i="10"/>
  <c r="O152" i="10"/>
  <c r="Q152" i="10"/>
  <c r="S152" i="10"/>
  <c r="T152" i="10"/>
  <c r="W152" i="10"/>
  <c r="R137" i="10"/>
  <c r="T137" i="10"/>
  <c r="P137" i="10"/>
  <c r="S137" i="10"/>
  <c r="U137" i="10"/>
  <c r="N137" i="10"/>
  <c r="O137" i="10"/>
  <c r="V137" i="10"/>
  <c r="W137" i="10"/>
  <c r="M137" i="10"/>
  <c r="Q137" i="10"/>
  <c r="W78" i="10"/>
  <c r="O78" i="10"/>
  <c r="Q78" i="10"/>
  <c r="P78" i="10"/>
  <c r="R78" i="10"/>
  <c r="T78" i="10"/>
  <c r="U78" i="10"/>
  <c r="V78" i="10"/>
  <c r="M78" i="10"/>
  <c r="S78" i="10"/>
  <c r="N78" i="10"/>
  <c r="W86" i="10"/>
  <c r="O86" i="10"/>
  <c r="S86" i="10"/>
  <c r="T86" i="10"/>
  <c r="V86" i="10"/>
  <c r="N86" i="10"/>
  <c r="P86" i="10"/>
  <c r="R86" i="10"/>
  <c r="Q86" i="10"/>
  <c r="U86" i="10"/>
  <c r="M86" i="10"/>
  <c r="O68" i="10"/>
  <c r="Q68" i="10"/>
  <c r="T68" i="10"/>
  <c r="W68" i="10"/>
  <c r="M68" i="10"/>
  <c r="N68" i="10"/>
  <c r="S68" i="10"/>
  <c r="V68" i="10"/>
  <c r="P68" i="10"/>
  <c r="U68" i="10"/>
  <c r="R68" i="10"/>
  <c r="U24" i="10"/>
  <c r="V24" i="10"/>
  <c r="W24" i="10"/>
  <c r="N24" i="10"/>
  <c r="O24" i="10"/>
  <c r="Q24" i="10"/>
  <c r="R24" i="10"/>
  <c r="S24" i="10"/>
  <c r="T24" i="10"/>
  <c r="P24" i="10"/>
  <c r="M24" i="10"/>
  <c r="M37" i="10"/>
  <c r="O37" i="10"/>
  <c r="P37" i="10"/>
  <c r="Q37" i="10"/>
  <c r="T37" i="10"/>
  <c r="W37" i="10"/>
  <c r="U37" i="10"/>
  <c r="N37" i="10"/>
  <c r="R37" i="10"/>
  <c r="S37" i="10"/>
  <c r="V37" i="10"/>
  <c r="T29" i="7"/>
  <c r="Q29" i="7"/>
  <c r="Q80" i="7"/>
  <c r="T80" i="7"/>
  <c r="P11" i="7"/>
  <c r="S11" i="7"/>
  <c r="P29" i="7"/>
  <c r="S29" i="7"/>
  <c r="Q25" i="7"/>
  <c r="T25" i="7"/>
  <c r="P123" i="7"/>
  <c r="S123" i="7"/>
  <c r="P50" i="7"/>
  <c r="S50" i="7"/>
  <c r="S36" i="7"/>
  <c r="P36" i="7"/>
  <c r="Q75" i="7"/>
  <c r="T75" i="7"/>
  <c r="P111" i="7"/>
  <c r="S111" i="7"/>
  <c r="Q33" i="7"/>
  <c r="T33" i="7"/>
  <c r="P4" i="7"/>
  <c r="S4" i="7"/>
  <c r="P42" i="7"/>
  <c r="S42" i="7"/>
  <c r="Q34" i="7"/>
  <c r="T34" i="7"/>
  <c r="P157" i="7"/>
  <c r="S157" i="7"/>
  <c r="P185" i="7"/>
  <c r="S185" i="7"/>
  <c r="Q65" i="7"/>
  <c r="T65" i="7"/>
  <c r="Q91" i="7"/>
  <c r="T91" i="7"/>
  <c r="P115" i="7"/>
  <c r="S115" i="7"/>
  <c r="M10" i="10"/>
  <c r="N10" i="10"/>
  <c r="O10" i="10"/>
  <c r="P10" i="10"/>
  <c r="Q10" i="10"/>
  <c r="R10" i="10"/>
  <c r="S10" i="10"/>
  <c r="T10" i="10"/>
  <c r="V10" i="10"/>
  <c r="W10" i="10"/>
  <c r="U10" i="10"/>
  <c r="M6" i="10"/>
  <c r="N6" i="10"/>
  <c r="O6" i="10"/>
  <c r="P6" i="10"/>
  <c r="Q6" i="10"/>
  <c r="R6" i="10"/>
  <c r="S6" i="10"/>
  <c r="T6" i="10"/>
  <c r="U6" i="10"/>
  <c r="V6" i="10"/>
  <c r="W6" i="10"/>
  <c r="M9" i="10"/>
  <c r="N9" i="10"/>
  <c r="O9" i="10"/>
  <c r="P9" i="10"/>
  <c r="R9" i="10"/>
  <c r="S9" i="10"/>
  <c r="U9" i="10"/>
  <c r="T9" i="10"/>
  <c r="V9" i="10"/>
  <c r="W9" i="10"/>
  <c r="Q9" i="10"/>
  <c r="N191" i="10"/>
  <c r="P191" i="10"/>
  <c r="Q191" i="10"/>
  <c r="R191" i="10"/>
  <c r="T191" i="10"/>
  <c r="V191" i="10"/>
  <c r="M191" i="10"/>
  <c r="O191" i="10"/>
  <c r="S191" i="10"/>
  <c r="U191" i="10"/>
  <c r="W191" i="10"/>
  <c r="O153" i="10"/>
  <c r="Q153" i="10"/>
  <c r="R153" i="10"/>
  <c r="S153" i="10"/>
  <c r="W153" i="10"/>
  <c r="M153" i="10"/>
  <c r="N153" i="10"/>
  <c r="P153" i="10"/>
  <c r="T153" i="10"/>
  <c r="U153" i="10"/>
  <c r="V153" i="10"/>
  <c r="W171" i="10"/>
  <c r="M171" i="10"/>
  <c r="N171" i="10"/>
  <c r="P171" i="10"/>
  <c r="R171" i="10"/>
  <c r="T171" i="10"/>
  <c r="U171" i="10"/>
  <c r="Q171" i="10"/>
  <c r="S171" i="10"/>
  <c r="V171" i="10"/>
  <c r="O171" i="10"/>
  <c r="T144" i="10"/>
  <c r="V144" i="10"/>
  <c r="W144" i="10"/>
  <c r="N144" i="10"/>
  <c r="P144" i="10"/>
  <c r="O144" i="10"/>
  <c r="Q144" i="10"/>
  <c r="R144" i="10"/>
  <c r="S144" i="10"/>
  <c r="U144" i="10"/>
  <c r="M144" i="10"/>
  <c r="R133" i="10"/>
  <c r="T133" i="10"/>
  <c r="S133" i="10"/>
  <c r="V133" i="10"/>
  <c r="W133" i="10"/>
  <c r="M133" i="10"/>
  <c r="N133" i="10"/>
  <c r="O133" i="10"/>
  <c r="P133" i="10"/>
  <c r="U133" i="10"/>
  <c r="Q133" i="10"/>
  <c r="M75" i="10"/>
  <c r="P75" i="10"/>
  <c r="S75" i="10"/>
  <c r="U75" i="10"/>
  <c r="W75" i="10"/>
  <c r="O75" i="10"/>
  <c r="T75" i="10"/>
  <c r="V75" i="10"/>
  <c r="N75" i="10"/>
  <c r="R75" i="10"/>
  <c r="Q75" i="10"/>
  <c r="U105" i="10"/>
  <c r="R105" i="10"/>
  <c r="S105" i="10"/>
  <c r="W105" i="10"/>
  <c r="M105" i="10"/>
  <c r="N105" i="10"/>
  <c r="P105" i="10"/>
  <c r="O105" i="10"/>
  <c r="Q105" i="10"/>
  <c r="V105" i="10"/>
  <c r="T105" i="10"/>
  <c r="O64" i="10"/>
  <c r="Q64" i="10"/>
  <c r="T64" i="10"/>
  <c r="W64" i="10"/>
  <c r="M64" i="10"/>
  <c r="R64" i="10"/>
  <c r="V64" i="10"/>
  <c r="P64" i="10"/>
  <c r="U64" i="10"/>
  <c r="N64" i="10"/>
  <c r="S64" i="10"/>
  <c r="S39" i="10"/>
  <c r="T39" i="10"/>
  <c r="U39" i="10"/>
  <c r="W39" i="10"/>
  <c r="O39" i="10"/>
  <c r="M39" i="10"/>
  <c r="N39" i="10"/>
  <c r="P39" i="10"/>
  <c r="R39" i="10"/>
  <c r="V39" i="10"/>
  <c r="Q39" i="10"/>
  <c r="M33" i="10"/>
  <c r="O33" i="10"/>
  <c r="P33" i="10"/>
  <c r="Q33" i="10"/>
  <c r="T33" i="10"/>
  <c r="W33" i="10"/>
  <c r="N33" i="10"/>
  <c r="U33" i="10"/>
  <c r="V33" i="10"/>
  <c r="S33" i="10"/>
  <c r="R33" i="10"/>
  <c r="Q27" i="7"/>
  <c r="T27" i="7"/>
  <c r="T85" i="7"/>
  <c r="Q85" i="7"/>
  <c r="P67" i="7"/>
  <c r="S67" i="7"/>
  <c r="Q31" i="7"/>
  <c r="T31" i="7"/>
  <c r="P118" i="7"/>
  <c r="S118" i="7"/>
  <c r="Q180" i="7"/>
  <c r="T180" i="7"/>
  <c r="P129" i="7"/>
  <c r="S129" i="7"/>
  <c r="S159" i="7"/>
  <c r="P159" i="7"/>
  <c r="P81" i="7"/>
  <c r="S81" i="7"/>
  <c r="P172" i="7"/>
  <c r="S172" i="7"/>
  <c r="P186" i="7"/>
  <c r="S186" i="7"/>
  <c r="P54" i="7"/>
  <c r="S54" i="7"/>
  <c r="Q115" i="7"/>
  <c r="T115" i="7"/>
  <c r="S191" i="7"/>
  <c r="P191" i="7"/>
  <c r="Q12" i="7"/>
  <c r="T12" i="7"/>
  <c r="P130" i="7"/>
  <c r="S130" i="7"/>
  <c r="T154" i="7"/>
  <c r="Q154" i="7"/>
  <c r="Q133" i="7"/>
  <c r="T133" i="7"/>
  <c r="P63" i="7"/>
  <c r="S63" i="7"/>
  <c r="P141" i="7"/>
  <c r="S141" i="7"/>
  <c r="W82" i="10"/>
  <c r="O82" i="10"/>
  <c r="U82" i="10"/>
  <c r="V82" i="10"/>
  <c r="N82" i="10"/>
  <c r="Q82" i="10"/>
  <c r="M82" i="10"/>
  <c r="R82" i="10"/>
  <c r="S82" i="10"/>
  <c r="T82" i="10"/>
  <c r="P82" i="10"/>
  <c r="W167" i="10"/>
  <c r="Q167" i="10"/>
  <c r="R167" i="10"/>
  <c r="O167" i="10"/>
  <c r="P167" i="10"/>
  <c r="T167" i="10"/>
  <c r="U167" i="10"/>
  <c r="V167" i="10"/>
  <c r="M167" i="10"/>
  <c r="N167" i="10"/>
  <c r="S167" i="10"/>
  <c r="S170" i="10"/>
  <c r="U170" i="10"/>
  <c r="V170" i="10"/>
  <c r="W170" i="10"/>
  <c r="M170" i="10"/>
  <c r="N170" i="10"/>
  <c r="O170" i="10"/>
  <c r="P170" i="10"/>
  <c r="R170" i="10"/>
  <c r="Q170" i="10"/>
  <c r="T170" i="10"/>
  <c r="R127" i="10"/>
  <c r="T127" i="10"/>
  <c r="N127" i="10"/>
  <c r="P127" i="10"/>
  <c r="Q127" i="10"/>
  <c r="S127" i="10"/>
  <c r="U127" i="10"/>
  <c r="M127" i="10"/>
  <c r="V127" i="10"/>
  <c r="W127" i="10"/>
  <c r="O127" i="10"/>
  <c r="O46" i="10"/>
  <c r="P46" i="10"/>
  <c r="Q46" i="10"/>
  <c r="S46" i="10"/>
  <c r="T46" i="10"/>
  <c r="U46" i="10"/>
  <c r="W46" i="10"/>
  <c r="M46" i="10"/>
  <c r="N46" i="10"/>
  <c r="V46" i="10"/>
  <c r="R46" i="10"/>
  <c r="U101" i="10"/>
  <c r="T101" i="10"/>
  <c r="V101" i="10"/>
  <c r="N101" i="10"/>
  <c r="M101" i="10"/>
  <c r="P101" i="10"/>
  <c r="Q101" i="10"/>
  <c r="R101" i="10"/>
  <c r="W101" i="10"/>
  <c r="O101" i="10"/>
  <c r="S101" i="10"/>
  <c r="S55" i="10"/>
  <c r="U55" i="10"/>
  <c r="W55" i="10"/>
  <c r="O55" i="10"/>
  <c r="T55" i="10"/>
  <c r="N55" i="10"/>
  <c r="P55" i="10"/>
  <c r="M55" i="10"/>
  <c r="V55" i="10"/>
  <c r="R55" i="10"/>
  <c r="Q55" i="10"/>
  <c r="S35" i="10"/>
  <c r="T35" i="10"/>
  <c r="U35" i="10"/>
  <c r="W35" i="10"/>
  <c r="O35" i="10"/>
  <c r="M35" i="10"/>
  <c r="P35" i="10"/>
  <c r="V35" i="10"/>
  <c r="R35" i="10"/>
  <c r="N35" i="10"/>
  <c r="Q35" i="10"/>
  <c r="M25" i="10"/>
  <c r="O25" i="10"/>
  <c r="P25" i="10"/>
  <c r="Q25" i="10"/>
  <c r="R25" i="10"/>
  <c r="T25" i="10"/>
  <c r="W25" i="10"/>
  <c r="N25" i="10"/>
  <c r="V25" i="10"/>
  <c r="U25" i="10"/>
  <c r="S25" i="10"/>
  <c r="S7" i="7"/>
  <c r="P7" i="7"/>
  <c r="P77" i="7"/>
  <c r="S77" i="7"/>
  <c r="Q120" i="7"/>
  <c r="T120" i="7"/>
  <c r="Q9" i="7"/>
  <c r="T9" i="7"/>
  <c r="P16" i="7"/>
  <c r="S16" i="7"/>
  <c r="P55" i="7"/>
  <c r="S55" i="7"/>
  <c r="Q161" i="7"/>
  <c r="T161" i="7"/>
  <c r="P151" i="7"/>
  <c r="S151" i="7"/>
  <c r="P142" i="7"/>
  <c r="S142" i="7"/>
  <c r="P136" i="7"/>
  <c r="S136" i="7"/>
  <c r="S179" i="7"/>
  <c r="P179" i="7"/>
  <c r="P104" i="7"/>
  <c r="S104" i="7"/>
  <c r="P165" i="7"/>
  <c r="S165" i="7"/>
  <c r="Q79" i="7"/>
  <c r="T79" i="7"/>
  <c r="P87" i="7"/>
  <c r="S87" i="7"/>
  <c r="P49" i="7"/>
  <c r="S49" i="7"/>
  <c r="O173" i="10"/>
  <c r="S173" i="10"/>
  <c r="N173" i="10"/>
  <c r="Q173" i="10"/>
  <c r="T173" i="10"/>
  <c r="U173" i="10"/>
  <c r="M173" i="10"/>
  <c r="P173" i="10"/>
  <c r="R173" i="10"/>
  <c r="V173" i="10"/>
  <c r="W173" i="10"/>
  <c r="M45" i="10"/>
  <c r="O45" i="10"/>
  <c r="P45" i="10"/>
  <c r="Q45" i="10"/>
  <c r="T45" i="10"/>
  <c r="W45" i="10"/>
  <c r="S45" i="10"/>
  <c r="V45" i="10"/>
  <c r="U45" i="10"/>
  <c r="R45" i="10"/>
  <c r="N45" i="10"/>
  <c r="V4" i="10"/>
  <c r="P4" i="10"/>
  <c r="Q4" i="10"/>
  <c r="M4" i="10"/>
  <c r="N4" i="10"/>
  <c r="O4" i="10"/>
  <c r="R4" i="10"/>
  <c r="S4" i="10"/>
  <c r="U4" i="10"/>
  <c r="W4" i="10"/>
  <c r="T4" i="10"/>
  <c r="M107" i="10"/>
  <c r="Q107" i="10"/>
  <c r="R107" i="10"/>
  <c r="O107" i="10"/>
  <c r="S107" i="10"/>
  <c r="T107" i="10"/>
  <c r="U107" i="10"/>
  <c r="W107" i="10"/>
  <c r="N107" i="10"/>
  <c r="V107" i="10"/>
  <c r="P107" i="10"/>
  <c r="O157" i="10"/>
  <c r="Q157" i="10"/>
  <c r="R157" i="10"/>
  <c r="S157" i="10"/>
  <c r="M157" i="10"/>
  <c r="N157" i="10"/>
  <c r="T157" i="10"/>
  <c r="U157" i="10"/>
  <c r="V157" i="10"/>
  <c r="P157" i="10"/>
  <c r="W157" i="10"/>
  <c r="V193" i="10"/>
  <c r="N193" i="10"/>
  <c r="P193" i="10"/>
  <c r="Q193" i="10"/>
  <c r="O193" i="10"/>
  <c r="R193" i="10"/>
  <c r="S193" i="10"/>
  <c r="T193" i="10"/>
  <c r="U193" i="10"/>
  <c r="W193" i="10"/>
  <c r="M193" i="10"/>
  <c r="S183" i="10"/>
  <c r="W183" i="10"/>
  <c r="N183" i="10"/>
  <c r="O183" i="10"/>
  <c r="P183" i="10"/>
  <c r="R183" i="10"/>
  <c r="U183" i="10"/>
  <c r="M183" i="10"/>
  <c r="Q183" i="10"/>
  <c r="T183" i="10"/>
  <c r="V183" i="10"/>
  <c r="P143" i="10"/>
  <c r="R143" i="10"/>
  <c r="S143" i="10"/>
  <c r="T143" i="10"/>
  <c r="N143" i="10"/>
  <c r="Q143" i="10"/>
  <c r="U143" i="10"/>
  <c r="V143" i="10"/>
  <c r="M143" i="10"/>
  <c r="W143" i="10"/>
  <c r="O143" i="10"/>
  <c r="U108" i="10"/>
  <c r="V108" i="10"/>
  <c r="M108" i="10"/>
  <c r="O108" i="10"/>
  <c r="N108" i="10"/>
  <c r="Q108" i="10"/>
  <c r="S108" i="10"/>
  <c r="T108" i="10"/>
  <c r="W108" i="10"/>
  <c r="P108" i="10"/>
  <c r="R108" i="10"/>
  <c r="M99" i="10"/>
  <c r="T99" i="10"/>
  <c r="S99" i="10"/>
  <c r="V99" i="10"/>
  <c r="W99" i="10"/>
  <c r="O99" i="10"/>
  <c r="P99" i="10"/>
  <c r="Q99" i="10"/>
  <c r="U99" i="10"/>
  <c r="R99" i="10"/>
  <c r="N99" i="10"/>
  <c r="U97" i="10"/>
  <c r="T97" i="10"/>
  <c r="W97" i="10"/>
  <c r="N97" i="10"/>
  <c r="P97" i="10"/>
  <c r="R97" i="10"/>
  <c r="S97" i="10"/>
  <c r="M97" i="10"/>
  <c r="O97" i="10"/>
  <c r="V97" i="10"/>
  <c r="Q97" i="10"/>
  <c r="S47" i="10"/>
  <c r="U47" i="10"/>
  <c r="W47" i="10"/>
  <c r="O47" i="10"/>
  <c r="T47" i="10"/>
  <c r="N47" i="10"/>
  <c r="P47" i="10"/>
  <c r="V47" i="10"/>
  <c r="Q47" i="10"/>
  <c r="R47" i="10"/>
  <c r="M47" i="10"/>
  <c r="S31" i="10"/>
  <c r="T31" i="10"/>
  <c r="U31" i="10"/>
  <c r="W31" i="10"/>
  <c r="O31" i="10"/>
  <c r="M31" i="10"/>
  <c r="N31" i="10"/>
  <c r="P31" i="10"/>
  <c r="R31" i="10"/>
  <c r="V31" i="10"/>
  <c r="Q31" i="10"/>
  <c r="M22" i="10"/>
  <c r="N22" i="10"/>
  <c r="O22" i="10"/>
  <c r="Q22" i="10"/>
  <c r="S22" i="10"/>
  <c r="V22" i="10"/>
  <c r="W22" i="10"/>
  <c r="P22" i="10"/>
  <c r="R22" i="10"/>
  <c r="T22" i="10"/>
  <c r="U22" i="10"/>
  <c r="P19" i="7"/>
  <c r="S19" i="7"/>
  <c r="S75" i="7"/>
  <c r="P75" i="7"/>
  <c r="P37" i="7"/>
  <c r="S37" i="7"/>
  <c r="P18" i="7"/>
  <c r="S18" i="7"/>
  <c r="P62" i="7"/>
  <c r="S62" i="7"/>
  <c r="P108" i="7"/>
  <c r="S108" i="7"/>
  <c r="Q95" i="7"/>
  <c r="T95" i="7"/>
  <c r="P131" i="7"/>
  <c r="S131" i="7"/>
  <c r="P83" i="7"/>
  <c r="S83" i="7"/>
  <c r="P122" i="7"/>
  <c r="S122" i="7"/>
  <c r="Q58" i="7"/>
  <c r="T58" i="7"/>
  <c r="P47" i="7"/>
  <c r="S47" i="7"/>
  <c r="Q48" i="7"/>
  <c r="T48" i="7"/>
  <c r="Q14" i="7"/>
  <c r="T14" i="7"/>
  <c r="T76" i="7"/>
  <c r="Q76" i="7"/>
  <c r="P10" i="7"/>
  <c r="S10" i="7"/>
  <c r="P97" i="7"/>
  <c r="S97" i="7"/>
  <c r="T178" i="7"/>
  <c r="Q178" i="7"/>
  <c r="Q11" i="7"/>
  <c r="T11" i="7"/>
  <c r="M49" i="10"/>
  <c r="O49" i="10"/>
  <c r="P49" i="10"/>
  <c r="Q49" i="10"/>
  <c r="W49" i="10"/>
  <c r="R49" i="10"/>
  <c r="T49" i="10"/>
  <c r="S49" i="10"/>
  <c r="U49" i="10"/>
  <c r="N49" i="10"/>
  <c r="V49" i="10"/>
  <c r="O172" i="10"/>
  <c r="Q172" i="10"/>
  <c r="R172" i="10"/>
  <c r="T172" i="10"/>
  <c r="U172" i="10"/>
  <c r="V172" i="10"/>
  <c r="M172" i="10"/>
  <c r="N172" i="10"/>
  <c r="P172" i="10"/>
  <c r="S172" i="10"/>
  <c r="W172" i="10"/>
  <c r="V189" i="10"/>
  <c r="N189" i="10"/>
  <c r="P189" i="10"/>
  <c r="Q189" i="10"/>
  <c r="M189" i="10"/>
  <c r="O189" i="10"/>
  <c r="R189" i="10"/>
  <c r="S189" i="10"/>
  <c r="T189" i="10"/>
  <c r="U189" i="10"/>
  <c r="W189" i="10"/>
  <c r="O169" i="10"/>
  <c r="Q169" i="10"/>
  <c r="R169" i="10"/>
  <c r="S169" i="10"/>
  <c r="N169" i="10"/>
  <c r="P169" i="10"/>
  <c r="T169" i="10"/>
  <c r="V169" i="10"/>
  <c r="M169" i="10"/>
  <c r="U169" i="10"/>
  <c r="W169" i="10"/>
  <c r="P139" i="10"/>
  <c r="R139" i="10"/>
  <c r="S139" i="10"/>
  <c r="T139" i="10"/>
  <c r="N139" i="10"/>
  <c r="O139" i="10"/>
  <c r="M139" i="10"/>
  <c r="Q139" i="10"/>
  <c r="V139" i="10"/>
  <c r="W139" i="10"/>
  <c r="U139" i="10"/>
  <c r="Q92" i="10"/>
  <c r="R92" i="10"/>
  <c r="T92" i="10"/>
  <c r="U92" i="10"/>
  <c r="M92" i="10"/>
  <c r="N92" i="10"/>
  <c r="O92" i="10"/>
  <c r="P92" i="10"/>
  <c r="V92" i="10"/>
  <c r="S92" i="10"/>
  <c r="W92" i="10"/>
  <c r="M79" i="10"/>
  <c r="S79" i="10"/>
  <c r="U79" i="10"/>
  <c r="N79" i="10"/>
  <c r="O79" i="10"/>
  <c r="R79" i="10"/>
  <c r="W79" i="10"/>
  <c r="Q79" i="10"/>
  <c r="V79" i="10"/>
  <c r="P79" i="10"/>
  <c r="T79" i="10"/>
  <c r="U89" i="10"/>
  <c r="V89" i="10"/>
  <c r="O89" i="10"/>
  <c r="Q89" i="10"/>
  <c r="M89" i="10"/>
  <c r="N89" i="10"/>
  <c r="W89" i="10"/>
  <c r="P89" i="10"/>
  <c r="S89" i="10"/>
  <c r="T89" i="10"/>
  <c r="R89" i="10"/>
  <c r="O38" i="10"/>
  <c r="P38" i="10"/>
  <c r="Q38" i="10"/>
  <c r="S38" i="10"/>
  <c r="T38" i="10"/>
  <c r="U38" i="10"/>
  <c r="N38" i="10"/>
  <c r="R38" i="10"/>
  <c r="M38" i="10"/>
  <c r="W38" i="10"/>
  <c r="V38" i="10"/>
  <c r="R27" i="10"/>
  <c r="S27" i="10"/>
  <c r="T27" i="10"/>
  <c r="U27" i="10"/>
  <c r="W27" i="10"/>
  <c r="O27" i="10"/>
  <c r="M27" i="10"/>
  <c r="N27" i="10"/>
  <c r="Q27" i="10"/>
  <c r="V27" i="10"/>
  <c r="P27" i="10"/>
  <c r="P7" i="10"/>
  <c r="Q7" i="10"/>
  <c r="R7" i="10"/>
  <c r="S7" i="10"/>
  <c r="T7" i="10"/>
  <c r="U7" i="10"/>
  <c r="V7" i="10"/>
  <c r="W7" i="10"/>
  <c r="M7" i="10"/>
  <c r="N7" i="10"/>
  <c r="O7" i="10"/>
  <c r="T37" i="7"/>
  <c r="Q37" i="7"/>
  <c r="P127" i="7"/>
  <c r="S127" i="7"/>
  <c r="Q41" i="7"/>
  <c r="T41" i="7"/>
  <c r="Q59" i="7"/>
  <c r="T59" i="7"/>
  <c r="Q116" i="7"/>
  <c r="T116" i="7"/>
  <c r="Q111" i="7"/>
  <c r="T111" i="7"/>
  <c r="P41" i="7"/>
  <c r="S41" i="7"/>
  <c r="P180" i="7"/>
  <c r="S180" i="7"/>
  <c r="P9" i="7"/>
  <c r="S9" i="7"/>
  <c r="S66" i="7"/>
  <c r="P66" i="7"/>
  <c r="P139" i="7"/>
  <c r="S139" i="7"/>
  <c r="S107" i="7"/>
  <c r="P107" i="7"/>
  <c r="S6" i="7"/>
  <c r="P6" i="7"/>
  <c r="P92" i="7"/>
  <c r="S92" i="7"/>
  <c r="P173" i="7"/>
  <c r="S173" i="7"/>
  <c r="P193" i="7"/>
  <c r="S193" i="7"/>
  <c r="P160" i="7"/>
  <c r="S160" i="7"/>
  <c r="Q159" i="7"/>
  <c r="T159" i="7"/>
  <c r="P17" i="7"/>
  <c r="S17" i="7"/>
  <c r="M164" i="10"/>
  <c r="N164" i="10"/>
  <c r="O164" i="10"/>
  <c r="U164" i="10"/>
  <c r="V164" i="10"/>
  <c r="W164" i="10"/>
  <c r="P164" i="10"/>
  <c r="Q164" i="10"/>
  <c r="R164" i="10"/>
  <c r="S164" i="10"/>
  <c r="T164" i="10"/>
  <c r="P134" i="7"/>
  <c r="S134" i="7"/>
  <c r="O34" i="10"/>
  <c r="P34" i="10"/>
  <c r="Q34" i="10"/>
  <c r="S34" i="10"/>
  <c r="T34" i="10"/>
  <c r="U34" i="10"/>
  <c r="R34" i="10"/>
  <c r="V34" i="10"/>
  <c r="W34" i="10"/>
  <c r="N34" i="10"/>
  <c r="M34" i="10"/>
  <c r="S106" i="7"/>
  <c r="P106" i="7"/>
  <c r="V28" i="10"/>
  <c r="W28" i="10"/>
  <c r="M28" i="10"/>
  <c r="N28" i="10"/>
  <c r="P28" i="10"/>
  <c r="S28" i="10"/>
  <c r="Q28" i="10"/>
  <c r="U28" i="10"/>
  <c r="O28" i="10"/>
  <c r="R28" i="10"/>
  <c r="T28" i="10"/>
  <c r="P148" i="10"/>
  <c r="R148" i="10"/>
  <c r="M148" i="10"/>
  <c r="N148" i="10"/>
  <c r="O148" i="10"/>
  <c r="W148" i="10"/>
  <c r="U148" i="10"/>
  <c r="V148" i="10"/>
  <c r="T148" i="10"/>
  <c r="Q148" i="10"/>
  <c r="S148" i="10"/>
  <c r="V185" i="10"/>
  <c r="N185" i="10"/>
  <c r="P185" i="10"/>
  <c r="Q185" i="10"/>
  <c r="W185" i="10"/>
  <c r="M185" i="10"/>
  <c r="O185" i="10"/>
  <c r="R185" i="10"/>
  <c r="S185" i="10"/>
  <c r="T185" i="10"/>
  <c r="U185" i="10"/>
  <c r="W159" i="10"/>
  <c r="Q159" i="10"/>
  <c r="R159" i="10"/>
  <c r="N159" i="10"/>
  <c r="O159" i="10"/>
  <c r="P159" i="10"/>
  <c r="T159" i="10"/>
  <c r="U159" i="10"/>
  <c r="V159" i="10"/>
  <c r="M159" i="10"/>
  <c r="S159" i="10"/>
  <c r="P135" i="10"/>
  <c r="R135" i="10"/>
  <c r="S135" i="10"/>
  <c r="T135" i="10"/>
  <c r="M135" i="10"/>
  <c r="N135" i="10"/>
  <c r="V135" i="10"/>
  <c r="W135" i="10"/>
  <c r="O135" i="10"/>
  <c r="Q135" i="10"/>
  <c r="U135" i="10"/>
  <c r="U122" i="10"/>
  <c r="M122" i="10"/>
  <c r="N122" i="10"/>
  <c r="O122" i="10"/>
  <c r="V122" i="10"/>
  <c r="Q122" i="10"/>
  <c r="S122" i="10"/>
  <c r="T122" i="10"/>
  <c r="W122" i="10"/>
  <c r="P122" i="10"/>
  <c r="R122" i="10"/>
  <c r="P102" i="10"/>
  <c r="T102" i="10"/>
  <c r="V102" i="10"/>
  <c r="M102" i="10"/>
  <c r="N102" i="10"/>
  <c r="O102" i="10"/>
  <c r="R102" i="10"/>
  <c r="U102" i="10"/>
  <c r="W102" i="10"/>
  <c r="Q102" i="10"/>
  <c r="S102" i="10"/>
  <c r="O80" i="10"/>
  <c r="W80" i="10"/>
  <c r="V80" i="10"/>
  <c r="P80" i="10"/>
  <c r="R80" i="10"/>
  <c r="M80" i="10"/>
  <c r="T80" i="10"/>
  <c r="N80" i="10"/>
  <c r="Q80" i="10"/>
  <c r="U80" i="10"/>
  <c r="S80" i="10"/>
  <c r="O30" i="10"/>
  <c r="P30" i="10"/>
  <c r="Q30" i="10"/>
  <c r="S30" i="10"/>
  <c r="T30" i="10"/>
  <c r="U30" i="10"/>
  <c r="N30" i="10"/>
  <c r="R30" i="10"/>
  <c r="V30" i="10"/>
  <c r="W30" i="10"/>
  <c r="M30" i="10"/>
  <c r="P15" i="10"/>
  <c r="Q15" i="10"/>
  <c r="R15" i="10"/>
  <c r="S15" i="10"/>
  <c r="T15" i="10"/>
  <c r="U15" i="10"/>
  <c r="V15" i="10"/>
  <c r="W15" i="10"/>
  <c r="M15" i="10"/>
  <c r="O15" i="10"/>
  <c r="N15" i="10"/>
  <c r="T20" i="10"/>
  <c r="U20" i="10"/>
  <c r="V20" i="10"/>
  <c r="W20" i="10"/>
  <c r="N20" i="10"/>
  <c r="O20" i="10"/>
  <c r="Q20" i="10"/>
  <c r="P20" i="10"/>
  <c r="R20" i="10"/>
  <c r="S20" i="10"/>
  <c r="M20" i="10"/>
  <c r="T101" i="7"/>
  <c r="Q101" i="7"/>
  <c r="P27" i="7"/>
  <c r="S27" i="7"/>
  <c r="P85" i="7"/>
  <c r="S85" i="7"/>
  <c r="P74" i="7"/>
  <c r="S74" i="7"/>
  <c r="P149" i="7"/>
  <c r="S149" i="7"/>
  <c r="Q66" i="7"/>
  <c r="T66" i="7"/>
  <c r="P167" i="7"/>
  <c r="S167" i="7"/>
  <c r="Q90" i="7"/>
  <c r="T90" i="7"/>
  <c r="Q49" i="7"/>
  <c r="T49" i="7"/>
  <c r="P68" i="7"/>
  <c r="S68" i="7"/>
  <c r="P144" i="7"/>
  <c r="S144" i="7"/>
  <c r="T109" i="7"/>
  <c r="Q109" i="7"/>
  <c r="P188" i="7"/>
  <c r="S188" i="7"/>
  <c r="Q50" i="7"/>
  <c r="T50" i="7"/>
  <c r="P70" i="7"/>
  <c r="S70" i="7"/>
  <c r="S126" i="7"/>
  <c r="P126" i="7"/>
  <c r="P152" i="7"/>
  <c r="S152" i="7"/>
  <c r="Q149" i="7"/>
  <c r="T149" i="7"/>
  <c r="P106" i="10"/>
  <c r="R106" i="10"/>
  <c r="T106" i="10"/>
  <c r="S106" i="10"/>
  <c r="V106" i="10"/>
  <c r="W106" i="10"/>
  <c r="M106" i="10"/>
  <c r="O106" i="10"/>
  <c r="Q106" i="10"/>
  <c r="U106" i="10"/>
  <c r="N106" i="10"/>
  <c r="M53" i="10"/>
  <c r="O53" i="10"/>
  <c r="P53" i="10"/>
  <c r="W53" i="10"/>
  <c r="N53" i="10"/>
  <c r="S53" i="10"/>
  <c r="T53" i="10"/>
  <c r="U53" i="10"/>
  <c r="Q53" i="10"/>
  <c r="R53" i="10"/>
  <c r="V53" i="10"/>
  <c r="Q124" i="7"/>
  <c r="T124" i="7"/>
  <c r="W44" i="10"/>
  <c r="M44" i="10"/>
  <c r="P44" i="10"/>
  <c r="S44" i="10"/>
  <c r="O44" i="10"/>
  <c r="R44" i="10"/>
  <c r="V44" i="10"/>
  <c r="N44" i="10"/>
  <c r="U44" i="10"/>
  <c r="T44" i="10"/>
  <c r="Q44" i="10"/>
  <c r="S174" i="10"/>
  <c r="W174" i="10"/>
  <c r="O174" i="10"/>
  <c r="P174" i="10"/>
  <c r="R174" i="10"/>
  <c r="T174" i="10"/>
  <c r="U174" i="10"/>
  <c r="N174" i="10"/>
  <c r="Q174" i="10"/>
  <c r="V174" i="10"/>
  <c r="M174" i="10"/>
  <c r="R5" i="10"/>
  <c r="T5" i="10"/>
  <c r="U5" i="10"/>
  <c r="V5" i="10"/>
  <c r="M5" i="10"/>
  <c r="N5" i="10"/>
  <c r="O5" i="10"/>
  <c r="P5" i="10"/>
  <c r="Q5" i="10"/>
  <c r="S5" i="10"/>
  <c r="W5" i="10"/>
  <c r="W179" i="10"/>
  <c r="V179" i="10"/>
  <c r="N179" i="10"/>
  <c r="P179" i="10"/>
  <c r="Q179" i="10"/>
  <c r="M179" i="10"/>
  <c r="O179" i="10"/>
  <c r="R179" i="10"/>
  <c r="S179" i="10"/>
  <c r="T179" i="10"/>
  <c r="U179" i="10"/>
  <c r="S158" i="10"/>
  <c r="U158" i="10"/>
  <c r="V158" i="10"/>
  <c r="W158" i="10"/>
  <c r="M158" i="10"/>
  <c r="N158" i="10"/>
  <c r="P158" i="10"/>
  <c r="Q158" i="10"/>
  <c r="R158" i="10"/>
  <c r="O158" i="10"/>
  <c r="T158" i="10"/>
  <c r="P130" i="10"/>
  <c r="R130" i="10"/>
  <c r="S130" i="10"/>
  <c r="T130" i="10"/>
  <c r="M130" i="10"/>
  <c r="N130" i="10"/>
  <c r="O130" i="10"/>
  <c r="Q130" i="10"/>
  <c r="V130" i="10"/>
  <c r="W130" i="10"/>
  <c r="U130" i="10"/>
  <c r="S87" i="10"/>
  <c r="M87" i="10"/>
  <c r="N87" i="10"/>
  <c r="Q87" i="10"/>
  <c r="U87" i="10"/>
  <c r="W87" i="10"/>
  <c r="T87" i="10"/>
  <c r="O87" i="10"/>
  <c r="P87" i="10"/>
  <c r="V87" i="10"/>
  <c r="R87" i="10"/>
  <c r="S59" i="10"/>
  <c r="U59" i="10"/>
  <c r="W59" i="10"/>
  <c r="O59" i="10"/>
  <c r="M59" i="10"/>
  <c r="P59" i="10"/>
  <c r="R59" i="10"/>
  <c r="T59" i="10"/>
  <c r="N59" i="10"/>
  <c r="Q59" i="10"/>
  <c r="V59" i="10"/>
  <c r="O58" i="10"/>
  <c r="Q58" i="10"/>
  <c r="S58" i="10"/>
  <c r="T58" i="10"/>
  <c r="M58" i="10"/>
  <c r="R58" i="10"/>
  <c r="V58" i="10"/>
  <c r="U58" i="10"/>
  <c r="N58" i="10"/>
  <c r="P58" i="10"/>
  <c r="W58" i="10"/>
  <c r="Q23" i="10"/>
  <c r="R23" i="10"/>
  <c r="S23" i="10"/>
  <c r="U23" i="10"/>
  <c r="W23" i="10"/>
  <c r="M23" i="10"/>
  <c r="N23" i="10"/>
  <c r="O23" i="10"/>
  <c r="P23" i="10"/>
  <c r="T23" i="10"/>
  <c r="V23" i="10"/>
  <c r="W60" i="10"/>
  <c r="S60" i="10"/>
  <c r="T60" i="10"/>
  <c r="V60" i="10"/>
  <c r="M60" i="10"/>
  <c r="O60" i="10"/>
  <c r="P60" i="10"/>
  <c r="U60" i="10"/>
  <c r="Q60" i="10"/>
  <c r="R60" i="10"/>
  <c r="N60" i="10"/>
  <c r="T16" i="10"/>
  <c r="U16" i="10"/>
  <c r="V16" i="10"/>
  <c r="W16" i="10"/>
  <c r="N16" i="10"/>
  <c r="O16" i="10"/>
  <c r="Q16" i="10"/>
  <c r="P16" i="10"/>
  <c r="R16" i="10"/>
  <c r="S16" i="10"/>
  <c r="M16" i="10"/>
  <c r="Q43" i="7"/>
  <c r="T43" i="7"/>
  <c r="P45" i="7"/>
  <c r="S45" i="7"/>
  <c r="P143" i="7"/>
  <c r="S143" i="7"/>
  <c r="P79" i="7"/>
  <c r="S79" i="7"/>
  <c r="P162" i="7"/>
  <c r="S162" i="7"/>
  <c r="Q64" i="7"/>
  <c r="T64" i="7"/>
  <c r="P23" i="7"/>
  <c r="S23" i="7"/>
  <c r="S52" i="7"/>
  <c r="P52" i="7"/>
  <c r="P98" i="7"/>
  <c r="S98" i="7"/>
  <c r="Q24" i="7"/>
  <c r="T24" i="7"/>
  <c r="P71" i="7"/>
  <c r="S71" i="7"/>
  <c r="P148" i="7"/>
  <c r="S148" i="7"/>
  <c r="P15" i="7"/>
  <c r="S15" i="7"/>
  <c r="P117" i="7"/>
  <c r="S117" i="7"/>
  <c r="S182" i="7"/>
  <c r="P182" i="7"/>
  <c r="P82" i="7"/>
  <c r="S82" i="7"/>
  <c r="T130" i="7"/>
  <c r="P33" i="7"/>
  <c r="S33" i="7"/>
  <c r="Q106" i="7"/>
  <c r="T106" i="7"/>
  <c r="S178" i="10"/>
  <c r="W178" i="10"/>
  <c r="N178" i="10"/>
  <c r="P178" i="10"/>
  <c r="Q178" i="10"/>
  <c r="R178" i="10"/>
  <c r="U178" i="10"/>
  <c r="O178" i="10"/>
  <c r="T178" i="10"/>
  <c r="V178" i="10"/>
  <c r="M178" i="10"/>
  <c r="M67" i="10"/>
  <c r="P67" i="10"/>
  <c r="S67" i="10"/>
  <c r="U67" i="10"/>
  <c r="W67" i="10"/>
  <c r="N67" i="10"/>
  <c r="R67" i="10"/>
  <c r="O67" i="10"/>
  <c r="T67" i="10"/>
  <c r="V67" i="10"/>
  <c r="Q67" i="10"/>
  <c r="P192" i="7"/>
  <c r="S192" i="7"/>
  <c r="O180" i="10"/>
  <c r="M180" i="10"/>
  <c r="P180" i="10"/>
  <c r="Q180" i="10"/>
  <c r="R180" i="10"/>
  <c r="T180" i="10"/>
  <c r="V180" i="10"/>
  <c r="N180" i="10"/>
  <c r="S180" i="10"/>
  <c r="U180" i="10"/>
  <c r="W180" i="10"/>
  <c r="M21" i="10"/>
  <c r="N21" i="10"/>
  <c r="O21" i="10"/>
  <c r="P21" i="10"/>
  <c r="R21" i="10"/>
  <c r="S21" i="10"/>
  <c r="U21" i="10"/>
  <c r="Q21" i="10"/>
  <c r="T21" i="10"/>
  <c r="V21" i="10"/>
  <c r="W21" i="10"/>
  <c r="P72" i="7"/>
  <c r="S72" i="7"/>
  <c r="P39" i="7"/>
  <c r="S39" i="7"/>
  <c r="P57" i="7"/>
  <c r="S57" i="7"/>
  <c r="X124" i="10"/>
  <c r="R192" i="10"/>
  <c r="T192" i="10"/>
  <c r="U192" i="10"/>
  <c r="V192" i="10"/>
  <c r="M192" i="10"/>
  <c r="N192" i="10"/>
  <c r="O192" i="10"/>
  <c r="P192" i="10"/>
  <c r="Q192" i="10"/>
  <c r="S192" i="10"/>
  <c r="W192" i="10"/>
  <c r="O177" i="10"/>
  <c r="S177" i="10"/>
  <c r="N177" i="10"/>
  <c r="Q177" i="10"/>
  <c r="R177" i="10"/>
  <c r="M177" i="10"/>
  <c r="P177" i="10"/>
  <c r="T177" i="10"/>
  <c r="U177" i="10"/>
  <c r="V177" i="10"/>
  <c r="W177" i="10"/>
  <c r="M168" i="10"/>
  <c r="N168" i="10"/>
  <c r="O168" i="10"/>
  <c r="U168" i="10"/>
  <c r="V168" i="10"/>
  <c r="P168" i="10"/>
  <c r="R168" i="10"/>
  <c r="S168" i="10"/>
  <c r="T168" i="10"/>
  <c r="Q168" i="10"/>
  <c r="W168" i="10"/>
  <c r="U113" i="10"/>
  <c r="V113" i="10"/>
  <c r="M113" i="10"/>
  <c r="Q113" i="10"/>
  <c r="S113" i="10"/>
  <c r="T113" i="10"/>
  <c r="W113" i="10"/>
  <c r="O113" i="10"/>
  <c r="R113" i="10"/>
  <c r="N113" i="10"/>
  <c r="P113" i="10"/>
  <c r="N151" i="10"/>
  <c r="S151" i="10"/>
  <c r="U151" i="10"/>
  <c r="V151" i="10"/>
  <c r="W151" i="10"/>
  <c r="M151" i="10"/>
  <c r="O151" i="10"/>
  <c r="P151" i="10"/>
  <c r="Q151" i="10"/>
  <c r="T151" i="10"/>
  <c r="R151" i="10"/>
  <c r="Q100" i="10"/>
  <c r="M100" i="10"/>
  <c r="U100" i="10"/>
  <c r="W100" i="10"/>
  <c r="P100" i="10"/>
  <c r="S100" i="10"/>
  <c r="T100" i="10"/>
  <c r="V100" i="10"/>
  <c r="O100" i="10"/>
  <c r="R100" i="10"/>
  <c r="N100" i="10"/>
  <c r="O50" i="10"/>
  <c r="Q50" i="10"/>
  <c r="S50" i="10"/>
  <c r="T50" i="10"/>
  <c r="U50" i="10"/>
  <c r="M50" i="10"/>
  <c r="P50" i="10"/>
  <c r="W50" i="10"/>
  <c r="V50" i="10"/>
  <c r="N50" i="10"/>
  <c r="R50" i="10"/>
  <c r="P11" i="10"/>
  <c r="Q11" i="10"/>
  <c r="R11" i="10"/>
  <c r="S11" i="10"/>
  <c r="T11" i="10"/>
  <c r="U11" i="10"/>
  <c r="V11" i="10"/>
  <c r="W11" i="10"/>
  <c r="M11" i="10"/>
  <c r="N11" i="10"/>
  <c r="O11" i="10"/>
  <c r="W56" i="10"/>
  <c r="S56" i="10"/>
  <c r="P56" i="10"/>
  <c r="R56" i="10"/>
  <c r="V56" i="10"/>
  <c r="M56" i="10"/>
  <c r="N56" i="10"/>
  <c r="Q56" i="10"/>
  <c r="T56" i="10"/>
  <c r="U56" i="10"/>
  <c r="O56" i="10"/>
  <c r="T8" i="10"/>
  <c r="U8" i="10"/>
  <c r="V8" i="10"/>
  <c r="W8" i="10"/>
  <c r="N8" i="10"/>
  <c r="O8" i="10"/>
  <c r="Q8" i="10"/>
  <c r="M8" i="10"/>
  <c r="P8" i="10"/>
  <c r="S8" i="10"/>
  <c r="R8" i="10"/>
  <c r="S5" i="7"/>
  <c r="P5" i="7"/>
  <c r="Q47" i="7"/>
  <c r="T47" i="7"/>
  <c r="P137" i="7"/>
  <c r="S137" i="7"/>
  <c r="S76" i="7"/>
  <c r="P76" i="7"/>
  <c r="P119" i="7"/>
  <c r="S119" i="7"/>
  <c r="P175" i="7"/>
  <c r="S175" i="7"/>
  <c r="P189" i="7"/>
  <c r="S189" i="7"/>
  <c r="P78" i="7"/>
  <c r="S78" i="7"/>
  <c r="P153" i="7"/>
  <c r="S153" i="7"/>
  <c r="P102" i="7"/>
  <c r="S102" i="7"/>
  <c r="P150" i="7"/>
  <c r="S150" i="7"/>
  <c r="P60" i="7"/>
  <c r="S60" i="7"/>
  <c r="P147" i="7"/>
  <c r="S147" i="7"/>
  <c r="Q89" i="7"/>
  <c r="T89" i="7"/>
  <c r="Q62" i="7"/>
  <c r="T62" i="7"/>
  <c r="M61" i="10"/>
  <c r="O61" i="10"/>
  <c r="P61" i="10"/>
  <c r="W61" i="10"/>
  <c r="Q61" i="10"/>
  <c r="S61" i="10"/>
  <c r="V61" i="10"/>
  <c r="T61" i="10"/>
  <c r="R61" i="10"/>
  <c r="N61" i="10"/>
  <c r="U61" i="10"/>
  <c r="S77" i="10"/>
  <c r="U77" i="10"/>
  <c r="M77" i="10"/>
  <c r="W77" i="10"/>
  <c r="O77" i="10"/>
  <c r="Q77" i="10"/>
  <c r="P77" i="10"/>
  <c r="R77" i="10"/>
  <c r="T77" i="10"/>
  <c r="N77" i="10"/>
  <c r="V77" i="10"/>
  <c r="Q191" i="7"/>
  <c r="T191" i="7"/>
  <c r="P31" i="7"/>
  <c r="S31" i="7"/>
  <c r="O161" i="10"/>
  <c r="Q161" i="10"/>
  <c r="R161" i="10"/>
  <c r="S161" i="10"/>
  <c r="N161" i="10"/>
  <c r="T161" i="10"/>
  <c r="U161" i="10"/>
  <c r="V161" i="10"/>
  <c r="W161" i="10"/>
  <c r="M161" i="10"/>
  <c r="P161" i="10"/>
  <c r="R188" i="10"/>
  <c r="T188" i="10"/>
  <c r="U188" i="10"/>
  <c r="V188" i="10"/>
  <c r="M188" i="10"/>
  <c r="N188" i="10"/>
  <c r="O188" i="10"/>
  <c r="P188" i="10"/>
  <c r="Q188" i="10"/>
  <c r="S188" i="10"/>
  <c r="W188" i="10"/>
  <c r="W163" i="10"/>
  <c r="Q163" i="10"/>
  <c r="R163" i="10"/>
  <c r="N163" i="10"/>
  <c r="O163" i="10"/>
  <c r="P163" i="10"/>
  <c r="S163" i="10"/>
  <c r="M163" i="10"/>
  <c r="T163" i="10"/>
  <c r="U163" i="10"/>
  <c r="V163" i="10"/>
  <c r="T140" i="10"/>
  <c r="V140" i="10"/>
  <c r="W140" i="10"/>
  <c r="N140" i="10"/>
  <c r="P140" i="10"/>
  <c r="U140" i="10"/>
  <c r="M140" i="10"/>
  <c r="R140" i="10"/>
  <c r="S140" i="10"/>
  <c r="O140" i="10"/>
  <c r="Q140" i="10"/>
  <c r="P98" i="10"/>
  <c r="M98" i="10"/>
  <c r="N98" i="10"/>
  <c r="V98" i="10"/>
  <c r="R98" i="10"/>
  <c r="S98" i="10"/>
  <c r="U98" i="10"/>
  <c r="W98" i="10"/>
  <c r="O98" i="10"/>
  <c r="Q98" i="10"/>
  <c r="T98" i="10"/>
  <c r="N147" i="10"/>
  <c r="U147" i="10"/>
  <c r="W147" i="10"/>
  <c r="O147" i="10"/>
  <c r="P147" i="10"/>
  <c r="S147" i="10"/>
  <c r="T147" i="10"/>
  <c r="M147" i="10"/>
  <c r="Q147" i="10"/>
  <c r="R147" i="10"/>
  <c r="V147" i="10"/>
  <c r="M91" i="10"/>
  <c r="N91" i="10"/>
  <c r="P91" i="10"/>
  <c r="Q91" i="10"/>
  <c r="T91" i="10"/>
  <c r="W91" i="10"/>
  <c r="O91" i="10"/>
  <c r="R91" i="10"/>
  <c r="U91" i="10"/>
  <c r="S91" i="10"/>
  <c r="V91" i="10"/>
  <c r="S65" i="10"/>
  <c r="U65" i="10"/>
  <c r="M65" i="10"/>
  <c r="O65" i="10"/>
  <c r="P65" i="10"/>
  <c r="R65" i="10"/>
  <c r="W65" i="10"/>
  <c r="N65" i="10"/>
  <c r="Q65" i="10"/>
  <c r="T65" i="10"/>
  <c r="V65" i="10"/>
  <c r="W74" i="10"/>
  <c r="O74" i="10"/>
  <c r="Q74" i="10"/>
  <c r="S74" i="10"/>
  <c r="M74" i="10"/>
  <c r="R74" i="10"/>
  <c r="V74" i="10"/>
  <c r="N74" i="10"/>
  <c r="P74" i="10"/>
  <c r="U74" i="10"/>
  <c r="T74" i="10"/>
  <c r="W52" i="10"/>
  <c r="M52" i="10"/>
  <c r="S52" i="10"/>
  <c r="N52" i="10"/>
  <c r="Q52" i="10"/>
  <c r="U52" i="10"/>
  <c r="V52" i="10"/>
  <c r="P52" i="10"/>
  <c r="T52" i="10"/>
  <c r="O52" i="10"/>
  <c r="R52" i="10"/>
  <c r="M17" i="10"/>
  <c r="N17" i="10"/>
  <c r="O17" i="10"/>
  <c r="P17" i="10"/>
  <c r="R17" i="10"/>
  <c r="S17" i="10"/>
  <c r="U17" i="10"/>
  <c r="Q17" i="10"/>
  <c r="T17" i="10"/>
  <c r="W17" i="10"/>
  <c r="V17" i="10"/>
  <c r="T5" i="7"/>
  <c r="Q5" i="7"/>
  <c r="Q113" i="7"/>
  <c r="T113" i="7"/>
  <c r="S35" i="7"/>
  <c r="P35" i="7"/>
  <c r="P93" i="7"/>
  <c r="S93" i="7"/>
  <c r="Q139" i="7"/>
  <c r="T139" i="7"/>
  <c r="P170" i="7"/>
  <c r="S170" i="7"/>
  <c r="P135" i="7"/>
  <c r="S135" i="7"/>
  <c r="Q107" i="7"/>
  <c r="T107" i="7"/>
  <c r="Q26" i="7"/>
  <c r="T26" i="7"/>
  <c r="Q10" i="7"/>
  <c r="T10" i="7"/>
  <c r="P158" i="7"/>
  <c r="S158" i="7"/>
  <c r="P124" i="7"/>
  <c r="S124" i="7"/>
  <c r="P155" i="7"/>
  <c r="S155" i="7"/>
  <c r="Q192" i="7"/>
  <c r="T192" i="7"/>
  <c r="Q30" i="7"/>
  <c r="T30" i="7"/>
  <c r="S85" i="10"/>
  <c r="N85" i="10"/>
  <c r="O85" i="10"/>
  <c r="R85" i="10"/>
  <c r="V85" i="10"/>
  <c r="P85" i="10"/>
  <c r="T85" i="10"/>
  <c r="M85" i="10"/>
  <c r="Q85" i="10"/>
  <c r="U85" i="10"/>
  <c r="W85" i="10"/>
  <c r="Q63" i="7"/>
  <c r="T63" i="7"/>
  <c r="R184" i="10"/>
  <c r="T184" i="10"/>
  <c r="U184" i="10"/>
  <c r="V184" i="10"/>
  <c r="M184" i="10"/>
  <c r="S184" i="10"/>
  <c r="W184" i="10"/>
  <c r="N184" i="10"/>
  <c r="O184" i="10"/>
  <c r="P184" i="10"/>
  <c r="Q184" i="10"/>
  <c r="S162" i="10"/>
  <c r="U162" i="10"/>
  <c r="V162" i="10"/>
  <c r="W162" i="10"/>
  <c r="M162" i="10"/>
  <c r="N162" i="10"/>
  <c r="P162" i="10"/>
  <c r="Q162" i="10"/>
  <c r="R162" i="10"/>
  <c r="T162" i="10"/>
  <c r="O162" i="10"/>
  <c r="T131" i="10"/>
  <c r="V131" i="10"/>
  <c r="W131" i="10"/>
  <c r="N131" i="10"/>
  <c r="P131" i="10"/>
  <c r="U131" i="10"/>
  <c r="M131" i="10"/>
  <c r="O131" i="10"/>
  <c r="Q131" i="10"/>
  <c r="R131" i="10"/>
  <c r="S131" i="10"/>
  <c r="U126" i="10"/>
  <c r="R126" i="10"/>
  <c r="T126" i="10"/>
  <c r="V126" i="10"/>
  <c r="W126" i="10"/>
  <c r="N126" i="10"/>
  <c r="M126" i="10"/>
  <c r="P126" i="10"/>
  <c r="Q126" i="10"/>
  <c r="S126" i="10"/>
  <c r="O126" i="10"/>
  <c r="N142" i="10"/>
  <c r="O142" i="10"/>
  <c r="P142" i="10"/>
  <c r="V142" i="10"/>
  <c r="R142" i="10"/>
  <c r="T142" i="10"/>
  <c r="U142" i="10"/>
  <c r="W142" i="10"/>
  <c r="Q142" i="10"/>
  <c r="S142" i="10"/>
  <c r="M142" i="10"/>
  <c r="Q88" i="10"/>
  <c r="R88" i="10"/>
  <c r="T88" i="10"/>
  <c r="U88" i="10"/>
  <c r="M88" i="10"/>
  <c r="N88" i="10"/>
  <c r="W88" i="10"/>
  <c r="V88" i="10"/>
  <c r="O88" i="10"/>
  <c r="S88" i="10"/>
  <c r="P88" i="10"/>
  <c r="M94" i="10"/>
  <c r="P94" i="10"/>
  <c r="U94" i="10"/>
  <c r="T94" i="10"/>
  <c r="W94" i="10"/>
  <c r="R94" i="10"/>
  <c r="S94" i="10"/>
  <c r="N94" i="10"/>
  <c r="O94" i="10"/>
  <c r="Q94" i="10"/>
  <c r="V94" i="10"/>
  <c r="W70" i="10"/>
  <c r="O70" i="10"/>
  <c r="Q70" i="10"/>
  <c r="S70" i="10"/>
  <c r="T70" i="10"/>
  <c r="M70" i="10"/>
  <c r="N70" i="10"/>
  <c r="U70" i="10"/>
  <c r="R70" i="10"/>
  <c r="V70" i="10"/>
  <c r="P70" i="10"/>
  <c r="W48" i="10"/>
  <c r="M48" i="10"/>
  <c r="S48" i="10"/>
  <c r="R48" i="10"/>
  <c r="U48" i="10"/>
  <c r="N48" i="10"/>
  <c r="O48" i="10"/>
  <c r="Q48" i="10"/>
  <c r="P48" i="10"/>
  <c r="V48" i="10"/>
  <c r="T48" i="10"/>
  <c r="M196" i="10"/>
  <c r="N196" i="10"/>
  <c r="O196" i="10"/>
  <c r="P196" i="10"/>
  <c r="Q196" i="10"/>
  <c r="R196" i="10"/>
  <c r="S196" i="10"/>
  <c r="U196" i="10"/>
  <c r="T196" i="10"/>
  <c r="V196" i="10"/>
  <c r="W196" i="10"/>
  <c r="T53" i="7"/>
  <c r="Q53" i="7"/>
  <c r="P53" i="7"/>
  <c r="S53" i="7"/>
  <c r="P89" i="7"/>
  <c r="S89" i="7"/>
  <c r="T137" i="7"/>
  <c r="Q137" i="7"/>
  <c r="P32" i="7"/>
  <c r="S32" i="7"/>
  <c r="P184" i="7"/>
  <c r="S184" i="7"/>
  <c r="P103" i="7"/>
  <c r="S103" i="7"/>
  <c r="S161" i="7"/>
  <c r="P161" i="7"/>
  <c r="Q176" i="7"/>
  <c r="T176" i="7"/>
  <c r="Q82" i="7"/>
  <c r="T82" i="7"/>
  <c r="P73" i="7"/>
  <c r="S73" i="7"/>
  <c r="S24" i="7"/>
  <c r="P24" i="7"/>
  <c r="Q157" i="7"/>
  <c r="T157" i="7"/>
  <c r="P196" i="7"/>
  <c r="S196" i="7"/>
  <c r="Q16" i="7"/>
  <c r="T16" i="7"/>
  <c r="P133" i="7"/>
  <c r="S133" i="7"/>
  <c r="S190" i="7"/>
  <c r="P190" i="7"/>
  <c r="T145" i="7"/>
  <c r="Q145" i="7"/>
  <c r="S28" i="7"/>
  <c r="P28" i="7"/>
  <c r="Q184" i="7"/>
  <c r="T184" i="7"/>
  <c r="P8" i="7"/>
  <c r="S8" i="7"/>
  <c r="T195" i="7"/>
  <c r="Q195" i="7"/>
  <c r="M119" i="10"/>
  <c r="N119" i="10"/>
  <c r="U119" i="10"/>
  <c r="S119" i="10"/>
  <c r="V119" i="10"/>
  <c r="O119" i="10"/>
  <c r="P119" i="10"/>
  <c r="Q119" i="10"/>
  <c r="R119" i="10"/>
  <c r="T119" i="10"/>
  <c r="W119" i="10"/>
  <c r="P61" i="7"/>
  <c r="S61" i="7"/>
  <c r="P25" i="7"/>
  <c r="S25" i="7"/>
  <c r="Q147" i="7"/>
  <c r="T147" i="7"/>
  <c r="P168" i="7"/>
  <c r="S168" i="7"/>
  <c r="Q116" i="10"/>
  <c r="R116" i="10"/>
  <c r="N116" i="10"/>
  <c r="O116" i="10"/>
  <c r="P116" i="10"/>
  <c r="V116" i="10"/>
  <c r="M116" i="10"/>
  <c r="S116" i="10"/>
  <c r="T116" i="10"/>
  <c r="W116" i="10"/>
  <c r="U116" i="10"/>
  <c r="P30" i="7"/>
  <c r="S30" i="7"/>
  <c r="Q42" i="7"/>
  <c r="T42" i="7"/>
  <c r="Q123" i="7"/>
  <c r="T123" i="7"/>
  <c r="X166" i="10"/>
  <c r="N195" i="10"/>
  <c r="P195" i="10"/>
  <c r="Q195" i="10"/>
  <c r="R195" i="10"/>
  <c r="T195" i="10"/>
  <c r="V195" i="10"/>
  <c r="W195" i="10"/>
  <c r="M195" i="10"/>
  <c r="O195" i="10"/>
  <c r="S195" i="10"/>
  <c r="U195" i="10"/>
  <c r="O165" i="10"/>
  <c r="Q165" i="10"/>
  <c r="R165" i="10"/>
  <c r="S165" i="10"/>
  <c r="U165" i="10"/>
  <c r="V165" i="10"/>
  <c r="M165" i="10"/>
  <c r="N165" i="10"/>
  <c r="P165" i="10"/>
  <c r="T165" i="10"/>
  <c r="W165" i="10"/>
  <c r="Q109" i="10"/>
  <c r="V109" i="10"/>
  <c r="M109" i="10"/>
  <c r="N109" i="10"/>
  <c r="O109" i="10"/>
  <c r="R109" i="10"/>
  <c r="P109" i="10"/>
  <c r="S109" i="10"/>
  <c r="T109" i="10"/>
  <c r="W109" i="10"/>
  <c r="U109" i="10"/>
  <c r="Q118" i="10"/>
  <c r="O118" i="10"/>
  <c r="R118" i="10"/>
  <c r="S118" i="10"/>
  <c r="T118" i="10"/>
  <c r="W118" i="10"/>
  <c r="M118" i="10"/>
  <c r="N118" i="10"/>
  <c r="P118" i="10"/>
  <c r="U118" i="10"/>
  <c r="V118" i="10"/>
  <c r="M115" i="10"/>
  <c r="N115" i="10"/>
  <c r="U115" i="10"/>
  <c r="T115" i="10"/>
  <c r="W115" i="10"/>
  <c r="P115" i="10"/>
  <c r="Q115" i="10"/>
  <c r="S115" i="10"/>
  <c r="V115" i="10"/>
  <c r="O115" i="10"/>
  <c r="R115" i="10"/>
  <c r="N138" i="10"/>
  <c r="O138" i="10"/>
  <c r="P138" i="10"/>
  <c r="V138" i="10"/>
  <c r="M138" i="10"/>
  <c r="R138" i="10"/>
  <c r="S138" i="10"/>
  <c r="Q138" i="10"/>
  <c r="T138" i="10"/>
  <c r="U138" i="10"/>
  <c r="W138" i="10"/>
  <c r="S81" i="10"/>
  <c r="M81" i="10"/>
  <c r="N81" i="10"/>
  <c r="P81" i="10"/>
  <c r="Q81" i="10"/>
  <c r="U81" i="10"/>
  <c r="O81" i="10"/>
  <c r="R81" i="10"/>
  <c r="T81" i="10"/>
  <c r="V81" i="10"/>
  <c r="W81" i="10"/>
  <c r="M90" i="10"/>
  <c r="P90" i="10"/>
  <c r="S90" i="10"/>
  <c r="U90" i="10"/>
  <c r="N90" i="10"/>
  <c r="O90" i="10"/>
  <c r="W90" i="10"/>
  <c r="Q90" i="10"/>
  <c r="T90" i="10"/>
  <c r="V90" i="10"/>
  <c r="R90" i="10"/>
  <c r="W66" i="10"/>
  <c r="O66" i="10"/>
  <c r="Q66" i="10"/>
  <c r="S66" i="10"/>
  <c r="T66" i="10"/>
  <c r="M66" i="10"/>
  <c r="R66" i="10"/>
  <c r="P66" i="10"/>
  <c r="N66" i="10"/>
  <c r="V66" i="10"/>
  <c r="U66" i="10"/>
  <c r="W40" i="10"/>
  <c r="M40" i="10"/>
  <c r="P40" i="10"/>
  <c r="S40" i="10"/>
  <c r="Q40" i="10"/>
  <c r="R40" i="10"/>
  <c r="T40" i="10"/>
  <c r="V40" i="10"/>
  <c r="U40" i="10"/>
  <c r="N40" i="10"/>
  <c r="O40" i="10"/>
  <c r="M18" i="10"/>
  <c r="N18" i="10"/>
  <c r="O18" i="10"/>
  <c r="P18" i="10"/>
  <c r="Q18" i="10"/>
  <c r="R18" i="10"/>
  <c r="S18" i="10"/>
  <c r="T18" i="10"/>
  <c r="V18" i="10"/>
  <c r="W18" i="10"/>
  <c r="U18" i="10"/>
  <c r="T13" i="7"/>
  <c r="Q13" i="7"/>
  <c r="P43" i="7"/>
  <c r="S43" i="7"/>
  <c r="P13" i="7"/>
  <c r="S13" i="7"/>
  <c r="P145" i="7"/>
  <c r="S145" i="7"/>
  <c r="S34" i="7"/>
  <c r="P34" i="7"/>
  <c r="P86" i="7"/>
  <c r="S86" i="7"/>
  <c r="P125" i="7"/>
  <c r="S125" i="7"/>
  <c r="P197" i="7"/>
  <c r="S197" i="7"/>
  <c r="P88" i="7"/>
  <c r="S88" i="7"/>
  <c r="P177" i="7"/>
  <c r="S177" i="7"/>
  <c r="P90" i="7"/>
  <c r="S90" i="7"/>
  <c r="P166" i="7"/>
  <c r="S166" i="7"/>
  <c r="S26" i="7"/>
  <c r="P26" i="7"/>
  <c r="S138" i="7"/>
  <c r="P138" i="7"/>
  <c r="Q39" i="7"/>
  <c r="T39" i="7"/>
  <c r="T162" i="7"/>
  <c r="Q162" i="7"/>
  <c r="T187" i="7"/>
  <c r="Q187" i="7"/>
  <c r="P99" i="7"/>
  <c r="S99" i="7"/>
  <c r="Q175" i="7"/>
  <c r="T175" i="7"/>
  <c r="P120" i="7"/>
  <c r="S120" i="7"/>
  <c r="W32" i="10"/>
  <c r="M32" i="10"/>
  <c r="P32" i="10"/>
  <c r="S32" i="10"/>
  <c r="Q32" i="10"/>
  <c r="R32" i="10"/>
  <c r="T32" i="10"/>
  <c r="V32" i="10"/>
  <c r="N32" i="10"/>
  <c r="O32" i="10"/>
  <c r="U32" i="10"/>
  <c r="P174" i="7"/>
  <c r="S174" i="7"/>
  <c r="M150" i="10"/>
  <c r="N150" i="10"/>
  <c r="O150" i="10"/>
  <c r="U150" i="10"/>
  <c r="V150" i="10"/>
  <c r="W150" i="10"/>
  <c r="P150" i="10"/>
  <c r="Q150" i="10"/>
  <c r="R150" i="10"/>
  <c r="S150" i="10"/>
  <c r="T150" i="10"/>
  <c r="T69" i="7"/>
  <c r="Q69" i="7"/>
  <c r="P21" i="7"/>
  <c r="S21" i="7"/>
  <c r="X63" i="10"/>
  <c r="M156" i="10"/>
  <c r="N156" i="10"/>
  <c r="O156" i="10"/>
  <c r="U156" i="10"/>
  <c r="V156" i="10"/>
  <c r="Q156" i="10"/>
  <c r="R156" i="10"/>
  <c r="T156" i="10"/>
  <c r="W156" i="10"/>
  <c r="P156" i="10"/>
  <c r="S156" i="10"/>
  <c r="S154" i="10"/>
  <c r="U154" i="10"/>
  <c r="V154" i="10"/>
  <c r="W154" i="10"/>
  <c r="M154" i="10"/>
  <c r="N154" i="10"/>
  <c r="T154" i="10"/>
  <c r="O154" i="10"/>
  <c r="R154" i="10"/>
  <c r="Q154" i="10"/>
  <c r="P154" i="10"/>
  <c r="W175" i="10"/>
  <c r="N175" i="10"/>
  <c r="P175" i="10"/>
  <c r="R175" i="10"/>
  <c r="S175" i="10"/>
  <c r="M175" i="10"/>
  <c r="O175" i="10"/>
  <c r="Q175" i="10"/>
  <c r="T175" i="10"/>
  <c r="U175" i="10"/>
  <c r="V175" i="10"/>
  <c r="Q120" i="10"/>
  <c r="R120" i="10"/>
  <c r="S120" i="10"/>
  <c r="U120" i="10"/>
  <c r="V120" i="10"/>
  <c r="W120" i="10"/>
  <c r="M120" i="10"/>
  <c r="O120" i="10"/>
  <c r="P120" i="10"/>
  <c r="T120" i="10"/>
  <c r="N120" i="10"/>
  <c r="O84" i="10"/>
  <c r="W84" i="10"/>
  <c r="T84" i="10"/>
  <c r="U84" i="10"/>
  <c r="M84" i="10"/>
  <c r="P84" i="10"/>
  <c r="V84" i="10"/>
  <c r="N84" i="10"/>
  <c r="Q84" i="10"/>
  <c r="S84" i="10"/>
  <c r="R84" i="10"/>
  <c r="N129" i="10"/>
  <c r="O129" i="10"/>
  <c r="P129" i="10"/>
  <c r="V129" i="10"/>
  <c r="M129" i="10"/>
  <c r="Q129" i="10"/>
  <c r="R129" i="10"/>
  <c r="S129" i="10"/>
  <c r="W129" i="10"/>
  <c r="T129" i="10"/>
  <c r="U129" i="10"/>
  <c r="Q96" i="10"/>
  <c r="N96" i="10"/>
  <c r="O96" i="10"/>
  <c r="W96" i="10"/>
  <c r="T96" i="10"/>
  <c r="U96" i="10"/>
  <c r="P96" i="10"/>
  <c r="S96" i="10"/>
  <c r="V96" i="10"/>
  <c r="M96" i="10"/>
  <c r="R96" i="10"/>
  <c r="S69" i="10"/>
  <c r="U69" i="10"/>
  <c r="M69" i="10"/>
  <c r="O69" i="10"/>
  <c r="P69" i="10"/>
  <c r="N69" i="10"/>
  <c r="T69" i="10"/>
  <c r="V69" i="10"/>
  <c r="R69" i="10"/>
  <c r="Q69" i="10"/>
  <c r="W69" i="10"/>
  <c r="W62" i="10"/>
  <c r="O62" i="10"/>
  <c r="Q62" i="10"/>
  <c r="S62" i="10"/>
  <c r="T62" i="10"/>
  <c r="P62" i="10"/>
  <c r="V62" i="10"/>
  <c r="M62" i="10"/>
  <c r="R62" i="10"/>
  <c r="U62" i="10"/>
  <c r="N62" i="10"/>
  <c r="W36" i="10"/>
  <c r="M36" i="10"/>
  <c r="P36" i="10"/>
  <c r="S36" i="10"/>
  <c r="Q36" i="10"/>
  <c r="T36" i="10"/>
  <c r="O36" i="10"/>
  <c r="N36" i="10"/>
  <c r="U36" i="10"/>
  <c r="V36" i="10"/>
  <c r="R36" i="10"/>
  <c r="M14" i="10"/>
  <c r="N14" i="10"/>
  <c r="O14" i="10"/>
  <c r="P14" i="10"/>
  <c r="Q14" i="10"/>
  <c r="R14" i="10"/>
  <c r="S14" i="10"/>
  <c r="T14" i="10"/>
  <c r="V14" i="10"/>
  <c r="W14" i="10"/>
  <c r="U14" i="10"/>
  <c r="T45" i="7"/>
  <c r="Q45" i="7"/>
  <c r="Q15" i="7"/>
  <c r="T15" i="7"/>
  <c r="P101" i="7"/>
  <c r="S101" i="7"/>
  <c r="P65" i="7"/>
  <c r="S65" i="7"/>
  <c r="S14" i="7"/>
  <c r="P14" i="7"/>
  <c r="P178" i="7"/>
  <c r="S178" i="7"/>
  <c r="Q142" i="7"/>
  <c r="T142" i="7"/>
  <c r="S20" i="7"/>
  <c r="P20" i="7"/>
  <c r="P156" i="7"/>
  <c r="S156" i="7"/>
  <c r="S116" i="7"/>
  <c r="P116" i="7"/>
  <c r="Q40" i="7"/>
  <c r="T40" i="7"/>
  <c r="P169" i="7"/>
  <c r="S169" i="7"/>
  <c r="Q17" i="7"/>
  <c r="T17" i="7"/>
  <c r="Q179" i="7"/>
  <c r="T179" i="7"/>
  <c r="P22" i="7"/>
  <c r="S22" i="7"/>
  <c r="P95" i="7"/>
  <c r="S95" i="7"/>
  <c r="T77" i="7"/>
  <c r="Q77" i="7"/>
  <c r="P113" i="7"/>
  <c r="S113" i="7"/>
  <c r="Q18" i="7"/>
  <c r="T18" i="7"/>
  <c r="Q67" i="7"/>
  <c r="T67" i="7"/>
  <c r="Q112" i="7"/>
  <c r="T112" i="7"/>
  <c r="Q46" i="7"/>
  <c r="T46" i="7"/>
  <c r="T148" i="7"/>
  <c r="S12" i="7"/>
  <c r="P12" i="7"/>
  <c r="Q74" i="7"/>
  <c r="T74" i="7"/>
  <c r="X190" i="10" l="1"/>
  <c r="X34" i="10"/>
  <c r="X81" i="10"/>
  <c r="X174" i="10"/>
  <c r="X159" i="10"/>
  <c r="X176" i="10"/>
  <c r="X157" i="10"/>
  <c r="X140" i="10"/>
  <c r="X56" i="10"/>
  <c r="X148" i="10"/>
  <c r="X50" i="10"/>
  <c r="X144" i="10"/>
  <c r="X14" i="10"/>
  <c r="X88" i="10"/>
  <c r="X53" i="10"/>
  <c r="X96" i="10"/>
  <c r="X145" i="10"/>
  <c r="Q87" i="7"/>
  <c r="T8" i="7"/>
  <c r="Q55" i="7"/>
  <c r="T168" i="7"/>
  <c r="AD4" i="10"/>
  <c r="T51" i="7"/>
  <c r="Q22" i="7"/>
  <c r="T152" i="7"/>
  <c r="T22" i="7"/>
  <c r="T103" i="7"/>
  <c r="Q102" i="7"/>
  <c r="Q150" i="7"/>
  <c r="T83" i="7"/>
  <c r="T102" i="7"/>
  <c r="T38" i="7"/>
  <c r="Q54" i="7"/>
  <c r="Q183" i="7"/>
  <c r="Q6" i="7"/>
  <c r="Q38" i="7"/>
  <c r="Q70" i="7"/>
  <c r="Q134" i="7"/>
  <c r="Q135" i="7"/>
  <c r="T6" i="7"/>
  <c r="Q86" i="7"/>
  <c r="Q72" i="7"/>
  <c r="T70" i="7"/>
  <c r="T118" i="7"/>
  <c r="T134" i="7"/>
  <c r="T99" i="7"/>
  <c r="T54" i="7"/>
  <c r="T55" i="7"/>
  <c r="Q118" i="7"/>
  <c r="Q7" i="7"/>
  <c r="Q167" i="7"/>
  <c r="T56" i="7"/>
  <c r="Q71" i="7"/>
  <c r="Q166" i="7"/>
  <c r="T183" i="7"/>
  <c r="Q23" i="7"/>
  <c r="T182" i="7"/>
  <c r="Q119" i="7"/>
  <c r="T119" i="7"/>
  <c r="T150" i="7"/>
  <c r="T23" i="7"/>
  <c r="T87" i="7"/>
  <c r="T167" i="7"/>
  <c r="T71" i="7"/>
  <c r="AE4" i="10"/>
  <c r="AC4" i="10"/>
  <c r="AB4" i="10"/>
  <c r="AA4" i="10"/>
  <c r="Z4" i="10"/>
  <c r="AJ4" i="10"/>
  <c r="AI4" i="10"/>
  <c r="AH4" i="10"/>
  <c r="AF4" i="10"/>
  <c r="Q151" i="7"/>
  <c r="T135" i="7"/>
  <c r="T7" i="7"/>
  <c r="T151" i="7"/>
  <c r="T166" i="7"/>
  <c r="T86" i="7"/>
  <c r="AE194" i="10"/>
  <c r="AD194" i="10"/>
  <c r="AF194" i="10"/>
  <c r="AC194" i="10"/>
  <c r="AA194" i="10"/>
  <c r="AB194" i="10"/>
  <c r="Z194" i="10"/>
  <c r="AJ194" i="10"/>
  <c r="AI194" i="10"/>
  <c r="AH194" i="10"/>
  <c r="AE177" i="10"/>
  <c r="AB177" i="10"/>
  <c r="AA177" i="10"/>
  <c r="AD177" i="10"/>
  <c r="AJ177" i="10"/>
  <c r="AH177" i="10"/>
  <c r="AG177" i="10"/>
  <c r="AC177" i="10"/>
  <c r="AI177" i="10"/>
  <c r="AF177" i="10"/>
  <c r="J74" i="10"/>
  <c r="K74" i="10"/>
  <c r="I74" i="10"/>
  <c r="J83" i="10"/>
  <c r="I83" i="10"/>
  <c r="K83" i="10"/>
  <c r="X49" i="10"/>
  <c r="X22" i="10"/>
  <c r="W197" i="10"/>
  <c r="X39" i="10"/>
  <c r="J20" i="10"/>
  <c r="I20" i="10"/>
  <c r="K20" i="10"/>
  <c r="J138" i="10"/>
  <c r="I138" i="10"/>
  <c r="K138" i="10"/>
  <c r="X165" i="10"/>
  <c r="J25" i="10"/>
  <c r="I25" i="10"/>
  <c r="K25" i="10"/>
  <c r="J28" i="10"/>
  <c r="I28" i="10"/>
  <c r="K28" i="10"/>
  <c r="J103" i="10"/>
  <c r="I103" i="10"/>
  <c r="K103" i="10"/>
  <c r="X48" i="10"/>
  <c r="J135" i="10"/>
  <c r="I135" i="10"/>
  <c r="K135" i="10"/>
  <c r="X161" i="10"/>
  <c r="J153" i="10"/>
  <c r="I153" i="10"/>
  <c r="K153" i="10"/>
  <c r="J76" i="10"/>
  <c r="I76" i="10"/>
  <c r="K76" i="10"/>
  <c r="X11" i="10"/>
  <c r="X16" i="10"/>
  <c r="X87" i="10"/>
  <c r="X15" i="10"/>
  <c r="X185" i="10"/>
  <c r="J107" i="10"/>
  <c r="I107" i="10"/>
  <c r="K107" i="10"/>
  <c r="U197" i="10"/>
  <c r="J104" i="10"/>
  <c r="I104" i="10"/>
  <c r="K104" i="10"/>
  <c r="I151" i="10"/>
  <c r="K151" i="10"/>
  <c r="J151" i="10"/>
  <c r="X86" i="10"/>
  <c r="I183" i="10"/>
  <c r="K183" i="10"/>
  <c r="J183" i="10"/>
  <c r="J56" i="10"/>
  <c r="I56" i="10"/>
  <c r="K56" i="10"/>
  <c r="X19" i="10"/>
  <c r="X136" i="10"/>
  <c r="X111" i="10"/>
  <c r="J134" i="10"/>
  <c r="I134" i="10"/>
  <c r="K134" i="10"/>
  <c r="I148" i="10"/>
  <c r="J148" i="10"/>
  <c r="K148" i="10"/>
  <c r="X42" i="10"/>
  <c r="J96" i="10"/>
  <c r="I96" i="10"/>
  <c r="K96" i="10"/>
  <c r="J21" i="10"/>
  <c r="K21" i="10"/>
  <c r="I21" i="10"/>
  <c r="I13" i="10"/>
  <c r="K13" i="10"/>
  <c r="J13" i="10"/>
  <c r="X116" i="10"/>
  <c r="J53" i="10"/>
  <c r="I53" i="10"/>
  <c r="K53" i="10"/>
  <c r="X126" i="10"/>
  <c r="X113" i="10"/>
  <c r="J71" i="10"/>
  <c r="I71" i="10"/>
  <c r="K71" i="10"/>
  <c r="X59" i="10"/>
  <c r="X44" i="10"/>
  <c r="J85" i="10"/>
  <c r="I85" i="10"/>
  <c r="K85" i="10"/>
  <c r="X92" i="10"/>
  <c r="R197" i="10"/>
  <c r="J111" i="10"/>
  <c r="I111" i="10"/>
  <c r="K111" i="10"/>
  <c r="J94" i="10"/>
  <c r="I94" i="10"/>
  <c r="K94" i="10"/>
  <c r="X71" i="10"/>
  <c r="J100" i="10"/>
  <c r="I100" i="10"/>
  <c r="K100" i="10"/>
  <c r="X73" i="10"/>
  <c r="J22" i="10"/>
  <c r="I22" i="10"/>
  <c r="K22" i="10"/>
  <c r="I26" i="10"/>
  <c r="K26" i="10"/>
  <c r="J26" i="10"/>
  <c r="X18" i="10"/>
  <c r="K61" i="10"/>
  <c r="I61" i="10"/>
  <c r="J61" i="10"/>
  <c r="J24" i="10"/>
  <c r="I24" i="10"/>
  <c r="K24" i="10"/>
  <c r="X142" i="10"/>
  <c r="J170" i="10"/>
  <c r="I170" i="10"/>
  <c r="K170" i="10"/>
  <c r="X91" i="10"/>
  <c r="J78" i="10"/>
  <c r="I78" i="10"/>
  <c r="K78" i="10"/>
  <c r="J137" i="10"/>
  <c r="I137" i="10"/>
  <c r="K137" i="10"/>
  <c r="X158" i="10"/>
  <c r="X20" i="10"/>
  <c r="X122" i="10"/>
  <c r="J139" i="10"/>
  <c r="I139" i="10"/>
  <c r="K139" i="10"/>
  <c r="X189" i="10"/>
  <c r="O197" i="10"/>
  <c r="X45" i="10"/>
  <c r="J49" i="10"/>
  <c r="I49" i="10"/>
  <c r="K49" i="10"/>
  <c r="X101" i="10"/>
  <c r="J185" i="10"/>
  <c r="I185" i="10"/>
  <c r="K185" i="10"/>
  <c r="I123" i="10"/>
  <c r="K123" i="10"/>
  <c r="J123" i="10"/>
  <c r="J38" i="10"/>
  <c r="I38" i="10"/>
  <c r="K38" i="10"/>
  <c r="X117" i="10"/>
  <c r="I77" i="10"/>
  <c r="K77" i="10"/>
  <c r="J77" i="10"/>
  <c r="X90" i="10"/>
  <c r="J155" i="10"/>
  <c r="K155" i="10"/>
  <c r="I155" i="10"/>
  <c r="J147" i="10"/>
  <c r="I147" i="10"/>
  <c r="K147" i="10"/>
  <c r="X151" i="10"/>
  <c r="J182" i="10"/>
  <c r="I182" i="10"/>
  <c r="K182" i="10"/>
  <c r="I162" i="10"/>
  <c r="K162" i="10"/>
  <c r="J162" i="10"/>
  <c r="J193" i="10"/>
  <c r="I193" i="10"/>
  <c r="K193" i="10"/>
  <c r="X27" i="10"/>
  <c r="X169" i="10"/>
  <c r="X108" i="10"/>
  <c r="N197" i="10"/>
  <c r="X170" i="10"/>
  <c r="I186" i="10"/>
  <c r="K186" i="10"/>
  <c r="J186" i="10"/>
  <c r="J69" i="10"/>
  <c r="I69" i="10"/>
  <c r="K69" i="10"/>
  <c r="J154" i="10"/>
  <c r="I154" i="10"/>
  <c r="K154" i="10"/>
  <c r="J112" i="10"/>
  <c r="I112" i="10"/>
  <c r="K112" i="10"/>
  <c r="J50" i="10"/>
  <c r="I50" i="10"/>
  <c r="K50" i="10"/>
  <c r="J169" i="10"/>
  <c r="I169" i="10"/>
  <c r="K169" i="10"/>
  <c r="J178" i="10"/>
  <c r="I178" i="10"/>
  <c r="K178" i="10"/>
  <c r="X120" i="10"/>
  <c r="J99" i="10"/>
  <c r="K99" i="10"/>
  <c r="I99" i="10"/>
  <c r="J43" i="10"/>
  <c r="I43" i="10"/>
  <c r="K43" i="10"/>
  <c r="X115" i="10"/>
  <c r="I184" i="10"/>
  <c r="K184" i="10"/>
  <c r="J184" i="10"/>
  <c r="X184" i="10"/>
  <c r="X177" i="10"/>
  <c r="X31" i="10"/>
  <c r="X183" i="10"/>
  <c r="X4" i="10"/>
  <c r="M197" i="10"/>
  <c r="J179" i="10"/>
  <c r="I179" i="10"/>
  <c r="K179" i="10"/>
  <c r="J55" i="10"/>
  <c r="I55" i="10"/>
  <c r="K55" i="10"/>
  <c r="X55" i="10"/>
  <c r="J141" i="10"/>
  <c r="I141" i="10"/>
  <c r="K141" i="10"/>
  <c r="I130" i="10"/>
  <c r="K130" i="10"/>
  <c r="J130" i="10"/>
  <c r="X75" i="10"/>
  <c r="X171" i="10"/>
  <c r="J171" i="10"/>
  <c r="I171" i="10"/>
  <c r="K171" i="10"/>
  <c r="I58" i="10"/>
  <c r="K58" i="10"/>
  <c r="J58" i="10"/>
  <c r="J64" i="10"/>
  <c r="I64" i="10"/>
  <c r="K64" i="10"/>
  <c r="X187" i="10"/>
  <c r="X125" i="10"/>
  <c r="X175" i="10"/>
  <c r="J46" i="10"/>
  <c r="I46" i="10"/>
  <c r="K46" i="10"/>
  <c r="J113" i="10"/>
  <c r="I113" i="10"/>
  <c r="K113" i="10"/>
  <c r="J166" i="10"/>
  <c r="I166" i="10"/>
  <c r="K166" i="10"/>
  <c r="J125" i="10"/>
  <c r="I125" i="10"/>
  <c r="K125" i="10"/>
  <c r="X138" i="10"/>
  <c r="X119" i="10"/>
  <c r="I190" i="10"/>
  <c r="K190" i="10"/>
  <c r="J190" i="10"/>
  <c r="J73" i="10"/>
  <c r="I73" i="10"/>
  <c r="K73" i="10"/>
  <c r="X196" i="10"/>
  <c r="X65" i="10"/>
  <c r="X188" i="10"/>
  <c r="X180" i="10"/>
  <c r="J152" i="10"/>
  <c r="I152" i="10"/>
  <c r="K152" i="10"/>
  <c r="J167" i="10"/>
  <c r="I167" i="10"/>
  <c r="K167" i="10"/>
  <c r="X102" i="10"/>
  <c r="J66" i="10"/>
  <c r="I66" i="10"/>
  <c r="K66" i="10"/>
  <c r="J108" i="10"/>
  <c r="I108" i="10"/>
  <c r="K108" i="10"/>
  <c r="J75" i="10"/>
  <c r="I75" i="10"/>
  <c r="K75" i="10"/>
  <c r="Q197" i="10"/>
  <c r="J87" i="10"/>
  <c r="I87" i="10"/>
  <c r="K87" i="10"/>
  <c r="X25" i="10"/>
  <c r="X127" i="10"/>
  <c r="J118" i="10"/>
  <c r="I118" i="10"/>
  <c r="K118" i="10"/>
  <c r="X105" i="10"/>
  <c r="X191" i="10"/>
  <c r="J157" i="10"/>
  <c r="I157" i="10"/>
  <c r="K157" i="10"/>
  <c r="X186" i="10"/>
  <c r="J163" i="10"/>
  <c r="I163" i="10"/>
  <c r="K163" i="10"/>
  <c r="X103" i="10"/>
  <c r="X66" i="10"/>
  <c r="X150" i="10"/>
  <c r="X70" i="10"/>
  <c r="X94" i="10"/>
  <c r="J124" i="10"/>
  <c r="I124" i="10"/>
  <c r="K124" i="10"/>
  <c r="X17" i="10"/>
  <c r="X147" i="10"/>
  <c r="J60" i="10"/>
  <c r="I60" i="10"/>
  <c r="K60" i="10"/>
  <c r="I189" i="10"/>
  <c r="K189" i="10"/>
  <c r="J189" i="10"/>
  <c r="J117" i="10"/>
  <c r="I117" i="10"/>
  <c r="K117" i="10"/>
  <c r="J79" i="10"/>
  <c r="I79" i="10"/>
  <c r="K79" i="10"/>
  <c r="X58" i="10"/>
  <c r="J173" i="10"/>
  <c r="I173" i="10"/>
  <c r="K173" i="10"/>
  <c r="X7" i="10"/>
  <c r="P197" i="10"/>
  <c r="J172" i="10"/>
  <c r="I172" i="10"/>
  <c r="K172" i="10"/>
  <c r="X9" i="10"/>
  <c r="X10" i="10"/>
  <c r="X137" i="10"/>
  <c r="X112" i="10"/>
  <c r="X54" i="10"/>
  <c r="X194" i="10"/>
  <c r="J51" i="10"/>
  <c r="I51" i="10"/>
  <c r="K51" i="10"/>
  <c r="T197" i="10"/>
  <c r="K195" i="10"/>
  <c r="J195" i="10"/>
  <c r="I195" i="10"/>
  <c r="J140" i="10"/>
  <c r="I140" i="10"/>
  <c r="K140" i="10"/>
  <c r="J72" i="10"/>
  <c r="I72" i="10"/>
  <c r="K72" i="10"/>
  <c r="X192" i="10"/>
  <c r="J82" i="10"/>
  <c r="I82" i="10"/>
  <c r="K82" i="10"/>
  <c r="J131" i="10"/>
  <c r="I131" i="10"/>
  <c r="K131" i="10"/>
  <c r="J129" i="10"/>
  <c r="I129" i="10"/>
  <c r="K129" i="10"/>
  <c r="X36" i="10"/>
  <c r="J32" i="10"/>
  <c r="I32" i="10"/>
  <c r="K32" i="10"/>
  <c r="J93" i="10"/>
  <c r="I93" i="10"/>
  <c r="K93" i="10"/>
  <c r="X98" i="10"/>
  <c r="X163" i="10"/>
  <c r="J5" i="10"/>
  <c r="K5" i="10"/>
  <c r="I5" i="10"/>
  <c r="X130" i="10"/>
  <c r="V197" i="10"/>
  <c r="J136" i="10"/>
  <c r="I136" i="10"/>
  <c r="K136" i="10"/>
  <c r="J16" i="10"/>
  <c r="I16" i="10"/>
  <c r="K16" i="10"/>
  <c r="J63" i="10"/>
  <c r="I63" i="10"/>
  <c r="K63" i="10"/>
  <c r="X6" i="10"/>
  <c r="X29" i="10"/>
  <c r="J80" i="10"/>
  <c r="I80" i="10"/>
  <c r="K80" i="10"/>
  <c r="J48" i="10"/>
  <c r="I48" i="10"/>
  <c r="K48" i="10"/>
  <c r="X123" i="10"/>
  <c r="J164" i="10"/>
  <c r="I164" i="10"/>
  <c r="K164" i="10"/>
  <c r="X13" i="10"/>
  <c r="J84" i="10"/>
  <c r="I84" i="10"/>
  <c r="K84" i="10"/>
  <c r="X52" i="10"/>
  <c r="J90" i="10"/>
  <c r="I90" i="10"/>
  <c r="K90" i="10"/>
  <c r="J86" i="10"/>
  <c r="K86" i="10"/>
  <c r="I86" i="10"/>
  <c r="X109" i="10"/>
  <c r="J133" i="10"/>
  <c r="I133" i="10"/>
  <c r="K133" i="10"/>
  <c r="X74" i="10"/>
  <c r="J57" i="10"/>
  <c r="I57" i="10"/>
  <c r="K57" i="10"/>
  <c r="J98" i="10"/>
  <c r="I98" i="10"/>
  <c r="K98" i="10"/>
  <c r="X5" i="10"/>
  <c r="J126" i="10"/>
  <c r="I126" i="10"/>
  <c r="K126" i="10"/>
  <c r="J27" i="10"/>
  <c r="I27" i="10"/>
  <c r="K27" i="10"/>
  <c r="X30" i="10"/>
  <c r="X80" i="10"/>
  <c r="X28" i="10"/>
  <c r="X164" i="10"/>
  <c r="I9" i="10"/>
  <c r="K9" i="10"/>
  <c r="J9" i="10"/>
  <c r="J97" i="10"/>
  <c r="I97" i="10"/>
  <c r="K97" i="10"/>
  <c r="J47" i="10"/>
  <c r="I47" i="10"/>
  <c r="K47" i="10"/>
  <c r="J62" i="10"/>
  <c r="I62" i="10"/>
  <c r="K62" i="10"/>
  <c r="J19" i="10"/>
  <c r="I19" i="10"/>
  <c r="K19" i="10"/>
  <c r="X97" i="10"/>
  <c r="X143" i="10"/>
  <c r="J7" i="10"/>
  <c r="I7" i="10"/>
  <c r="K7" i="10"/>
  <c r="X33" i="10"/>
  <c r="J36" i="10"/>
  <c r="I36" i="10"/>
  <c r="K36" i="10"/>
  <c r="X37" i="10"/>
  <c r="X152" i="10"/>
  <c r="X104" i="10"/>
  <c r="X72" i="10"/>
  <c r="X57" i="10"/>
  <c r="I45" i="10"/>
  <c r="K45" i="10"/>
  <c r="J45" i="10"/>
  <c r="J37" i="10"/>
  <c r="I37" i="10"/>
  <c r="K37" i="10"/>
  <c r="X129" i="10"/>
  <c r="J14" i="10"/>
  <c r="I14" i="10"/>
  <c r="K14" i="10"/>
  <c r="I12" i="10"/>
  <c r="K12" i="10"/>
  <c r="J12" i="10"/>
  <c r="J116" i="10"/>
  <c r="I116" i="10"/>
  <c r="K116" i="10"/>
  <c r="I174" i="10"/>
  <c r="K174" i="10"/>
  <c r="J174" i="10"/>
  <c r="X32" i="10"/>
  <c r="X118" i="10"/>
  <c r="X195" i="10"/>
  <c r="X162" i="10"/>
  <c r="X85" i="10"/>
  <c r="I158" i="10"/>
  <c r="J158" i="10"/>
  <c r="K158" i="10"/>
  <c r="X61" i="10"/>
  <c r="I150" i="10"/>
  <c r="J150" i="10"/>
  <c r="K150" i="10"/>
  <c r="J175" i="10"/>
  <c r="I175" i="10"/>
  <c r="K175" i="10"/>
  <c r="J15" i="10"/>
  <c r="I15" i="10"/>
  <c r="K15" i="10"/>
  <c r="J143" i="10"/>
  <c r="I143" i="10"/>
  <c r="K143" i="10"/>
  <c r="J144" i="10"/>
  <c r="I144" i="10"/>
  <c r="K144" i="10"/>
  <c r="J92" i="10"/>
  <c r="I92" i="10"/>
  <c r="K92" i="10"/>
  <c r="X173" i="10"/>
  <c r="J81" i="10"/>
  <c r="I81" i="10"/>
  <c r="K81" i="10"/>
  <c r="I29" i="10"/>
  <c r="K29" i="10"/>
  <c r="J29" i="10"/>
  <c r="X24" i="10"/>
  <c r="X41" i="10"/>
  <c r="J44" i="10"/>
  <c r="I44" i="10"/>
  <c r="K44" i="10"/>
  <c r="J88" i="10"/>
  <c r="I88" i="10"/>
  <c r="K88" i="10"/>
  <c r="J196" i="10"/>
  <c r="I196" i="10"/>
  <c r="K196" i="10"/>
  <c r="X168" i="10"/>
  <c r="X60" i="10"/>
  <c r="J54" i="10"/>
  <c r="I54" i="10"/>
  <c r="K54" i="10"/>
  <c r="J30" i="10"/>
  <c r="I30" i="10"/>
  <c r="K30" i="10"/>
  <c r="J168" i="10"/>
  <c r="K168" i="10"/>
  <c r="I168" i="10"/>
  <c r="J8" i="10"/>
  <c r="I8" i="10"/>
  <c r="K8" i="10"/>
  <c r="X8" i="10"/>
  <c r="X67" i="10"/>
  <c r="X23" i="10"/>
  <c r="X106" i="10"/>
  <c r="I149" i="10"/>
  <c r="J149" i="10"/>
  <c r="K149" i="10"/>
  <c r="X135" i="10"/>
  <c r="K127" i="10"/>
  <c r="J127" i="10"/>
  <c r="I127" i="10"/>
  <c r="X79" i="10"/>
  <c r="X139" i="10"/>
  <c r="I122" i="10"/>
  <c r="K122" i="10"/>
  <c r="J122" i="10"/>
  <c r="X47" i="10"/>
  <c r="X99" i="10"/>
  <c r="X46" i="10"/>
  <c r="X167" i="10"/>
  <c r="X64" i="10"/>
  <c r="X133" i="10"/>
  <c r="I42" i="10"/>
  <c r="K42" i="10"/>
  <c r="J42" i="10"/>
  <c r="X68" i="10"/>
  <c r="J40" i="10"/>
  <c r="I40" i="10"/>
  <c r="K40" i="10"/>
  <c r="J91" i="10"/>
  <c r="I91" i="10"/>
  <c r="K91" i="10"/>
  <c r="J59" i="10"/>
  <c r="I59" i="10"/>
  <c r="K59" i="10"/>
  <c r="J114" i="10"/>
  <c r="I114" i="10"/>
  <c r="K114" i="10"/>
  <c r="J109" i="10"/>
  <c r="I109" i="10"/>
  <c r="K109" i="10"/>
  <c r="J187" i="10"/>
  <c r="I187" i="10"/>
  <c r="K187" i="10"/>
  <c r="J101" i="10"/>
  <c r="I101" i="10"/>
  <c r="K101" i="10"/>
  <c r="J106" i="10"/>
  <c r="I106" i="10"/>
  <c r="K106" i="10"/>
  <c r="J160" i="10"/>
  <c r="I160" i="10"/>
  <c r="K160" i="10"/>
  <c r="J95" i="10"/>
  <c r="I95" i="10"/>
  <c r="K95" i="10"/>
  <c r="J65" i="10"/>
  <c r="I65" i="10"/>
  <c r="K65" i="10"/>
  <c r="J34" i="10"/>
  <c r="I34" i="10"/>
  <c r="K34" i="10"/>
  <c r="J31" i="10"/>
  <c r="I31" i="10"/>
  <c r="K31" i="10"/>
  <c r="J39" i="10"/>
  <c r="I39" i="10"/>
  <c r="K39" i="10"/>
  <c r="X21" i="10"/>
  <c r="J192" i="10"/>
  <c r="I192" i="10"/>
  <c r="K192" i="10"/>
  <c r="X178" i="10"/>
  <c r="J52" i="10"/>
  <c r="I52" i="10"/>
  <c r="K52" i="10"/>
  <c r="J70" i="10"/>
  <c r="I70" i="10"/>
  <c r="K70" i="10"/>
  <c r="J17" i="10"/>
  <c r="I17" i="10"/>
  <c r="K17" i="10"/>
  <c r="J180" i="10"/>
  <c r="I180" i="10"/>
  <c r="K180" i="10"/>
  <c r="X89" i="10"/>
  <c r="X172" i="10"/>
  <c r="J10" i="10"/>
  <c r="I10" i="10"/>
  <c r="K10" i="10"/>
  <c r="J18" i="10"/>
  <c r="I18" i="10"/>
  <c r="K18" i="10"/>
  <c r="X35" i="10"/>
  <c r="X82" i="10"/>
  <c r="I191" i="10"/>
  <c r="K191" i="10"/>
  <c r="J191" i="10"/>
  <c r="X153" i="10"/>
  <c r="I115" i="10"/>
  <c r="J115" i="10"/>
  <c r="K115" i="10"/>
  <c r="X182" i="10"/>
  <c r="X141" i="10"/>
  <c r="I105" i="10"/>
  <c r="J105" i="10"/>
  <c r="K105" i="10"/>
  <c r="X12" i="10"/>
  <c r="J120" i="10"/>
  <c r="I120" i="10"/>
  <c r="K120" i="10"/>
  <c r="J145" i="10"/>
  <c r="I145" i="10"/>
  <c r="K145" i="10"/>
  <c r="J23" i="10"/>
  <c r="I23" i="10"/>
  <c r="K23" i="10"/>
  <c r="J41" i="10"/>
  <c r="I41" i="10"/>
  <c r="K41" i="10"/>
  <c r="I188" i="10"/>
  <c r="K188" i="10"/>
  <c r="J188" i="10"/>
  <c r="S197" i="10"/>
  <c r="X84" i="10"/>
  <c r="X156" i="10"/>
  <c r="J156" i="10"/>
  <c r="I156" i="10"/>
  <c r="K156" i="10"/>
  <c r="X62" i="10"/>
  <c r="X69" i="10"/>
  <c r="X154" i="10"/>
  <c r="X40" i="10"/>
  <c r="J161" i="10"/>
  <c r="I161" i="10"/>
  <c r="K161" i="10"/>
  <c r="J89" i="10"/>
  <c r="I89" i="10"/>
  <c r="K89" i="10"/>
  <c r="X131" i="10"/>
  <c r="J35" i="10"/>
  <c r="K35" i="10"/>
  <c r="I35" i="10"/>
  <c r="X77" i="10"/>
  <c r="J102" i="10"/>
  <c r="I102" i="10"/>
  <c r="K102" i="10"/>
  <c r="I119" i="10"/>
  <c r="J119" i="10"/>
  <c r="K119" i="10"/>
  <c r="X100" i="10"/>
  <c r="J33" i="10"/>
  <c r="I33" i="10"/>
  <c r="K33" i="10"/>
  <c r="X179" i="10"/>
  <c r="J68" i="10"/>
  <c r="I68" i="10"/>
  <c r="K68" i="10"/>
  <c r="J6" i="10"/>
  <c r="K6" i="10"/>
  <c r="I6" i="10"/>
  <c r="X38" i="10"/>
  <c r="X193" i="10"/>
  <c r="X107" i="10"/>
  <c r="J165" i="10"/>
  <c r="I165" i="10"/>
  <c r="K165" i="10"/>
  <c r="J142" i="10"/>
  <c r="K142" i="10"/>
  <c r="I142" i="10"/>
  <c r="J159" i="10"/>
  <c r="I159" i="10"/>
  <c r="K159" i="10"/>
  <c r="J67" i="10"/>
  <c r="I67" i="10"/>
  <c r="K67" i="10"/>
  <c r="J11" i="10"/>
  <c r="I11" i="10"/>
  <c r="K11" i="10"/>
  <c r="X78" i="10"/>
  <c r="X26" i="10"/>
  <c r="X95" i="10"/>
  <c r="J176" i="10"/>
  <c r="I176" i="10"/>
  <c r="K176" i="10"/>
  <c r="X51" i="10"/>
  <c r="X83" i="10"/>
  <c r="AK4" i="10" l="1"/>
  <c r="AM4" i="10" s="1"/>
  <c r="AK194" i="10"/>
  <c r="AM194" i="10" s="1"/>
  <c r="AK177" i="10"/>
  <c r="AM177" i="10" s="1"/>
  <c r="Z63" i="10"/>
  <c r="AC63" i="10"/>
  <c r="AE63" i="10"/>
  <c r="AG63" i="10"/>
  <c r="AH63" i="10"/>
  <c r="AD63" i="10"/>
  <c r="AF63" i="10"/>
  <c r="AJ63" i="10"/>
  <c r="AA63" i="10"/>
  <c r="AB63" i="10"/>
  <c r="AI63" i="10"/>
  <c r="Z130" i="10"/>
  <c r="AB130" i="10"/>
  <c r="AC130" i="10"/>
  <c r="AD130" i="10"/>
  <c r="AJ130" i="10"/>
  <c r="AA130" i="10"/>
  <c r="AE130" i="10"/>
  <c r="AF130" i="10"/>
  <c r="AH130" i="10"/>
  <c r="AG130" i="10"/>
  <c r="AI130" i="10"/>
  <c r="AA161" i="10"/>
  <c r="AB161" i="10"/>
  <c r="AC161" i="10"/>
  <c r="AI161" i="10"/>
  <c r="AJ161" i="10"/>
  <c r="AE161" i="10"/>
  <c r="AF161" i="10"/>
  <c r="AH161" i="10"/>
  <c r="Z161" i="10"/>
  <c r="AD161" i="10"/>
  <c r="AG161" i="10"/>
  <c r="Z18" i="10"/>
  <c r="AA18" i="10"/>
  <c r="AB18" i="10"/>
  <c r="AC18" i="10"/>
  <c r="AD18" i="10"/>
  <c r="AF18" i="10"/>
  <c r="AG18" i="10"/>
  <c r="AI18" i="10"/>
  <c r="AJ18" i="10"/>
  <c r="AE18" i="10"/>
  <c r="AH18" i="10"/>
  <c r="Z34" i="10"/>
  <c r="AA34" i="10"/>
  <c r="AC34" i="10"/>
  <c r="AD34" i="10"/>
  <c r="AE34" i="10"/>
  <c r="AH34" i="10"/>
  <c r="AI34" i="10"/>
  <c r="AB34" i="10"/>
  <c r="AG34" i="10"/>
  <c r="AJ34" i="10"/>
  <c r="AF34" i="10"/>
  <c r="AG88" i="10"/>
  <c r="Z88" i="10"/>
  <c r="AA88" i="10"/>
  <c r="AC88" i="10"/>
  <c r="AD88" i="10"/>
  <c r="AH88" i="10"/>
  <c r="AI88" i="10"/>
  <c r="AB88" i="10"/>
  <c r="AE88" i="10"/>
  <c r="AF88" i="10"/>
  <c r="AJ88" i="10"/>
  <c r="AH133" i="10"/>
  <c r="AJ133" i="10"/>
  <c r="AB133" i="10"/>
  <c r="AD133" i="10"/>
  <c r="Z133" i="10"/>
  <c r="AC133" i="10"/>
  <c r="AF133" i="10"/>
  <c r="AG133" i="10"/>
  <c r="AI133" i="10"/>
  <c r="AA133" i="10"/>
  <c r="AE133" i="10"/>
  <c r="AD16" i="10"/>
  <c r="AE16" i="10"/>
  <c r="AF16" i="10"/>
  <c r="AG16" i="10"/>
  <c r="AH16" i="10"/>
  <c r="AI16" i="10"/>
  <c r="AJ16" i="10"/>
  <c r="AA16" i="10"/>
  <c r="AB16" i="10"/>
  <c r="AC16" i="10"/>
  <c r="Z16" i="10"/>
  <c r="AA72" i="10"/>
  <c r="AD72" i="10"/>
  <c r="AG72" i="10"/>
  <c r="AI72" i="10"/>
  <c r="AH72" i="10"/>
  <c r="AJ72" i="10"/>
  <c r="AB72" i="10"/>
  <c r="Z72" i="10"/>
  <c r="AC72" i="10"/>
  <c r="AE72" i="10"/>
  <c r="AF72" i="10"/>
  <c r="AE117" i="10"/>
  <c r="AF117" i="10"/>
  <c r="AC117" i="10"/>
  <c r="AG117" i="10"/>
  <c r="AH117" i="10"/>
  <c r="AI117" i="10"/>
  <c r="Z117" i="10"/>
  <c r="AA117" i="10"/>
  <c r="AB117" i="10"/>
  <c r="AD117" i="10"/>
  <c r="AJ117" i="10"/>
  <c r="AC178" i="10"/>
  <c r="AG178" i="10"/>
  <c r="Z178" i="10"/>
  <c r="AB178" i="10"/>
  <c r="AE178" i="10"/>
  <c r="AH178" i="10"/>
  <c r="AI178" i="10"/>
  <c r="AA178" i="10"/>
  <c r="AD178" i="10"/>
  <c r="AF178" i="10"/>
  <c r="AJ178" i="10"/>
  <c r="AC170" i="10"/>
  <c r="AE170" i="10"/>
  <c r="AF170" i="10"/>
  <c r="AG170" i="10"/>
  <c r="AI170" i="10"/>
  <c r="AJ170" i="10"/>
  <c r="Z170" i="10"/>
  <c r="AA170" i="10"/>
  <c r="AB170" i="10"/>
  <c r="AD170" i="10"/>
  <c r="AH170" i="10"/>
  <c r="Z135" i="10"/>
  <c r="AB135" i="10"/>
  <c r="AC135" i="10"/>
  <c r="AD135" i="10"/>
  <c r="AJ135" i="10"/>
  <c r="AH135" i="10"/>
  <c r="AA135" i="10"/>
  <c r="AE135" i="10"/>
  <c r="AF135" i="10"/>
  <c r="AG135" i="10"/>
  <c r="AI135" i="10"/>
  <c r="AG66" i="10"/>
  <c r="AI66" i="10"/>
  <c r="AA66" i="10"/>
  <c r="AC66" i="10"/>
  <c r="AD66" i="10"/>
  <c r="AF66" i="10"/>
  <c r="AH66" i="10"/>
  <c r="AB66" i="10"/>
  <c r="AJ66" i="10"/>
  <c r="Z66" i="10"/>
  <c r="AE66" i="10"/>
  <c r="Z176" i="10"/>
  <c r="AA176" i="10"/>
  <c r="AB176" i="10"/>
  <c r="AD176" i="10"/>
  <c r="AF176" i="10"/>
  <c r="AH176" i="10"/>
  <c r="AI176" i="10"/>
  <c r="AC176" i="10"/>
  <c r="AE176" i="10"/>
  <c r="AG176" i="10"/>
  <c r="AJ176" i="10"/>
  <c r="AC85" i="10"/>
  <c r="AJ85" i="10"/>
  <c r="Z85" i="10"/>
  <c r="AD85" i="10"/>
  <c r="AF85" i="10"/>
  <c r="AA85" i="10"/>
  <c r="AI85" i="10"/>
  <c r="AE85" i="10"/>
  <c r="AG85" i="10"/>
  <c r="AB85" i="10"/>
  <c r="AH85" i="10"/>
  <c r="Z138" i="10"/>
  <c r="AF138" i="10"/>
  <c r="AH138" i="10"/>
  <c r="AB138" i="10"/>
  <c r="AD138" i="10"/>
  <c r="AE138" i="10"/>
  <c r="AG138" i="10"/>
  <c r="AC138" i="10"/>
  <c r="AI138" i="10"/>
  <c r="AJ138" i="10"/>
  <c r="AA138" i="10"/>
  <c r="AA165" i="10"/>
  <c r="AB165" i="10"/>
  <c r="AC165" i="10"/>
  <c r="AI165" i="10"/>
  <c r="AJ165" i="10"/>
  <c r="Z165" i="10"/>
  <c r="AD165" i="10"/>
  <c r="AF165" i="10"/>
  <c r="AH165" i="10"/>
  <c r="AE165" i="10"/>
  <c r="AG165" i="10"/>
  <c r="AE119" i="10"/>
  <c r="AG119" i="10"/>
  <c r="AI119" i="10"/>
  <c r="AJ119" i="10"/>
  <c r="Z119" i="10"/>
  <c r="AB119" i="10"/>
  <c r="AA119" i="10"/>
  <c r="AC119" i="10"/>
  <c r="AD119" i="10"/>
  <c r="AH119" i="10"/>
  <c r="AF119" i="10"/>
  <c r="Z41" i="10"/>
  <c r="AA41" i="10"/>
  <c r="AD41" i="10"/>
  <c r="AG41" i="10"/>
  <c r="AE41" i="10"/>
  <c r="AH41" i="10"/>
  <c r="AC41" i="10"/>
  <c r="AB41" i="10"/>
  <c r="AF41" i="10"/>
  <c r="AI41" i="10"/>
  <c r="AJ41" i="10"/>
  <c r="AE105" i="10"/>
  <c r="Z105" i="10"/>
  <c r="AA105" i="10"/>
  <c r="AI105" i="10"/>
  <c r="AB105" i="10"/>
  <c r="AC105" i="10"/>
  <c r="AD105" i="10"/>
  <c r="AG105" i="10"/>
  <c r="AJ105" i="10"/>
  <c r="AF105" i="10"/>
  <c r="AH105" i="10"/>
  <c r="AG40" i="10"/>
  <c r="AH40" i="10"/>
  <c r="AI40" i="10"/>
  <c r="Z40" i="10"/>
  <c r="AC40" i="10"/>
  <c r="AA40" i="10"/>
  <c r="AD40" i="10"/>
  <c r="AJ40" i="10"/>
  <c r="AF40" i="10"/>
  <c r="AE40" i="10"/>
  <c r="AB40" i="10"/>
  <c r="AE168" i="10"/>
  <c r="AF168" i="10"/>
  <c r="Z168" i="10"/>
  <c r="AB168" i="10"/>
  <c r="AC168" i="10"/>
  <c r="AD168" i="10"/>
  <c r="AG168" i="10"/>
  <c r="AA168" i="10"/>
  <c r="AH168" i="10"/>
  <c r="AI168" i="10"/>
  <c r="AJ168" i="10"/>
  <c r="AC158" i="10"/>
  <c r="AE158" i="10"/>
  <c r="AF158" i="10"/>
  <c r="AG158" i="10"/>
  <c r="Z158" i="10"/>
  <c r="AA158" i="10"/>
  <c r="AB158" i="10"/>
  <c r="AD158" i="10"/>
  <c r="AH158" i="10"/>
  <c r="AI158" i="10"/>
  <c r="AJ158" i="10"/>
  <c r="AG62" i="10"/>
  <c r="AI62" i="10"/>
  <c r="AA62" i="10"/>
  <c r="AC62" i="10"/>
  <c r="AD62" i="10"/>
  <c r="AE62" i="10"/>
  <c r="AF62" i="10"/>
  <c r="AJ62" i="10"/>
  <c r="Z62" i="10"/>
  <c r="AB62" i="10"/>
  <c r="AH62" i="10"/>
  <c r="AB27" i="10"/>
  <c r="AC27" i="10"/>
  <c r="AD27" i="10"/>
  <c r="AE27" i="10"/>
  <c r="AG27" i="10"/>
  <c r="AH27" i="10"/>
  <c r="AI27" i="10"/>
  <c r="AJ27" i="10"/>
  <c r="Z27" i="10"/>
  <c r="AA27" i="10"/>
  <c r="AF27" i="10"/>
  <c r="AE164" i="10"/>
  <c r="AF164" i="10"/>
  <c r="Z164" i="10"/>
  <c r="AB164" i="10"/>
  <c r="AC164" i="10"/>
  <c r="AD164" i="10"/>
  <c r="AH164" i="10"/>
  <c r="AJ164" i="10"/>
  <c r="AA164" i="10"/>
  <c r="AG164" i="10"/>
  <c r="AI164" i="10"/>
  <c r="AF189" i="10"/>
  <c r="AH189" i="10"/>
  <c r="AI189" i="10"/>
  <c r="AJ189" i="10"/>
  <c r="Z189" i="10"/>
  <c r="AA189" i="10"/>
  <c r="AG189" i="10"/>
  <c r="AB189" i="10"/>
  <c r="AC189" i="10"/>
  <c r="AD189" i="10"/>
  <c r="AE189" i="10"/>
  <c r="AG167" i="10"/>
  <c r="AI167" i="10"/>
  <c r="AJ167" i="10"/>
  <c r="AA167" i="10"/>
  <c r="AB167" i="10"/>
  <c r="Z167" i="10"/>
  <c r="AD167" i="10"/>
  <c r="AE167" i="10"/>
  <c r="AF167" i="10"/>
  <c r="AH167" i="10"/>
  <c r="AC167" i="10"/>
  <c r="AC69" i="10"/>
  <c r="AE69" i="10"/>
  <c r="AH69" i="10"/>
  <c r="Z69" i="10"/>
  <c r="AG69" i="10"/>
  <c r="AI69" i="10"/>
  <c r="AA69" i="10"/>
  <c r="AB69" i="10"/>
  <c r="AD69" i="10"/>
  <c r="AF69" i="10"/>
  <c r="AJ69" i="10"/>
  <c r="AH21" i="10"/>
  <c r="AI21" i="10"/>
  <c r="AJ21" i="10"/>
  <c r="Z21" i="10"/>
  <c r="AB21" i="10"/>
  <c r="AC21" i="10"/>
  <c r="AE21" i="10"/>
  <c r="AA21" i="10"/>
  <c r="AD21" i="10"/>
  <c r="AF21" i="10"/>
  <c r="AG21" i="10"/>
  <c r="AD107" i="10"/>
  <c r="Z107" i="10"/>
  <c r="AH107" i="10"/>
  <c r="AJ107" i="10"/>
  <c r="AA107" i="10"/>
  <c r="AC107" i="10"/>
  <c r="AE107" i="10"/>
  <c r="AF107" i="10"/>
  <c r="AI107" i="10"/>
  <c r="AB107" i="10"/>
  <c r="AG107" i="10"/>
  <c r="AG84" i="10"/>
  <c r="AB84" i="10"/>
  <c r="AC84" i="10"/>
  <c r="AE84" i="10"/>
  <c r="AF84" i="10"/>
  <c r="AJ84" i="10"/>
  <c r="AH84" i="10"/>
  <c r="AA84" i="10"/>
  <c r="AI84" i="10"/>
  <c r="Z84" i="10"/>
  <c r="AD84" i="10"/>
  <c r="AD12" i="10"/>
  <c r="AE12" i="10"/>
  <c r="AF12" i="10"/>
  <c r="AG12" i="10"/>
  <c r="AH12" i="10"/>
  <c r="AI12" i="10"/>
  <c r="AJ12" i="10"/>
  <c r="AA12" i="10"/>
  <c r="Z12" i="10"/>
  <c r="AB12" i="10"/>
  <c r="AC12" i="10"/>
  <c r="AJ190" i="10"/>
  <c r="Z190" i="10"/>
  <c r="AB190" i="10"/>
  <c r="AD190" i="10"/>
  <c r="AE190" i="10"/>
  <c r="AA190" i="10"/>
  <c r="AC190" i="10"/>
  <c r="AF190" i="10"/>
  <c r="AG190" i="10"/>
  <c r="AH190" i="10"/>
  <c r="AI190" i="10"/>
  <c r="AE101" i="10"/>
  <c r="AB101" i="10"/>
  <c r="AC101" i="10"/>
  <c r="Z101" i="10"/>
  <c r="AA101" i="10"/>
  <c r="AD101" i="10"/>
  <c r="AG101" i="10"/>
  <c r="AJ101" i="10"/>
  <c r="AF101" i="10"/>
  <c r="AH101" i="10"/>
  <c r="AI101" i="10"/>
  <c r="AA92" i="10"/>
  <c r="AB92" i="10"/>
  <c r="AD92" i="10"/>
  <c r="AE92" i="10"/>
  <c r="AH92" i="10"/>
  <c r="AJ92" i="10"/>
  <c r="AC92" i="10"/>
  <c r="Z92" i="10"/>
  <c r="AF92" i="10"/>
  <c r="AI92" i="10"/>
  <c r="AG92" i="10"/>
  <c r="AG52" i="10"/>
  <c r="AI52" i="10"/>
  <c r="AC52" i="10"/>
  <c r="AH52" i="10"/>
  <c r="Z52" i="10"/>
  <c r="AB52" i="10"/>
  <c r="AD52" i="10"/>
  <c r="AF52" i="10"/>
  <c r="AE52" i="10"/>
  <c r="AA52" i="10"/>
  <c r="AJ52" i="10"/>
  <c r="Z187" i="10"/>
  <c r="AA187" i="10"/>
  <c r="AB187" i="10"/>
  <c r="AD187" i="10"/>
  <c r="AF187" i="10"/>
  <c r="AH187" i="10"/>
  <c r="AI187" i="10"/>
  <c r="AC187" i="10"/>
  <c r="AE187" i="10"/>
  <c r="AG187" i="10"/>
  <c r="AJ187" i="10"/>
  <c r="AI127" i="10"/>
  <c r="AG127" i="10"/>
  <c r="AJ127" i="10"/>
  <c r="AA127" i="10"/>
  <c r="AC127" i="10"/>
  <c r="AB127" i="10"/>
  <c r="AE127" i="10"/>
  <c r="AF127" i="10"/>
  <c r="AH127" i="10"/>
  <c r="Z127" i="10"/>
  <c r="AD127" i="10"/>
  <c r="AD144" i="10"/>
  <c r="AF144" i="10"/>
  <c r="AG144" i="10"/>
  <c r="AH144" i="10"/>
  <c r="Z144" i="10"/>
  <c r="AB144" i="10"/>
  <c r="AC144" i="10"/>
  <c r="AA144" i="10"/>
  <c r="AI144" i="10"/>
  <c r="AJ144" i="10"/>
  <c r="AE144" i="10"/>
  <c r="AG32" i="10"/>
  <c r="AH32" i="10"/>
  <c r="AI32" i="10"/>
  <c r="Z32" i="10"/>
  <c r="AC32" i="10"/>
  <c r="AA32" i="10"/>
  <c r="AD32" i="10"/>
  <c r="AJ32" i="10"/>
  <c r="AB32" i="10"/>
  <c r="AE32" i="10"/>
  <c r="AF32" i="10"/>
  <c r="AJ186" i="10"/>
  <c r="Z186" i="10"/>
  <c r="AB186" i="10"/>
  <c r="AD186" i="10"/>
  <c r="AE186" i="10"/>
  <c r="AA186" i="10"/>
  <c r="AC186" i="10"/>
  <c r="AF186" i="10"/>
  <c r="AG186" i="10"/>
  <c r="AH186" i="10"/>
  <c r="AI186" i="10"/>
  <c r="AC182" i="10"/>
  <c r="AD182" i="10"/>
  <c r="AF182" i="10"/>
  <c r="AG182" i="10"/>
  <c r="AH182" i="10"/>
  <c r="AJ182" i="10"/>
  <c r="AE182" i="10"/>
  <c r="AI182" i="10"/>
  <c r="Z182" i="10"/>
  <c r="AA182" i="10"/>
  <c r="AB182" i="10"/>
  <c r="AD20" i="10"/>
  <c r="AE20" i="10"/>
  <c r="AF20" i="10"/>
  <c r="AG20" i="10"/>
  <c r="AI20" i="10"/>
  <c r="AJ20" i="10"/>
  <c r="AA20" i="10"/>
  <c r="Z20" i="10"/>
  <c r="AC20" i="10"/>
  <c r="AB20" i="10"/>
  <c r="AH20" i="10"/>
  <c r="AC77" i="10"/>
  <c r="AE77" i="10"/>
  <c r="AH77" i="10"/>
  <c r="Z77" i="10"/>
  <c r="AA77" i="10"/>
  <c r="AD77" i="10"/>
  <c r="AF77" i="10"/>
  <c r="AJ77" i="10"/>
  <c r="AB77" i="10"/>
  <c r="AG77" i="10"/>
  <c r="AI77" i="10"/>
  <c r="Z33" i="10"/>
  <c r="AA33" i="10"/>
  <c r="AD33" i="10"/>
  <c r="AG33" i="10"/>
  <c r="AE33" i="10"/>
  <c r="AH33" i="10"/>
  <c r="AB33" i="10"/>
  <c r="AC33" i="10"/>
  <c r="AJ33" i="10"/>
  <c r="AF33" i="10"/>
  <c r="AI33" i="10"/>
  <c r="AD8" i="10"/>
  <c r="AE8" i="10"/>
  <c r="AF8" i="10"/>
  <c r="AG8" i="10"/>
  <c r="AH8" i="10"/>
  <c r="AI8" i="10"/>
  <c r="AJ8" i="10"/>
  <c r="AA8" i="10"/>
  <c r="Z8" i="10"/>
  <c r="AB8" i="10"/>
  <c r="AC8" i="10"/>
  <c r="Z19" i="10"/>
  <c r="AA19" i="10"/>
  <c r="AB19" i="10"/>
  <c r="AC19" i="10"/>
  <c r="AD19" i="10"/>
  <c r="AE19" i="10"/>
  <c r="AF19" i="10"/>
  <c r="AG19" i="10"/>
  <c r="AH19" i="10"/>
  <c r="AJ19" i="10"/>
  <c r="AI19" i="10"/>
  <c r="AC154" i="10"/>
  <c r="AE154" i="10"/>
  <c r="AF154" i="10"/>
  <c r="AG154" i="10"/>
  <c r="Z154" i="10"/>
  <c r="AA154" i="10"/>
  <c r="AB154" i="10"/>
  <c r="AH154" i="10"/>
  <c r="AI154" i="10"/>
  <c r="AJ154" i="10"/>
  <c r="AD154" i="10"/>
  <c r="AA22" i="10"/>
  <c r="AC22" i="10"/>
  <c r="AF22" i="10"/>
  <c r="AG22" i="10"/>
  <c r="AI22" i="10"/>
  <c r="AJ22" i="10"/>
  <c r="AD22" i="10"/>
  <c r="Z22" i="10"/>
  <c r="AH22" i="10"/>
  <c r="AB22" i="10"/>
  <c r="AE22" i="10"/>
  <c r="Z10" i="10"/>
  <c r="AA10" i="10"/>
  <c r="AB10" i="10"/>
  <c r="AC10" i="10"/>
  <c r="AD10" i="10"/>
  <c r="AF10" i="10"/>
  <c r="AG10" i="10"/>
  <c r="AI10" i="10"/>
  <c r="AE10" i="10"/>
  <c r="AH10" i="10"/>
  <c r="AJ10" i="10"/>
  <c r="AC65" i="10"/>
  <c r="AE65" i="10"/>
  <c r="AH65" i="10"/>
  <c r="Z65" i="10"/>
  <c r="AF65" i="10"/>
  <c r="AG65" i="10"/>
  <c r="AJ65" i="10"/>
  <c r="AD65" i="10"/>
  <c r="AB65" i="10"/>
  <c r="AA65" i="10"/>
  <c r="AI65" i="10"/>
  <c r="Z42" i="10"/>
  <c r="AA42" i="10"/>
  <c r="AC42" i="10"/>
  <c r="AD42" i="10"/>
  <c r="AE42" i="10"/>
  <c r="AH42" i="10"/>
  <c r="AI42" i="10"/>
  <c r="AB42" i="10"/>
  <c r="AF42" i="10"/>
  <c r="AG42" i="10"/>
  <c r="AJ42" i="10"/>
  <c r="AG44" i="10"/>
  <c r="AH44" i="10"/>
  <c r="AI44" i="10"/>
  <c r="Z44" i="10"/>
  <c r="AC44" i="10"/>
  <c r="AA44" i="10"/>
  <c r="AB44" i="10"/>
  <c r="AE44" i="10"/>
  <c r="AF44" i="10"/>
  <c r="AD44" i="10"/>
  <c r="AJ44" i="10"/>
  <c r="Z14" i="10"/>
  <c r="AA14" i="10"/>
  <c r="AB14" i="10"/>
  <c r="AC14" i="10"/>
  <c r="AD14" i="10"/>
  <c r="AF14" i="10"/>
  <c r="AG14" i="10"/>
  <c r="AI14" i="10"/>
  <c r="AH14" i="10"/>
  <c r="AJ14" i="10"/>
  <c r="AE14" i="10"/>
  <c r="AD136" i="10"/>
  <c r="AF136" i="10"/>
  <c r="AG136" i="10"/>
  <c r="AH136" i="10"/>
  <c r="Z136" i="10"/>
  <c r="AE136" i="10"/>
  <c r="AJ136" i="10"/>
  <c r="AB136" i="10"/>
  <c r="AC136" i="10"/>
  <c r="AI136" i="10"/>
  <c r="AA136" i="10"/>
  <c r="AD140" i="10"/>
  <c r="AF140" i="10"/>
  <c r="AG140" i="10"/>
  <c r="AH140" i="10"/>
  <c r="Z140" i="10"/>
  <c r="AA140" i="10"/>
  <c r="AB140" i="10"/>
  <c r="AJ140" i="10"/>
  <c r="AC140" i="10"/>
  <c r="AE140" i="10"/>
  <c r="AI140" i="10"/>
  <c r="Z172" i="10"/>
  <c r="AB172" i="10"/>
  <c r="AC172" i="10"/>
  <c r="AD172" i="10"/>
  <c r="AF172" i="10"/>
  <c r="AH172" i="10"/>
  <c r="AJ172" i="10"/>
  <c r="AA172" i="10"/>
  <c r="AE172" i="10"/>
  <c r="AG172" i="10"/>
  <c r="AI172" i="10"/>
  <c r="AC87" i="10"/>
  <c r="AI87" i="10"/>
  <c r="AJ87" i="10"/>
  <c r="AB87" i="10"/>
  <c r="AE87" i="10"/>
  <c r="AD87" i="10"/>
  <c r="AG87" i="10"/>
  <c r="AH87" i="10"/>
  <c r="Z87" i="10"/>
  <c r="AA87" i="10"/>
  <c r="AF87" i="10"/>
  <c r="AH141" i="10"/>
  <c r="AJ141" i="10"/>
  <c r="AB141" i="10"/>
  <c r="AD141" i="10"/>
  <c r="Z141" i="10"/>
  <c r="AF141" i="10"/>
  <c r="AI141" i="10"/>
  <c r="AA141" i="10"/>
  <c r="AC141" i="10"/>
  <c r="AE141" i="10"/>
  <c r="AG141" i="10"/>
  <c r="AB184" i="10"/>
  <c r="AD184" i="10"/>
  <c r="AE184" i="10"/>
  <c r="AF184" i="10"/>
  <c r="AH184" i="10"/>
  <c r="AJ184" i="10"/>
  <c r="Z184" i="10"/>
  <c r="AA184" i="10"/>
  <c r="AC184" i="10"/>
  <c r="AG184" i="10"/>
  <c r="AI184" i="10"/>
  <c r="AA169" i="10"/>
  <c r="AB169" i="10"/>
  <c r="AC169" i="10"/>
  <c r="AI169" i="10"/>
  <c r="AJ169" i="10"/>
  <c r="Z169" i="10"/>
  <c r="AD169" i="10"/>
  <c r="AE169" i="10"/>
  <c r="AH169" i="10"/>
  <c r="AF169" i="10"/>
  <c r="AG169" i="10"/>
  <c r="Z38" i="10"/>
  <c r="AA38" i="10"/>
  <c r="AC38" i="10"/>
  <c r="AD38" i="10"/>
  <c r="AE38" i="10"/>
  <c r="AH38" i="10"/>
  <c r="AB38" i="10"/>
  <c r="AI38" i="10"/>
  <c r="AJ38" i="10"/>
  <c r="AG38" i="10"/>
  <c r="AF38" i="10"/>
  <c r="Z139" i="10"/>
  <c r="AB139" i="10"/>
  <c r="AC139" i="10"/>
  <c r="AD139" i="10"/>
  <c r="AJ139" i="10"/>
  <c r="AA139" i="10"/>
  <c r="AE139" i="10"/>
  <c r="AF139" i="10"/>
  <c r="AG139" i="10"/>
  <c r="AI139" i="10"/>
  <c r="AH139" i="10"/>
  <c r="AA100" i="10"/>
  <c r="AH100" i="10"/>
  <c r="AJ100" i="10"/>
  <c r="AC100" i="10"/>
  <c r="AE100" i="10"/>
  <c r="AB100" i="10"/>
  <c r="AD100" i="10"/>
  <c r="AF100" i="10"/>
  <c r="AI100" i="10"/>
  <c r="Z100" i="10"/>
  <c r="AG100" i="10"/>
  <c r="AG56" i="10"/>
  <c r="AI56" i="10"/>
  <c r="AC56" i="10"/>
  <c r="Z56" i="10"/>
  <c r="AD56" i="10"/>
  <c r="AF56" i="10"/>
  <c r="AJ56" i="10"/>
  <c r="AH56" i="10"/>
  <c r="AE56" i="10"/>
  <c r="AB56" i="10"/>
  <c r="AA56" i="10"/>
  <c r="AA104" i="10"/>
  <c r="AH104" i="10"/>
  <c r="AJ104" i="10"/>
  <c r="Z104" i="10"/>
  <c r="AC104" i="10"/>
  <c r="AB104" i="10"/>
  <c r="AE104" i="10"/>
  <c r="AF104" i="10"/>
  <c r="AG104" i="10"/>
  <c r="AI104" i="10"/>
  <c r="AD104" i="10"/>
  <c r="AG70" i="10"/>
  <c r="AI70" i="10"/>
  <c r="AA70" i="10"/>
  <c r="AC70" i="10"/>
  <c r="AD70" i="10"/>
  <c r="AH70" i="10"/>
  <c r="AJ70" i="10"/>
  <c r="Z70" i="10"/>
  <c r="AE70" i="10"/>
  <c r="AF70" i="10"/>
  <c r="AB70" i="10"/>
  <c r="AI118" i="10"/>
  <c r="AJ118" i="10"/>
  <c r="AA118" i="10"/>
  <c r="Z118" i="10"/>
  <c r="AE118" i="10"/>
  <c r="AG118" i="10"/>
  <c r="AC118" i="10"/>
  <c r="AF118" i="10"/>
  <c r="AH118" i="10"/>
  <c r="AB118" i="10"/>
  <c r="AD118" i="10"/>
  <c r="AA23" i="10"/>
  <c r="AB23" i="10"/>
  <c r="AC23" i="10"/>
  <c r="AE23" i="10"/>
  <c r="AG23" i="10"/>
  <c r="AJ23" i="10"/>
  <c r="Z23" i="10"/>
  <c r="AH23" i="10"/>
  <c r="AF23" i="10"/>
  <c r="AI23" i="10"/>
  <c r="AD23" i="10"/>
  <c r="Z30" i="10"/>
  <c r="AA30" i="10"/>
  <c r="AC30" i="10"/>
  <c r="AD30" i="10"/>
  <c r="AE30" i="10"/>
  <c r="AF30" i="10"/>
  <c r="AH30" i="10"/>
  <c r="AI30" i="10"/>
  <c r="AJ30" i="10"/>
  <c r="AB30" i="10"/>
  <c r="AG30" i="10"/>
  <c r="AC47" i="10"/>
  <c r="AE47" i="10"/>
  <c r="AG47" i="10"/>
  <c r="AH47" i="10"/>
  <c r="AI47" i="10"/>
  <c r="AB47" i="10"/>
  <c r="AJ47" i="10"/>
  <c r="AA47" i="10"/>
  <c r="AF47" i="10"/>
  <c r="Z47" i="10"/>
  <c r="AD47" i="10"/>
  <c r="AE126" i="10"/>
  <c r="AA126" i="10"/>
  <c r="AC126" i="10"/>
  <c r="AD126" i="10"/>
  <c r="AF126" i="10"/>
  <c r="AB126" i="10"/>
  <c r="AH126" i="10"/>
  <c r="AI126" i="10"/>
  <c r="AJ126" i="10"/>
  <c r="Z126" i="10"/>
  <c r="AG126" i="10"/>
  <c r="AG86" i="10"/>
  <c r="AA86" i="10"/>
  <c r="AB86" i="10"/>
  <c r="AD86" i="10"/>
  <c r="AE86" i="10"/>
  <c r="AI86" i="10"/>
  <c r="AC86" i="10"/>
  <c r="AF86" i="10"/>
  <c r="AH86" i="10"/>
  <c r="AJ86" i="10"/>
  <c r="Z86" i="10"/>
  <c r="Z152" i="10"/>
  <c r="AB152" i="10"/>
  <c r="AI152" i="10"/>
  <c r="AC152" i="10"/>
  <c r="AD152" i="10"/>
  <c r="AA152" i="10"/>
  <c r="AE152" i="10"/>
  <c r="AF152" i="10"/>
  <c r="AH152" i="10"/>
  <c r="AJ152" i="10"/>
  <c r="AG152" i="10"/>
  <c r="AI123" i="10"/>
  <c r="Z123" i="10"/>
  <c r="AB123" i="10"/>
  <c r="AC123" i="10"/>
  <c r="AD123" i="10"/>
  <c r="AF123" i="10"/>
  <c r="AH123" i="10"/>
  <c r="AJ123" i="10"/>
  <c r="AA123" i="10"/>
  <c r="AE123" i="10"/>
  <c r="AG123" i="10"/>
  <c r="Z71" i="10"/>
  <c r="AC71" i="10"/>
  <c r="AE71" i="10"/>
  <c r="AG71" i="10"/>
  <c r="AH71" i="10"/>
  <c r="AI71" i="10"/>
  <c r="AJ71" i="10"/>
  <c r="AA71" i="10"/>
  <c r="AB71" i="10"/>
  <c r="AD71" i="10"/>
  <c r="AF71" i="10"/>
  <c r="AA96" i="10"/>
  <c r="AH96" i="10"/>
  <c r="AE96" i="10"/>
  <c r="AG96" i="10"/>
  <c r="Z96" i="10"/>
  <c r="AB96" i="10"/>
  <c r="AD96" i="10"/>
  <c r="AI96" i="10"/>
  <c r="AJ96" i="10"/>
  <c r="AC96" i="10"/>
  <c r="AF96" i="10"/>
  <c r="AC183" i="10"/>
  <c r="AG183" i="10"/>
  <c r="Z183" i="10"/>
  <c r="AB183" i="10"/>
  <c r="AE183" i="10"/>
  <c r="AF183" i="10"/>
  <c r="AA183" i="10"/>
  <c r="AD183" i="10"/>
  <c r="AH183" i="10"/>
  <c r="AI183" i="10"/>
  <c r="AJ183" i="10"/>
  <c r="AE89" i="10"/>
  <c r="AF89" i="10"/>
  <c r="AH89" i="10"/>
  <c r="AI89" i="10"/>
  <c r="AA89" i="10"/>
  <c r="AJ89" i="10"/>
  <c r="AB89" i="10"/>
  <c r="AC89" i="10"/>
  <c r="AD89" i="10"/>
  <c r="AG89" i="10"/>
  <c r="Z89" i="10"/>
  <c r="Z49" i="10"/>
  <c r="AA49" i="10"/>
  <c r="AG49" i="10"/>
  <c r="AD49" i="10"/>
  <c r="AE49" i="10"/>
  <c r="AF49" i="10"/>
  <c r="AI49" i="10"/>
  <c r="AJ49" i="10"/>
  <c r="AC49" i="10"/>
  <c r="AH49" i="10"/>
  <c r="AB49" i="10"/>
  <c r="Z46" i="10"/>
  <c r="AA46" i="10"/>
  <c r="AC46" i="10"/>
  <c r="AD46" i="10"/>
  <c r="AE46" i="10"/>
  <c r="AH46" i="10"/>
  <c r="AG46" i="10"/>
  <c r="AI46" i="10"/>
  <c r="AJ46" i="10"/>
  <c r="AB46" i="10"/>
  <c r="AF46" i="10"/>
  <c r="Z11" i="10"/>
  <c r="AA11" i="10"/>
  <c r="AB11" i="10"/>
  <c r="AC11" i="10"/>
  <c r="AD11" i="10"/>
  <c r="AE11" i="10"/>
  <c r="AF11" i="10"/>
  <c r="AG11" i="10"/>
  <c r="AH11" i="10"/>
  <c r="AJ11" i="10"/>
  <c r="AI11" i="10"/>
  <c r="AI102" i="10"/>
  <c r="Z102" i="10"/>
  <c r="AB102" i="10"/>
  <c r="AD102" i="10"/>
  <c r="AH102" i="10"/>
  <c r="AC102" i="10"/>
  <c r="AA102" i="10"/>
  <c r="AE102" i="10"/>
  <c r="AG102" i="10"/>
  <c r="AF102" i="10"/>
  <c r="AJ102" i="10"/>
  <c r="AI109" i="10"/>
  <c r="AJ109" i="10"/>
  <c r="AA109" i="10"/>
  <c r="AC109" i="10"/>
  <c r="AB109" i="10"/>
  <c r="AE109" i="10"/>
  <c r="AF109" i="10"/>
  <c r="AG109" i="10"/>
  <c r="AD109" i="10"/>
  <c r="AH109" i="10"/>
  <c r="Z109" i="10"/>
  <c r="Z143" i="10"/>
  <c r="AB143" i="10"/>
  <c r="AC143" i="10"/>
  <c r="AD143" i="10"/>
  <c r="AJ143" i="10"/>
  <c r="AA143" i="10"/>
  <c r="AF143" i="10"/>
  <c r="AG143" i="10"/>
  <c r="AE143" i="10"/>
  <c r="AH143" i="10"/>
  <c r="AI143" i="10"/>
  <c r="AG36" i="10"/>
  <c r="AH36" i="10"/>
  <c r="AI36" i="10"/>
  <c r="Z36" i="10"/>
  <c r="AC36" i="10"/>
  <c r="AA36" i="10"/>
  <c r="AB36" i="10"/>
  <c r="AD36" i="10"/>
  <c r="AF36" i="10"/>
  <c r="AJ36" i="10"/>
  <c r="AE36" i="10"/>
  <c r="AG48" i="10"/>
  <c r="AI48" i="10"/>
  <c r="AC48" i="10"/>
  <c r="AA48" i="10"/>
  <c r="AE48" i="10"/>
  <c r="AF48" i="10"/>
  <c r="AH48" i="10"/>
  <c r="AB48" i="10"/>
  <c r="AD48" i="10"/>
  <c r="Z48" i="10"/>
  <c r="AJ48" i="10"/>
  <c r="Z195" i="10"/>
  <c r="AA195" i="10"/>
  <c r="AB195" i="10"/>
  <c r="AD195" i="10"/>
  <c r="AF195" i="10"/>
  <c r="AH195" i="10"/>
  <c r="AI195" i="10"/>
  <c r="AC195" i="10"/>
  <c r="AE195" i="10"/>
  <c r="AG195" i="10"/>
  <c r="AJ195" i="10"/>
  <c r="AG163" i="10"/>
  <c r="AI163" i="10"/>
  <c r="AJ163" i="10"/>
  <c r="AA163" i="10"/>
  <c r="AB163" i="10"/>
  <c r="Z163" i="10"/>
  <c r="AD163" i="10"/>
  <c r="AE163" i="10"/>
  <c r="AF163" i="10"/>
  <c r="AC163" i="10"/>
  <c r="AH163" i="10"/>
  <c r="AA125" i="10"/>
  <c r="AF125" i="10"/>
  <c r="AH125" i="10"/>
  <c r="AD125" i="10"/>
  <c r="AG125" i="10"/>
  <c r="AI125" i="10"/>
  <c r="AJ125" i="10"/>
  <c r="Z125" i="10"/>
  <c r="AB125" i="10"/>
  <c r="AC125" i="10"/>
  <c r="AE125" i="10"/>
  <c r="AA64" i="10"/>
  <c r="AD64" i="10"/>
  <c r="AG64" i="10"/>
  <c r="AI64" i="10"/>
  <c r="AE64" i="10"/>
  <c r="AF64" i="10"/>
  <c r="AJ64" i="10"/>
  <c r="AH64" i="10"/>
  <c r="Z64" i="10"/>
  <c r="AB64" i="10"/>
  <c r="AC64" i="10"/>
  <c r="AE24" i="10"/>
  <c r="AF24" i="10"/>
  <c r="AG24" i="10"/>
  <c r="AI24" i="10"/>
  <c r="AA24" i="10"/>
  <c r="Z24" i="10"/>
  <c r="AB24" i="10"/>
  <c r="AD24" i="10"/>
  <c r="AH24" i="10"/>
  <c r="AJ24" i="10"/>
  <c r="AC24" i="10"/>
  <c r="AD103" i="10"/>
  <c r="AA103" i="10"/>
  <c r="AB103" i="10"/>
  <c r="AJ103" i="10"/>
  <c r="AF103" i="10"/>
  <c r="AH103" i="10"/>
  <c r="AI103" i="10"/>
  <c r="Z103" i="10"/>
  <c r="AE103" i="10"/>
  <c r="AG103" i="10"/>
  <c r="AC103" i="10"/>
  <c r="AB192" i="10"/>
  <c r="AD192" i="10"/>
  <c r="AE192" i="10"/>
  <c r="AF192" i="10"/>
  <c r="AH192" i="10"/>
  <c r="AJ192" i="10"/>
  <c r="Z192" i="10"/>
  <c r="AA192" i="10"/>
  <c r="AC192" i="10"/>
  <c r="AG192" i="10"/>
  <c r="AI192" i="10"/>
  <c r="AJ29" i="10"/>
  <c r="Z29" i="10"/>
  <c r="AA29" i="10"/>
  <c r="AB29" i="10"/>
  <c r="AD29" i="10"/>
  <c r="AG29" i="10"/>
  <c r="AC29" i="10"/>
  <c r="AF29" i="10"/>
  <c r="AH29" i="10"/>
  <c r="AE29" i="10"/>
  <c r="AI29" i="10"/>
  <c r="AG60" i="10"/>
  <c r="AI60" i="10"/>
  <c r="AC60" i="10"/>
  <c r="Z60" i="10"/>
  <c r="AD60" i="10"/>
  <c r="AH60" i="10"/>
  <c r="AE60" i="10"/>
  <c r="AJ60" i="10"/>
  <c r="AA60" i="10"/>
  <c r="AF60" i="10"/>
  <c r="AB60" i="10"/>
  <c r="AA58" i="10"/>
  <c r="AC58" i="10"/>
  <c r="AD58" i="10"/>
  <c r="AG58" i="10"/>
  <c r="AI58" i="10"/>
  <c r="Z58" i="10"/>
  <c r="AB58" i="10"/>
  <c r="AE58" i="10"/>
  <c r="AF58" i="10"/>
  <c r="AJ58" i="10"/>
  <c r="AH58" i="10"/>
  <c r="AC147" i="10"/>
  <c r="AE147" i="10"/>
  <c r="AF147" i="10"/>
  <c r="AG147" i="10"/>
  <c r="Z147" i="10"/>
  <c r="AB147" i="10"/>
  <c r="AD147" i="10"/>
  <c r="AH147" i="10"/>
  <c r="AI147" i="10"/>
  <c r="AJ147" i="10"/>
  <c r="AA147" i="10"/>
  <c r="Z61" i="10"/>
  <c r="AG61" i="10"/>
  <c r="AA61" i="10"/>
  <c r="AD61" i="10"/>
  <c r="AF61" i="10"/>
  <c r="AI61" i="10"/>
  <c r="AJ61" i="10"/>
  <c r="AB61" i="10"/>
  <c r="AC61" i="10"/>
  <c r="AE61" i="10"/>
  <c r="AH61" i="10"/>
  <c r="AC31" i="10"/>
  <c r="AD31" i="10"/>
  <c r="AE31" i="10"/>
  <c r="AG31" i="10"/>
  <c r="AH31" i="10"/>
  <c r="AI31" i="10"/>
  <c r="Z31" i="10"/>
  <c r="AF31" i="10"/>
  <c r="AB31" i="10"/>
  <c r="AJ31" i="10"/>
  <c r="AA31" i="10"/>
  <c r="AC79" i="10"/>
  <c r="AE79" i="10"/>
  <c r="AI79" i="10"/>
  <c r="AJ79" i="10"/>
  <c r="AA79" i="10"/>
  <c r="AD79" i="10"/>
  <c r="Z79" i="10"/>
  <c r="AB79" i="10"/>
  <c r="AF79" i="10"/>
  <c r="AH79" i="10"/>
  <c r="AG79" i="10"/>
  <c r="Z134" i="10"/>
  <c r="AF134" i="10"/>
  <c r="AH134" i="10"/>
  <c r="AD134" i="10"/>
  <c r="AE134" i="10"/>
  <c r="AG134" i="10"/>
  <c r="AI134" i="10"/>
  <c r="AA134" i="10"/>
  <c r="AB134" i="10"/>
  <c r="AC134" i="10"/>
  <c r="AJ134" i="10"/>
  <c r="Z91" i="10"/>
  <c r="AA91" i="10"/>
  <c r="AD91" i="10"/>
  <c r="AG91" i="10"/>
  <c r="AI91" i="10"/>
  <c r="AJ91" i="10"/>
  <c r="AC91" i="10"/>
  <c r="AE91" i="10"/>
  <c r="AH91" i="10"/>
  <c r="AF91" i="10"/>
  <c r="AB91" i="10"/>
  <c r="AE93" i="10"/>
  <c r="AH93" i="10"/>
  <c r="AI93" i="10"/>
  <c r="AA93" i="10"/>
  <c r="AJ93" i="10"/>
  <c r="Z93" i="10"/>
  <c r="AC93" i="10"/>
  <c r="AB93" i="10"/>
  <c r="AD93" i="10"/>
  <c r="AG93" i="10"/>
  <c r="AF93" i="10"/>
  <c r="AA54" i="10"/>
  <c r="AC54" i="10"/>
  <c r="AD54" i="10"/>
  <c r="AB54" i="10"/>
  <c r="AF54" i="10"/>
  <c r="AI54" i="10"/>
  <c r="Z54" i="10"/>
  <c r="AH54" i="10"/>
  <c r="AE54" i="10"/>
  <c r="AG54" i="10"/>
  <c r="AJ54" i="10"/>
  <c r="AE97" i="10"/>
  <c r="AB97" i="10"/>
  <c r="AD97" i="10"/>
  <c r="AF97" i="10"/>
  <c r="Z97" i="10"/>
  <c r="AC97" i="10"/>
  <c r="AH97" i="10"/>
  <c r="AI97" i="10"/>
  <c r="AJ97" i="10"/>
  <c r="AG97" i="10"/>
  <c r="AA97" i="10"/>
  <c r="AI90" i="10"/>
  <c r="AJ90" i="10"/>
  <c r="Z90" i="10"/>
  <c r="AC90" i="10"/>
  <c r="AE90" i="10"/>
  <c r="AH90" i="10"/>
  <c r="AB90" i="10"/>
  <c r="AD90" i="10"/>
  <c r="AA90" i="10"/>
  <c r="AF90" i="10"/>
  <c r="AG90" i="10"/>
  <c r="Z148" i="10"/>
  <c r="AB148" i="10"/>
  <c r="AE148" i="10"/>
  <c r="AF148" i="10"/>
  <c r="AA148" i="10"/>
  <c r="AD148" i="10"/>
  <c r="AG148" i="10"/>
  <c r="AH148" i="10"/>
  <c r="AI148" i="10"/>
  <c r="AJ148" i="10"/>
  <c r="AC148" i="10"/>
  <c r="AC73" i="10"/>
  <c r="AE73" i="10"/>
  <c r="AH73" i="10"/>
  <c r="Z73" i="10"/>
  <c r="AI73" i="10"/>
  <c r="AJ73" i="10"/>
  <c r="AB73" i="10"/>
  <c r="AG73" i="10"/>
  <c r="AA73" i="10"/>
  <c r="AD73" i="10"/>
  <c r="AF73" i="10"/>
  <c r="Z142" i="10"/>
  <c r="AF142" i="10"/>
  <c r="AH142" i="10"/>
  <c r="AD142" i="10"/>
  <c r="AG142" i="10"/>
  <c r="AI142" i="10"/>
  <c r="AJ142" i="10"/>
  <c r="AA142" i="10"/>
  <c r="AB142" i="10"/>
  <c r="AC142" i="10"/>
  <c r="AE142" i="10"/>
  <c r="AA95" i="10"/>
  <c r="AD95" i="10"/>
  <c r="AI95" i="10"/>
  <c r="Z95" i="10"/>
  <c r="AC95" i="10"/>
  <c r="AE95" i="10"/>
  <c r="AF95" i="10"/>
  <c r="AH95" i="10"/>
  <c r="AJ95" i="10"/>
  <c r="AG95" i="10"/>
  <c r="AB95" i="10"/>
  <c r="AD149" i="10"/>
  <c r="AF149" i="10"/>
  <c r="AA149" i="10"/>
  <c r="AC149" i="10"/>
  <c r="AE149" i="10"/>
  <c r="AG149" i="10"/>
  <c r="Z149" i="10"/>
  <c r="AH149" i="10"/>
  <c r="AI149" i="10"/>
  <c r="AJ149" i="10"/>
  <c r="AB149" i="10"/>
  <c r="Z129" i="10"/>
  <c r="AF129" i="10"/>
  <c r="AH129" i="10"/>
  <c r="AB129" i="10"/>
  <c r="AD129" i="10"/>
  <c r="AE129" i="10"/>
  <c r="AG129" i="10"/>
  <c r="AJ129" i="10"/>
  <c r="AA129" i="10"/>
  <c r="AC129" i="10"/>
  <c r="AI129" i="10"/>
  <c r="AE156" i="10"/>
  <c r="AF156" i="10"/>
  <c r="Z156" i="10"/>
  <c r="AB156" i="10"/>
  <c r="AC156" i="10"/>
  <c r="AD156" i="10"/>
  <c r="AG156" i="10"/>
  <c r="AH156" i="10"/>
  <c r="AI156" i="10"/>
  <c r="AA156" i="10"/>
  <c r="AJ156" i="10"/>
  <c r="AC55" i="10"/>
  <c r="AE55" i="10"/>
  <c r="AG55" i="10"/>
  <c r="AH55" i="10"/>
  <c r="Z55" i="10"/>
  <c r="AD55" i="10"/>
  <c r="AJ55" i="10"/>
  <c r="AB55" i="10"/>
  <c r="AF55" i="10"/>
  <c r="AA55" i="10"/>
  <c r="AI55" i="10"/>
  <c r="Z67" i="10"/>
  <c r="AC67" i="10"/>
  <c r="AE67" i="10"/>
  <c r="AG67" i="10"/>
  <c r="AH67" i="10"/>
  <c r="AF67" i="10"/>
  <c r="AI67" i="10"/>
  <c r="AA67" i="10"/>
  <c r="AD67" i="10"/>
  <c r="AJ67" i="10"/>
  <c r="AB67" i="10"/>
  <c r="Z180" i="10"/>
  <c r="AB180" i="10"/>
  <c r="AD180" i="10"/>
  <c r="AF180" i="10"/>
  <c r="AG180" i="10"/>
  <c r="AA180" i="10"/>
  <c r="AC180" i="10"/>
  <c r="AE180" i="10"/>
  <c r="AH180" i="10"/>
  <c r="AI180" i="10"/>
  <c r="AJ180" i="10"/>
  <c r="AI114" i="10"/>
  <c r="AJ114" i="10"/>
  <c r="AA114" i="10"/>
  <c r="AH114" i="10"/>
  <c r="AB114" i="10"/>
  <c r="AD114" i="10"/>
  <c r="AF114" i="10"/>
  <c r="AG114" i="10"/>
  <c r="AC114" i="10"/>
  <c r="AE114" i="10"/>
  <c r="Z114" i="10"/>
  <c r="Z15" i="10"/>
  <c r="AA15" i="10"/>
  <c r="AB15" i="10"/>
  <c r="AC15" i="10"/>
  <c r="AD15" i="10"/>
  <c r="AE15" i="10"/>
  <c r="AF15" i="10"/>
  <c r="AG15" i="10"/>
  <c r="AH15" i="10"/>
  <c r="AJ15" i="10"/>
  <c r="AI15" i="10"/>
  <c r="AC174" i="10"/>
  <c r="AG174" i="10"/>
  <c r="Z174" i="10"/>
  <c r="AA174" i="10"/>
  <c r="AB174" i="10"/>
  <c r="AE174" i="10"/>
  <c r="AH174" i="10"/>
  <c r="AJ174" i="10"/>
  <c r="AD174" i="10"/>
  <c r="AF174" i="10"/>
  <c r="AI174" i="10"/>
  <c r="Z37" i="10"/>
  <c r="AA37" i="10"/>
  <c r="AD37" i="10"/>
  <c r="AG37" i="10"/>
  <c r="AE37" i="10"/>
  <c r="AF37" i="10"/>
  <c r="AH37" i="10"/>
  <c r="AJ37" i="10"/>
  <c r="AB37" i="10"/>
  <c r="AC37" i="10"/>
  <c r="AI37" i="10"/>
  <c r="AH9" i="10"/>
  <c r="AI9" i="10"/>
  <c r="AJ9" i="10"/>
  <c r="Z9" i="10"/>
  <c r="AB9" i="10"/>
  <c r="AC9" i="10"/>
  <c r="AE9" i="10"/>
  <c r="AF9" i="10"/>
  <c r="AD9" i="10"/>
  <c r="AA9" i="10"/>
  <c r="AG9" i="10"/>
  <c r="AI98" i="10"/>
  <c r="Z98" i="10"/>
  <c r="AD98" i="10"/>
  <c r="AF98" i="10"/>
  <c r="AB98" i="10"/>
  <c r="AE98" i="10"/>
  <c r="AG98" i="10"/>
  <c r="AH98" i="10"/>
  <c r="AC98" i="10"/>
  <c r="AJ98" i="10"/>
  <c r="AA98" i="10"/>
  <c r="AA80" i="10"/>
  <c r="AG80" i="10"/>
  <c r="AI80" i="10"/>
  <c r="AC80" i="10"/>
  <c r="AD80" i="10"/>
  <c r="AF80" i="10"/>
  <c r="AH80" i="10"/>
  <c r="AB80" i="10"/>
  <c r="AJ80" i="10"/>
  <c r="AE80" i="10"/>
  <c r="Z80" i="10"/>
  <c r="AC166" i="10"/>
  <c r="AE166" i="10"/>
  <c r="AF166" i="10"/>
  <c r="AG166" i="10"/>
  <c r="Z166" i="10"/>
  <c r="AB166" i="10"/>
  <c r="AH166" i="10"/>
  <c r="AI166" i="10"/>
  <c r="AJ166" i="10"/>
  <c r="AA166" i="10"/>
  <c r="AD166" i="10"/>
  <c r="AA151" i="10"/>
  <c r="AC151" i="10"/>
  <c r="AD151" i="10"/>
  <c r="AE151" i="10"/>
  <c r="Z151" i="10"/>
  <c r="AB151" i="10"/>
  <c r="AF151" i="10"/>
  <c r="AH151" i="10"/>
  <c r="AI151" i="10"/>
  <c r="AJ151" i="10"/>
  <c r="AG151" i="10"/>
  <c r="AF28" i="10"/>
  <c r="AG28" i="10"/>
  <c r="AH28" i="10"/>
  <c r="AI28" i="10"/>
  <c r="Z28" i="10"/>
  <c r="AC28" i="10"/>
  <c r="AB28" i="10"/>
  <c r="AE28" i="10"/>
  <c r="AA28" i="10"/>
  <c r="AJ28" i="10"/>
  <c r="AD28" i="10"/>
  <c r="AH150" i="10"/>
  <c r="AJ150" i="10"/>
  <c r="AC150" i="10"/>
  <c r="AD150" i="10"/>
  <c r="Z150" i="10"/>
  <c r="AA150" i="10"/>
  <c r="AB150" i="10"/>
  <c r="AF150" i="10"/>
  <c r="AG150" i="10"/>
  <c r="AI150" i="10"/>
  <c r="AE150" i="10"/>
  <c r="AC162" i="10"/>
  <c r="AE162" i="10"/>
  <c r="AF162" i="10"/>
  <c r="AG162" i="10"/>
  <c r="AA162" i="10"/>
  <c r="AB162" i="10"/>
  <c r="AH162" i="10"/>
  <c r="AI162" i="10"/>
  <c r="AJ162" i="10"/>
  <c r="Z162" i="10"/>
  <c r="AD162" i="10"/>
  <c r="AE115" i="10"/>
  <c r="AA115" i="10"/>
  <c r="AC115" i="10"/>
  <c r="AD115" i="10"/>
  <c r="AF115" i="10"/>
  <c r="AJ115" i="10"/>
  <c r="AB115" i="10"/>
  <c r="AH115" i="10"/>
  <c r="AI115" i="10"/>
  <c r="Z115" i="10"/>
  <c r="AG115" i="10"/>
  <c r="Z6" i="10"/>
  <c r="AA6" i="10"/>
  <c r="AB6" i="10"/>
  <c r="AC6" i="10"/>
  <c r="AD6" i="10"/>
  <c r="AE6" i="10"/>
  <c r="AF6" i="10"/>
  <c r="AG6" i="10"/>
  <c r="AI6" i="10"/>
  <c r="AJ6" i="10"/>
  <c r="AH6" i="10"/>
  <c r="AH145" i="10"/>
  <c r="AJ145" i="10"/>
  <c r="AB145" i="10"/>
  <c r="AG145" i="10"/>
  <c r="Z145" i="10"/>
  <c r="AA145" i="10"/>
  <c r="AC145" i="10"/>
  <c r="AD145" i="10"/>
  <c r="AE145" i="10"/>
  <c r="AF145" i="10"/>
  <c r="AI145" i="10"/>
  <c r="Z75" i="10"/>
  <c r="AC75" i="10"/>
  <c r="AE75" i="10"/>
  <c r="AG75" i="10"/>
  <c r="AD75" i="10"/>
  <c r="AF75" i="10"/>
  <c r="AI75" i="10"/>
  <c r="AJ75" i="10"/>
  <c r="AB75" i="10"/>
  <c r="AA75" i="10"/>
  <c r="AH75" i="10"/>
  <c r="AA50" i="10"/>
  <c r="AC50" i="10"/>
  <c r="AD50" i="10"/>
  <c r="AE50" i="10"/>
  <c r="Z50" i="10"/>
  <c r="AB50" i="10"/>
  <c r="AF50" i="10"/>
  <c r="AH50" i="10"/>
  <c r="AI50" i="10"/>
  <c r="AJ50" i="10"/>
  <c r="AG50" i="10"/>
  <c r="AI94" i="10"/>
  <c r="Z94" i="10"/>
  <c r="AE94" i="10"/>
  <c r="AF94" i="10"/>
  <c r="AH94" i="10"/>
  <c r="AJ94" i="10"/>
  <c r="AA94" i="10"/>
  <c r="AC94" i="10"/>
  <c r="AD94" i="10"/>
  <c r="AG94" i="10"/>
  <c r="AB94" i="10"/>
  <c r="AC35" i="10"/>
  <c r="AD35" i="10"/>
  <c r="AE35" i="10"/>
  <c r="AG35" i="10"/>
  <c r="AH35" i="10"/>
  <c r="AI35" i="10"/>
  <c r="Z35" i="10"/>
  <c r="AB35" i="10"/>
  <c r="AF35" i="10"/>
  <c r="AJ35" i="10"/>
  <c r="AA35" i="10"/>
  <c r="Z191" i="10"/>
  <c r="AA191" i="10"/>
  <c r="AB191" i="10"/>
  <c r="AD191" i="10"/>
  <c r="AF191" i="10"/>
  <c r="AH191" i="10"/>
  <c r="AI191" i="10"/>
  <c r="AG191" i="10"/>
  <c r="AJ191" i="10"/>
  <c r="AC191" i="10"/>
  <c r="AE191" i="10"/>
  <c r="AE160" i="10"/>
  <c r="AF160" i="10"/>
  <c r="AG160" i="10"/>
  <c r="AH160" i="10"/>
  <c r="AJ160" i="10"/>
  <c r="Z160" i="10"/>
  <c r="AA160" i="10"/>
  <c r="AD160" i="10"/>
  <c r="AI160" i="10"/>
  <c r="AB160" i="10"/>
  <c r="AC160" i="10"/>
  <c r="Z45" i="10"/>
  <c r="AA45" i="10"/>
  <c r="AD45" i="10"/>
  <c r="AG45" i="10"/>
  <c r="AC45" i="10"/>
  <c r="AE45" i="10"/>
  <c r="AF45" i="10"/>
  <c r="AI45" i="10"/>
  <c r="AJ45" i="10"/>
  <c r="AB45" i="10"/>
  <c r="AH45" i="10"/>
  <c r="Z7" i="10"/>
  <c r="AA7" i="10"/>
  <c r="AB7" i="10"/>
  <c r="AC7" i="10"/>
  <c r="AD7" i="10"/>
  <c r="AE7" i="10"/>
  <c r="AF7" i="10"/>
  <c r="AG7" i="10"/>
  <c r="AH7" i="10"/>
  <c r="AJ7" i="10"/>
  <c r="AI7" i="10"/>
  <c r="AB5" i="10"/>
  <c r="AD5" i="10"/>
  <c r="AE5" i="10"/>
  <c r="AF5" i="10"/>
  <c r="AH5" i="10"/>
  <c r="AJ5" i="10"/>
  <c r="Z5" i="10"/>
  <c r="AA5" i="10"/>
  <c r="AC5" i="10"/>
  <c r="AG5" i="10"/>
  <c r="AI5" i="10"/>
  <c r="AD131" i="10"/>
  <c r="AF131" i="10"/>
  <c r="AG131" i="10"/>
  <c r="AH131" i="10"/>
  <c r="Z131" i="10"/>
  <c r="AA131" i="10"/>
  <c r="AB131" i="10"/>
  <c r="AE131" i="10"/>
  <c r="AJ131" i="10"/>
  <c r="AC131" i="10"/>
  <c r="AI131" i="10"/>
  <c r="AC173" i="10"/>
  <c r="AG173" i="10"/>
  <c r="AH173" i="10"/>
  <c r="AJ173" i="10"/>
  <c r="AA173" i="10"/>
  <c r="AB173" i="10"/>
  <c r="AD173" i="10"/>
  <c r="AE173" i="10"/>
  <c r="AF173" i="10"/>
  <c r="AI173" i="10"/>
  <c r="Z173" i="10"/>
  <c r="AA157" i="10"/>
  <c r="AB157" i="10"/>
  <c r="AC157" i="10"/>
  <c r="AI157" i="10"/>
  <c r="AJ157" i="10"/>
  <c r="Z157" i="10"/>
  <c r="AD157" i="10"/>
  <c r="AE157" i="10"/>
  <c r="AF157" i="10"/>
  <c r="AG157" i="10"/>
  <c r="AH157" i="10"/>
  <c r="AC43" i="10"/>
  <c r="AD43" i="10"/>
  <c r="AE43" i="10"/>
  <c r="AG43" i="10"/>
  <c r="AH43" i="10"/>
  <c r="AI43" i="10"/>
  <c r="Z43" i="10"/>
  <c r="AB43" i="10"/>
  <c r="AF43" i="10"/>
  <c r="AA43" i="10"/>
  <c r="AJ43" i="10"/>
  <c r="AF185" i="10"/>
  <c r="AH185" i="10"/>
  <c r="AI185" i="10"/>
  <c r="AJ185" i="10"/>
  <c r="Z185" i="10"/>
  <c r="AA185" i="10"/>
  <c r="AB185" i="10"/>
  <c r="AC185" i="10"/>
  <c r="AD185" i="10"/>
  <c r="AE185" i="10"/>
  <c r="AG185" i="10"/>
  <c r="AH137" i="10"/>
  <c r="AJ137" i="10"/>
  <c r="AB137" i="10"/>
  <c r="AD137" i="10"/>
  <c r="AC137" i="10"/>
  <c r="AF137" i="10"/>
  <c r="AG137" i="10"/>
  <c r="AI137" i="10"/>
  <c r="Z137" i="10"/>
  <c r="AA137" i="10"/>
  <c r="AE137" i="10"/>
  <c r="AA76" i="10"/>
  <c r="AD76" i="10"/>
  <c r="AG76" i="10"/>
  <c r="AI76" i="10"/>
  <c r="AB76" i="10"/>
  <c r="AC76" i="10"/>
  <c r="AF76" i="10"/>
  <c r="AH76" i="10"/>
  <c r="Z76" i="10"/>
  <c r="AE76" i="10"/>
  <c r="AJ76" i="10"/>
  <c r="AC83" i="10"/>
  <c r="AA83" i="10"/>
  <c r="AE83" i="10"/>
  <c r="AG83" i="10"/>
  <c r="AB83" i="10"/>
  <c r="AF83" i="10"/>
  <c r="AI83" i="10"/>
  <c r="AH83" i="10"/>
  <c r="AJ83" i="10"/>
  <c r="Z83" i="10"/>
  <c r="AD83" i="10"/>
  <c r="AC39" i="10"/>
  <c r="AD39" i="10"/>
  <c r="AE39" i="10"/>
  <c r="AG39" i="10"/>
  <c r="AH39" i="10"/>
  <c r="AI39" i="10"/>
  <c r="Z39" i="10"/>
  <c r="AF39" i="10"/>
  <c r="AJ39" i="10"/>
  <c r="AB39" i="10"/>
  <c r="AA39" i="10"/>
  <c r="AC51" i="10"/>
  <c r="AE51" i="10"/>
  <c r="AG51" i="10"/>
  <c r="AH51" i="10"/>
  <c r="AI51" i="10"/>
  <c r="Z51" i="10"/>
  <c r="AA51" i="10"/>
  <c r="AD51" i="10"/>
  <c r="AF51" i="10"/>
  <c r="AB51" i="10"/>
  <c r="AJ51" i="10"/>
  <c r="AE108" i="10"/>
  <c r="AF108" i="10"/>
  <c r="AI108" i="10"/>
  <c r="Z108" i="10"/>
  <c r="AA108" i="10"/>
  <c r="AC108" i="10"/>
  <c r="AB108" i="10"/>
  <c r="AG108" i="10"/>
  <c r="AJ108" i="10"/>
  <c r="AH108" i="10"/>
  <c r="AD108" i="10"/>
  <c r="AG179" i="10"/>
  <c r="AD179" i="10"/>
  <c r="AF179" i="10"/>
  <c r="AH179" i="10"/>
  <c r="AI179" i="10"/>
  <c r="Z179" i="10"/>
  <c r="AA179" i="10"/>
  <c r="AB179" i="10"/>
  <c r="AC179" i="10"/>
  <c r="AE179" i="10"/>
  <c r="AJ179" i="10"/>
  <c r="AG155" i="10"/>
  <c r="AI155" i="10"/>
  <c r="AJ155" i="10"/>
  <c r="AA155" i="10"/>
  <c r="AB155" i="10"/>
  <c r="Z155" i="10"/>
  <c r="AD155" i="10"/>
  <c r="AE155" i="10"/>
  <c r="AF155" i="10"/>
  <c r="AH155" i="10"/>
  <c r="AC155" i="10"/>
  <c r="Z26" i="10"/>
  <c r="AA26" i="10"/>
  <c r="AC26" i="10"/>
  <c r="AD26" i="10"/>
  <c r="AE26" i="10"/>
  <c r="AF26" i="10"/>
  <c r="AH26" i="10"/>
  <c r="AG26" i="10"/>
  <c r="AI26" i="10"/>
  <c r="AJ26" i="10"/>
  <c r="AB26" i="10"/>
  <c r="AE111" i="10"/>
  <c r="Z111" i="10"/>
  <c r="AB111" i="10"/>
  <c r="AD111" i="10"/>
  <c r="AF111" i="10"/>
  <c r="AG111" i="10"/>
  <c r="AI111" i="10"/>
  <c r="AC111" i="10"/>
  <c r="AH111" i="10"/>
  <c r="AJ111" i="10"/>
  <c r="AA111" i="10"/>
  <c r="Z53" i="10"/>
  <c r="AA53" i="10"/>
  <c r="AG53" i="10"/>
  <c r="AF53" i="10"/>
  <c r="AI53" i="10"/>
  <c r="AB53" i="10"/>
  <c r="AC53" i="10"/>
  <c r="AH53" i="10"/>
  <c r="AJ53" i="10"/>
  <c r="AD53" i="10"/>
  <c r="AE53" i="10"/>
  <c r="AA68" i="10"/>
  <c r="AD68" i="10"/>
  <c r="AG68" i="10"/>
  <c r="AI68" i="10"/>
  <c r="AF68" i="10"/>
  <c r="AH68" i="10"/>
  <c r="Z68" i="10"/>
  <c r="AC68" i="10"/>
  <c r="AJ68" i="10"/>
  <c r="AB68" i="10"/>
  <c r="AE68" i="10"/>
  <c r="AG159" i="10"/>
  <c r="AI159" i="10"/>
  <c r="AJ159" i="10"/>
  <c r="AA159" i="10"/>
  <c r="AB159" i="10"/>
  <c r="AH159" i="10"/>
  <c r="Z159" i="10"/>
  <c r="AC159" i="10"/>
  <c r="AD159" i="10"/>
  <c r="AE159" i="10"/>
  <c r="AF159" i="10"/>
  <c r="AH17" i="10"/>
  <c r="AI17" i="10"/>
  <c r="AJ17" i="10"/>
  <c r="Z17" i="10"/>
  <c r="AB17" i="10"/>
  <c r="AC17" i="10"/>
  <c r="AE17" i="10"/>
  <c r="AA17" i="10"/>
  <c r="AD17" i="10"/>
  <c r="AF17" i="10"/>
  <c r="AG17" i="10"/>
  <c r="AG175" i="10"/>
  <c r="AE175" i="10"/>
  <c r="AF175" i="10"/>
  <c r="AI175" i="10"/>
  <c r="AJ175" i="10"/>
  <c r="Z175" i="10"/>
  <c r="AA175" i="10"/>
  <c r="AB175" i="10"/>
  <c r="AC175" i="10"/>
  <c r="AD175" i="10"/>
  <c r="AH175" i="10"/>
  <c r="AE113" i="10"/>
  <c r="AF113" i="10"/>
  <c r="Z113" i="10"/>
  <c r="AA113" i="10"/>
  <c r="AB113" i="10"/>
  <c r="AH113" i="10"/>
  <c r="AJ113" i="10"/>
  <c r="AC113" i="10"/>
  <c r="AG113" i="10"/>
  <c r="AI113" i="10"/>
  <c r="AD113" i="10"/>
  <c r="AG171" i="10"/>
  <c r="AI171" i="10"/>
  <c r="AJ171" i="10"/>
  <c r="AA171" i="10"/>
  <c r="AB171" i="10"/>
  <c r="AE171" i="10"/>
  <c r="AF171" i="10"/>
  <c r="Z171" i="10"/>
  <c r="AC171" i="10"/>
  <c r="AD171" i="10"/>
  <c r="AH171" i="10"/>
  <c r="AA112" i="10"/>
  <c r="AB112" i="10"/>
  <c r="AI112" i="10"/>
  <c r="AF112" i="10"/>
  <c r="AH112" i="10"/>
  <c r="AJ112" i="10"/>
  <c r="Z112" i="10"/>
  <c r="AC112" i="10"/>
  <c r="AD112" i="10"/>
  <c r="AG112" i="10"/>
  <c r="AE112" i="10"/>
  <c r="AJ25" i="10"/>
  <c r="Z25" i="10"/>
  <c r="AA25" i="10"/>
  <c r="AB25" i="10"/>
  <c r="AD25" i="10"/>
  <c r="AG25" i="10"/>
  <c r="AC25" i="10"/>
  <c r="AF25" i="10"/>
  <c r="AH25" i="10"/>
  <c r="AI25" i="10"/>
  <c r="AE25" i="10"/>
  <c r="AA116" i="10"/>
  <c r="AB116" i="10"/>
  <c r="AI116" i="10"/>
  <c r="AC116" i="10"/>
  <c r="AE116" i="10"/>
  <c r="AG116" i="10"/>
  <c r="AJ116" i="10"/>
  <c r="Z116" i="10"/>
  <c r="AD116" i="10"/>
  <c r="AF116" i="10"/>
  <c r="AH116" i="10"/>
  <c r="AB188" i="10"/>
  <c r="AD188" i="10"/>
  <c r="AE188" i="10"/>
  <c r="AF188" i="10"/>
  <c r="AH188" i="10"/>
  <c r="AJ188" i="10"/>
  <c r="AC188" i="10"/>
  <c r="AG188" i="10"/>
  <c r="AI188" i="10"/>
  <c r="Z188" i="10"/>
  <c r="AA188" i="10"/>
  <c r="AC59" i="10"/>
  <c r="AE59" i="10"/>
  <c r="AG59" i="10"/>
  <c r="AH59" i="10"/>
  <c r="AA59" i="10"/>
  <c r="AD59" i="10"/>
  <c r="AJ59" i="10"/>
  <c r="AI59" i="10"/>
  <c r="Z59" i="10"/>
  <c r="AF59" i="10"/>
  <c r="AB59" i="10"/>
  <c r="AC81" i="10"/>
  <c r="AB81" i="10"/>
  <c r="AF81" i="10"/>
  <c r="AH81" i="10"/>
  <c r="AI81" i="10"/>
  <c r="AA81" i="10"/>
  <c r="AE81" i="10"/>
  <c r="AG81" i="10"/>
  <c r="AJ81" i="10"/>
  <c r="Z81" i="10"/>
  <c r="AD81" i="10"/>
  <c r="Z57" i="10"/>
  <c r="AG57" i="10"/>
  <c r="AJ57" i="10"/>
  <c r="AA57" i="10"/>
  <c r="AC57" i="10"/>
  <c r="AE57" i="10"/>
  <c r="AF57" i="10"/>
  <c r="AH57" i="10"/>
  <c r="AB57" i="10"/>
  <c r="AI57" i="10"/>
  <c r="AD57" i="10"/>
  <c r="AA120" i="10"/>
  <c r="AB120" i="10"/>
  <c r="AI120" i="10"/>
  <c r="Z120" i="10"/>
  <c r="AC120" i="10"/>
  <c r="AD120" i="10"/>
  <c r="AF120" i="10"/>
  <c r="AG120" i="10"/>
  <c r="AH120" i="10"/>
  <c r="AE120" i="10"/>
  <c r="AJ120" i="10"/>
  <c r="AI106" i="10"/>
  <c r="Z106" i="10"/>
  <c r="AH106" i="10"/>
  <c r="AJ106" i="10"/>
  <c r="AB106" i="10"/>
  <c r="AA106" i="10"/>
  <c r="AD106" i="10"/>
  <c r="AF106" i="10"/>
  <c r="AG106" i="10"/>
  <c r="AC106" i="10"/>
  <c r="AE106" i="10"/>
  <c r="AE122" i="10"/>
  <c r="AF122" i="10"/>
  <c r="AJ122" i="10"/>
  <c r="AB122" i="10"/>
  <c r="AD122" i="10"/>
  <c r="AC122" i="10"/>
  <c r="AH122" i="10"/>
  <c r="AI122" i="10"/>
  <c r="Z122" i="10"/>
  <c r="AA122" i="10"/>
  <c r="AG122" i="10"/>
  <c r="AH196" i="10"/>
  <c r="AI196" i="10"/>
  <c r="AJ196" i="10"/>
  <c r="Z196" i="10"/>
  <c r="AA196" i="10"/>
  <c r="AB196" i="10"/>
  <c r="AC196" i="10"/>
  <c r="AE196" i="10"/>
  <c r="AD196" i="10"/>
  <c r="AF196" i="10"/>
  <c r="AG196" i="10"/>
  <c r="AG82" i="10"/>
  <c r="AC82" i="10"/>
  <c r="AD82" i="10"/>
  <c r="AF82" i="10"/>
  <c r="AH82" i="10"/>
  <c r="AA82" i="10"/>
  <c r="AE82" i="10"/>
  <c r="AB82" i="10"/>
  <c r="AJ82" i="10"/>
  <c r="Z82" i="10"/>
  <c r="AI82" i="10"/>
  <c r="AF124" i="10"/>
  <c r="AH124" i="10"/>
  <c r="AI124" i="10"/>
  <c r="AJ124" i="10"/>
  <c r="Z124" i="10"/>
  <c r="AB124" i="10"/>
  <c r="AD124" i="10"/>
  <c r="AG124" i="10"/>
  <c r="AA124" i="10"/>
  <c r="AC124" i="10"/>
  <c r="AE124" i="10"/>
  <c r="X197" i="10"/>
  <c r="AD99" i="10"/>
  <c r="AA99" i="10"/>
  <c r="AC99" i="10"/>
  <c r="AE99" i="10"/>
  <c r="Z99" i="10"/>
  <c r="AF99" i="10"/>
  <c r="AG99" i="10"/>
  <c r="AH99" i="10"/>
  <c r="AJ99" i="10"/>
  <c r="AI99" i="10"/>
  <c r="AB99" i="10"/>
  <c r="AF193" i="10"/>
  <c r="AH193" i="10"/>
  <c r="AI193" i="10"/>
  <c r="AJ193" i="10"/>
  <c r="Z193" i="10"/>
  <c r="AA193" i="10"/>
  <c r="AB193" i="10"/>
  <c r="AC193" i="10"/>
  <c r="AD193" i="10"/>
  <c r="AE193" i="10"/>
  <c r="AG193" i="10"/>
  <c r="AG78" i="10"/>
  <c r="AI78" i="10"/>
  <c r="AA78" i="10"/>
  <c r="Z78" i="10"/>
  <c r="AD78" i="10"/>
  <c r="AH78" i="10"/>
  <c r="AC78" i="10"/>
  <c r="AF78" i="10"/>
  <c r="AB78" i="10"/>
  <c r="AE78" i="10"/>
  <c r="AJ78" i="10"/>
  <c r="AH13" i="10"/>
  <c r="AI13" i="10"/>
  <c r="AJ13" i="10"/>
  <c r="Z13" i="10"/>
  <c r="AB13" i="10"/>
  <c r="AC13" i="10"/>
  <c r="AE13" i="10"/>
  <c r="AA13" i="10"/>
  <c r="AD13" i="10"/>
  <c r="AG13" i="10"/>
  <c r="AF13" i="10"/>
  <c r="AA153" i="10"/>
  <c r="AB153" i="10"/>
  <c r="AC153" i="10"/>
  <c r="AI153" i="10"/>
  <c r="AJ153" i="10"/>
  <c r="AD153" i="10"/>
  <c r="AE153" i="10"/>
  <c r="AF153" i="10"/>
  <c r="AH153" i="10"/>
  <c r="Z153" i="10"/>
  <c r="AG153" i="10"/>
  <c r="AG74" i="10"/>
  <c r="AI74" i="10"/>
  <c r="AA74" i="10"/>
  <c r="AC74" i="10"/>
  <c r="AF74" i="10"/>
  <c r="AH74" i="10"/>
  <c r="Z74" i="10"/>
  <c r="AD74" i="10"/>
  <c r="AJ74" i="10"/>
  <c r="AB74" i="10"/>
  <c r="AE74" i="10"/>
  <c r="AK67" i="10" l="1"/>
  <c r="AM67" i="10" s="1"/>
  <c r="AK115" i="10"/>
  <c r="AM115" i="10" s="1"/>
  <c r="AK32" i="10"/>
  <c r="AM32" i="10" s="1"/>
  <c r="AK98" i="10"/>
  <c r="AM98" i="10" s="1"/>
  <c r="AK174" i="10"/>
  <c r="AM174" i="10" s="1"/>
  <c r="AK25" i="10"/>
  <c r="AM25" i="10" s="1"/>
  <c r="AK147" i="10"/>
  <c r="AM147" i="10" s="1"/>
  <c r="AK38" i="10"/>
  <c r="AM38" i="10" s="1"/>
  <c r="AK143" i="10"/>
  <c r="AM143" i="10" s="1"/>
  <c r="AK109" i="10"/>
  <c r="AM109" i="10" s="1"/>
  <c r="AK36" i="10"/>
  <c r="AM36" i="10" s="1"/>
  <c r="AK127" i="10"/>
  <c r="AM127" i="10" s="1"/>
  <c r="AK168" i="10"/>
  <c r="AM168" i="10" s="1"/>
  <c r="AK57" i="10"/>
  <c r="AM57" i="10" s="1"/>
  <c r="AK59" i="10"/>
  <c r="AM59" i="10" s="1"/>
  <c r="AK179" i="10"/>
  <c r="AM179" i="10" s="1"/>
  <c r="AJ197" i="10"/>
  <c r="AK180" i="10"/>
  <c r="AM180" i="10" s="1"/>
  <c r="AK129" i="10"/>
  <c r="AM129" i="10" s="1"/>
  <c r="AK11" i="10"/>
  <c r="AM11" i="10" s="1"/>
  <c r="AK183" i="10"/>
  <c r="AM183" i="10" s="1"/>
  <c r="AK44" i="10"/>
  <c r="AM44" i="10" s="1"/>
  <c r="AK186" i="10"/>
  <c r="AM186" i="10" s="1"/>
  <c r="AK21" i="10"/>
  <c r="AM21" i="10" s="1"/>
  <c r="AK5" i="10"/>
  <c r="Z197" i="10"/>
  <c r="AK97" i="10"/>
  <c r="AM97" i="10" s="1"/>
  <c r="AK30" i="10"/>
  <c r="AM30" i="10" s="1"/>
  <c r="AK8" i="10"/>
  <c r="AM8" i="10" s="1"/>
  <c r="AK78" i="10"/>
  <c r="AM78" i="10" s="1"/>
  <c r="AK120" i="10"/>
  <c r="AM120" i="10" s="1"/>
  <c r="AK112" i="10"/>
  <c r="AM112" i="10" s="1"/>
  <c r="AH197" i="10"/>
  <c r="AK7" i="10"/>
  <c r="AM7" i="10" s="1"/>
  <c r="AK37" i="10"/>
  <c r="AM37" i="10" s="1"/>
  <c r="AK152" i="10"/>
  <c r="AM152" i="10" s="1"/>
  <c r="AK20" i="10"/>
  <c r="AM20" i="10" s="1"/>
  <c r="AK164" i="10"/>
  <c r="AM164" i="10" s="1"/>
  <c r="AK16" i="10"/>
  <c r="AM16" i="10" s="1"/>
  <c r="AK88" i="10"/>
  <c r="AM88" i="10" s="1"/>
  <c r="AK130" i="10"/>
  <c r="AM130" i="10" s="1"/>
  <c r="AK85" i="10"/>
  <c r="AM85" i="10" s="1"/>
  <c r="AK111" i="10"/>
  <c r="AM111" i="10" s="1"/>
  <c r="AK83" i="10"/>
  <c r="AM83" i="10" s="1"/>
  <c r="AF197" i="10"/>
  <c r="AK75" i="10"/>
  <c r="AM75" i="10" s="1"/>
  <c r="AK151" i="10"/>
  <c r="AM151" i="10" s="1"/>
  <c r="AK142" i="10"/>
  <c r="AM142" i="10" s="1"/>
  <c r="AK134" i="10"/>
  <c r="AM134" i="10" s="1"/>
  <c r="AK31" i="10"/>
  <c r="AM31" i="10" s="1"/>
  <c r="AK86" i="10"/>
  <c r="AM86" i="10" s="1"/>
  <c r="AK139" i="10"/>
  <c r="AM139" i="10" s="1"/>
  <c r="AK87" i="10"/>
  <c r="AM87" i="10" s="1"/>
  <c r="AK33" i="10"/>
  <c r="AM33" i="10" s="1"/>
  <c r="AK62" i="10"/>
  <c r="AM62" i="10" s="1"/>
  <c r="AK158" i="10"/>
  <c r="AM158" i="10" s="1"/>
  <c r="AK41" i="10"/>
  <c r="AM41" i="10" s="1"/>
  <c r="AK176" i="10"/>
  <c r="AM176" i="10" s="1"/>
  <c r="AK133" i="10"/>
  <c r="AM133" i="10" s="1"/>
  <c r="AA197" i="10"/>
  <c r="AK196" i="10"/>
  <c r="AM196" i="10" s="1"/>
  <c r="AK46" i="10"/>
  <c r="AM46" i="10" s="1"/>
  <c r="AK153" i="10"/>
  <c r="AM153" i="10" s="1"/>
  <c r="AK81" i="10"/>
  <c r="AM81" i="10" s="1"/>
  <c r="AK17" i="10"/>
  <c r="AM17" i="10" s="1"/>
  <c r="AK43" i="10"/>
  <c r="AM43" i="10" s="1"/>
  <c r="AE197" i="10"/>
  <c r="AK50" i="10"/>
  <c r="AM50" i="10" s="1"/>
  <c r="AK9" i="10"/>
  <c r="AM9" i="10" s="1"/>
  <c r="AK156" i="10"/>
  <c r="AM156" i="10" s="1"/>
  <c r="AK95" i="10"/>
  <c r="AM95" i="10" s="1"/>
  <c r="AK29" i="10"/>
  <c r="AM29" i="10" s="1"/>
  <c r="AK170" i="10"/>
  <c r="AM170" i="10" s="1"/>
  <c r="AK166" i="10"/>
  <c r="AM166" i="10" s="1"/>
  <c r="AK117" i="10"/>
  <c r="AM117" i="10" s="1"/>
  <c r="AK55" i="10"/>
  <c r="AM55" i="10" s="1"/>
  <c r="AK103" i="10"/>
  <c r="AM103" i="10" s="1"/>
  <c r="AK24" i="10"/>
  <c r="AM24" i="10" s="1"/>
  <c r="AK102" i="10"/>
  <c r="AM102" i="10" s="1"/>
  <c r="AK123" i="10"/>
  <c r="AM123" i="10" s="1"/>
  <c r="AK118" i="10"/>
  <c r="AM118" i="10" s="1"/>
  <c r="AK169" i="10"/>
  <c r="AM169" i="10" s="1"/>
  <c r="AK187" i="10"/>
  <c r="AM187" i="10" s="1"/>
  <c r="AK190" i="10"/>
  <c r="AM190" i="10" s="1"/>
  <c r="AK84" i="10"/>
  <c r="AM84" i="10" s="1"/>
  <c r="AK189" i="10"/>
  <c r="AM189" i="10" s="1"/>
  <c r="AK165" i="10"/>
  <c r="AM165" i="10" s="1"/>
  <c r="AK138" i="10"/>
  <c r="AM138" i="10" s="1"/>
  <c r="AK178" i="10"/>
  <c r="AM178" i="10" s="1"/>
  <c r="AK13" i="10"/>
  <c r="AM13" i="10" s="1"/>
  <c r="AK124" i="10"/>
  <c r="AM124" i="10" s="1"/>
  <c r="AD197" i="10"/>
  <c r="AK122" i="10"/>
  <c r="AM122" i="10" s="1"/>
  <c r="AK175" i="10"/>
  <c r="AM175" i="10" s="1"/>
  <c r="AK155" i="10"/>
  <c r="AM155" i="10" s="1"/>
  <c r="AK173" i="10"/>
  <c r="AM173" i="10" s="1"/>
  <c r="AB197" i="10"/>
  <c r="AK160" i="10"/>
  <c r="AM160" i="10" s="1"/>
  <c r="AK191" i="10"/>
  <c r="AM191" i="10" s="1"/>
  <c r="AK80" i="10"/>
  <c r="AM80" i="10" s="1"/>
  <c r="AK149" i="10"/>
  <c r="AM149" i="10" s="1"/>
  <c r="AK61" i="10"/>
  <c r="AM61" i="10" s="1"/>
  <c r="AK23" i="10"/>
  <c r="AM23" i="10" s="1"/>
  <c r="AK172" i="10"/>
  <c r="AM172" i="10" s="1"/>
  <c r="AK10" i="10"/>
  <c r="AM10" i="10" s="1"/>
  <c r="AK66" i="10"/>
  <c r="AM66" i="10" s="1"/>
  <c r="AK100" i="10"/>
  <c r="AM100" i="10" s="1"/>
  <c r="AK157" i="10"/>
  <c r="AM157" i="10" s="1"/>
  <c r="AK99" i="10"/>
  <c r="AM99" i="10" s="1"/>
  <c r="AK131" i="10"/>
  <c r="AM131" i="10" s="1"/>
  <c r="AK90" i="10"/>
  <c r="AM90" i="10" s="1"/>
  <c r="AK60" i="10"/>
  <c r="AM60" i="10" s="1"/>
  <c r="AK65" i="10"/>
  <c r="AM65" i="10" s="1"/>
  <c r="AK101" i="10"/>
  <c r="AM101" i="10" s="1"/>
  <c r="AK105" i="10"/>
  <c r="AM105" i="10" s="1"/>
  <c r="AK26" i="10"/>
  <c r="AM26" i="10" s="1"/>
  <c r="AK126" i="10"/>
  <c r="AM126" i="10" s="1"/>
  <c r="AK106" i="10"/>
  <c r="AM106" i="10" s="1"/>
  <c r="AK93" i="10"/>
  <c r="AM93" i="10" s="1"/>
  <c r="AK14" i="10"/>
  <c r="AM14" i="10" s="1"/>
  <c r="AK92" i="10"/>
  <c r="AM92" i="10" s="1"/>
  <c r="AK107" i="10"/>
  <c r="AM107" i="10" s="1"/>
  <c r="AK27" i="10"/>
  <c r="AM27" i="10" s="1"/>
  <c r="AC197" i="10"/>
  <c r="AK76" i="10"/>
  <c r="AM76" i="10" s="1"/>
  <c r="AK42" i="10"/>
  <c r="AM42" i="10" s="1"/>
  <c r="AK68" i="10"/>
  <c r="AM68" i="10" s="1"/>
  <c r="AK28" i="10"/>
  <c r="AM28" i="10" s="1"/>
  <c r="AK79" i="10"/>
  <c r="AM79" i="10" s="1"/>
  <c r="AK53" i="10"/>
  <c r="AM53" i="10" s="1"/>
  <c r="AK39" i="10"/>
  <c r="AM39" i="10" s="1"/>
  <c r="AK58" i="10"/>
  <c r="AM58" i="10" s="1"/>
  <c r="AK163" i="10"/>
  <c r="AM163" i="10" s="1"/>
  <c r="AK195" i="10"/>
  <c r="AM195" i="10" s="1"/>
  <c r="AK71" i="10"/>
  <c r="AM71" i="10" s="1"/>
  <c r="AK136" i="10"/>
  <c r="AM136" i="10" s="1"/>
  <c r="AK12" i="10"/>
  <c r="AM12" i="10" s="1"/>
  <c r="AK167" i="10"/>
  <c r="AM167" i="10" s="1"/>
  <c r="AK64" i="10"/>
  <c r="AM64" i="10" s="1"/>
  <c r="AK34" i="10"/>
  <c r="AM34" i="10" s="1"/>
  <c r="AK15" i="10"/>
  <c r="AM15" i="10" s="1"/>
  <c r="AK91" i="10"/>
  <c r="AM91" i="10" s="1"/>
  <c r="AK116" i="10"/>
  <c r="AM116" i="10" s="1"/>
  <c r="AK51" i="10"/>
  <c r="AM51" i="10" s="1"/>
  <c r="AK185" i="10"/>
  <c r="AM185" i="10" s="1"/>
  <c r="AK6" i="10"/>
  <c r="AM6" i="10" s="1"/>
  <c r="AK54" i="10"/>
  <c r="AM54" i="10" s="1"/>
  <c r="AK192" i="10"/>
  <c r="AM192" i="10" s="1"/>
  <c r="AK96" i="10"/>
  <c r="AM96" i="10" s="1"/>
  <c r="AK47" i="10"/>
  <c r="AM47" i="10" s="1"/>
  <c r="AK56" i="10"/>
  <c r="AM56" i="10" s="1"/>
  <c r="AK144" i="10"/>
  <c r="AM144" i="10" s="1"/>
  <c r="AK40" i="10"/>
  <c r="AM40" i="10" s="1"/>
  <c r="AK72" i="10"/>
  <c r="AM72" i="10" s="1"/>
  <c r="AK18" i="10"/>
  <c r="AM18" i="10" s="1"/>
  <c r="AK188" i="10"/>
  <c r="AM188" i="10" s="1"/>
  <c r="AK137" i="10"/>
  <c r="AM137" i="10" s="1"/>
  <c r="AK145" i="10"/>
  <c r="AM145" i="10" s="1"/>
  <c r="AK162" i="10"/>
  <c r="AM162" i="10" s="1"/>
  <c r="AK73" i="10"/>
  <c r="AM73" i="10" s="1"/>
  <c r="AK148" i="10"/>
  <c r="AM148" i="10" s="1"/>
  <c r="AK125" i="10"/>
  <c r="AM125" i="10" s="1"/>
  <c r="AK77" i="10"/>
  <c r="AM77" i="10" s="1"/>
  <c r="AK119" i="10"/>
  <c r="AM119" i="10" s="1"/>
  <c r="AK108" i="10"/>
  <c r="AM108" i="10" s="1"/>
  <c r="AK184" i="10"/>
  <c r="AM184" i="10" s="1"/>
  <c r="AK182" i="10"/>
  <c r="AM182" i="10" s="1"/>
  <c r="AK74" i="10"/>
  <c r="AM74" i="10" s="1"/>
  <c r="AK193" i="10"/>
  <c r="AM193" i="10" s="1"/>
  <c r="AK82" i="10"/>
  <c r="AM82" i="10" s="1"/>
  <c r="AK171" i="10"/>
  <c r="AM171" i="10" s="1"/>
  <c r="AK159" i="10"/>
  <c r="AM159" i="10" s="1"/>
  <c r="AK94" i="10"/>
  <c r="AM94" i="10" s="1"/>
  <c r="AK114" i="10"/>
  <c r="AM114" i="10" s="1"/>
  <c r="AK48" i="10"/>
  <c r="AM48" i="10" s="1"/>
  <c r="AK49" i="10"/>
  <c r="AM49" i="10" s="1"/>
  <c r="AK104" i="10"/>
  <c r="AM104" i="10" s="1"/>
  <c r="AK141" i="10"/>
  <c r="AM141" i="10" s="1"/>
  <c r="AK154" i="10"/>
  <c r="AM154" i="10" s="1"/>
  <c r="AK52" i="10"/>
  <c r="AM52" i="10" s="1"/>
  <c r="AK135" i="10"/>
  <c r="AM135" i="10" s="1"/>
  <c r="AK113" i="10"/>
  <c r="AM113" i="10" s="1"/>
  <c r="AI197" i="10"/>
  <c r="AK35" i="10"/>
  <c r="AM35" i="10" s="1"/>
  <c r="AG197" i="10"/>
  <c r="AK45" i="10"/>
  <c r="AM45" i="10" s="1"/>
  <c r="AK150" i="10"/>
  <c r="AM150" i="10" s="1"/>
  <c r="AK89" i="10"/>
  <c r="AM89" i="10" s="1"/>
  <c r="AK70" i="10"/>
  <c r="AM70" i="10" s="1"/>
  <c r="AK140" i="10"/>
  <c r="AM140" i="10" s="1"/>
  <c r="AK22" i="10"/>
  <c r="AM22" i="10" s="1"/>
  <c r="AK19" i="10"/>
  <c r="AM19" i="10" s="1"/>
  <c r="AK69" i="10"/>
  <c r="AM69" i="10" s="1"/>
  <c r="AK161" i="10"/>
  <c r="AM161" i="10" s="1"/>
  <c r="AK63" i="10"/>
  <c r="AM63" i="10" s="1"/>
  <c r="AM5" i="10" l="1"/>
  <c r="AM197" i="10" s="1"/>
  <c r="AK197" i="10"/>
</calcChain>
</file>

<file path=xl/sharedStrings.xml><?xml version="1.0" encoding="utf-8"?>
<sst xmlns="http://schemas.openxmlformats.org/spreadsheetml/2006/main" count="3165" uniqueCount="252">
  <si>
    <t>Afghanistan</t>
  </si>
  <si>
    <t>Albania</t>
  </si>
  <si>
    <t>Algeria</t>
  </si>
  <si>
    <t>Andorra</t>
  </si>
  <si>
    <t>Angola</t>
  </si>
  <si>
    <t>Antigua+Barbuda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</si>
  <si>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</si>
  <si>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</si>
  <si>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</si>
  <si>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</si>
  <si>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</si>
  <si>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</si>
  <si>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</si>
  <si>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</si>
  <si>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</si>
  <si>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</si>
  <si>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</si>
  <si>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</si>
  <si>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</si>
  <si>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</si>
  <si>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</si>
  <si>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Bosnia+Herzegovina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</si>
  <si>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</si>
  <si>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</si>
  <si>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</si>
  <si>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</si>
  <si>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</si>
  <si>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</si>
  <si>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</si>
  <si>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</si>
  <si>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</si>
  <si>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</si>
  <si>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</si>
  <si>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</si>
  <si>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</si>
  <si>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</si>
  <si>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</si>
  <si>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</si>
  <si>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</si>
  <si>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</si>
  <si>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</si>
  <si>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</si>
  <si>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</si>
  <si>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</si>
  <si>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 Republic</t>
  </si>
  <si>
    <t>Cote dIvoire</t>
  </si>
  <si>
    <t>Dem.Peo.Rep.of Korea</t>
  </si>
  <si>
    <t>Dem.Rep.of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</si>
  <si>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</si>
  <si>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</si>
  <si>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</si>
  <si>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</si>
  <si>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</si>
  <si>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</si>
  <si>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</si>
  <si>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</si>
  <si>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</si>
  <si>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</si>
  <si>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</si>
  <si>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</si>
  <si>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</si>
  <si>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</si>
  <si>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</si>
  <si>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</si>
  <si>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</si>
  <si>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</si>
  <si>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</si>
  <si>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</si>
  <si>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</si>
  <si>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</si>
  <si>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</si>
  <si>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</si>
  <si>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</si>
  <si>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</si>
  <si>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</si>
  <si>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</si>
  <si>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</si>
  <si>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</si>
  <si>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</si>
  <si>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Isl.Rep.of 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</si>
  <si>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</si>
  <si>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</si>
  <si>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</si>
  <si>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</si>
  <si>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</si>
  <si>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</si>
  <si>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</si>
  <si>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</si>
  <si>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</si>
  <si>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</si>
  <si>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</si>
  <si>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</si>
  <si>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Peo.Dem.Rep.</t>
  </si>
  <si>
    <t>Latvia</t>
  </si>
  <si>
    <t>Lebanon</t>
  </si>
  <si>
    <t>Lesotho</t>
  </si>
  <si>
    <t>Liberia</t>
  </si>
  <si>
    <t>Libyan Arab Jamahiriya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</si>
  <si>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</si>
  <si>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</si>
  <si>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</si>
  <si>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</si>
  <si>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</si>
  <si>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</si>
  <si>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</si>
  <si>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</si>
  <si>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</si>
  <si>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nan</t>
  </si>
  <si>
    <t>Mauritania</t>
  </si>
  <si>
    <t>Mauritius</t>
  </si>
  <si>
    <t>Mexico</t>
  </si>
  <si>
    <t>Fed.Sts.of Micronesia</t>
  </si>
  <si>
    <t>Monaco</t>
  </si>
  <si>
    <t>Mongolia</t>
  </si>
  <si>
    <t>Morocco+W.Sahara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</si>
  <si>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</si>
  <si>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</si>
  <si>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</si>
  <si>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</si>
  <si>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</si>
  <si>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</si>
  <si>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</si>
  <si>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</si>
  <si>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</si>
  <si>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</si>
  <si>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</si>
  <si>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</si>
  <si>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</si>
  <si>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</si>
  <si>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</si>
  <si>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</si>
  <si>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</si>
  <si>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</si>
  <si>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</si>
  <si>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</si>
  <si>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</si>
  <si>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</si>
  <si>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</si>
  <si>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Rep.of Korea</t>
  </si>
  <si>
    <t>Rep.of Moldova</t>
  </si>
  <si>
    <t>Romania</t>
  </si>
  <si>
    <t>Russian Fed.</t>
  </si>
  <si>
    <t>Rwanda</t>
  </si>
  <si>
    <t>St.Kitts+Nevis</t>
  </si>
  <si>
    <t>St.Lucia</t>
  </si>
  <si>
    <t>St.Vincent+Grenadines</t>
  </si>
  <si>
    <t>Samoa</t>
  </si>
  <si>
    <t>San Marino</t>
  </si>
  <si>
    <t>Sao Tome+Principe</t>
  </si>
  <si>
    <t>Saudi Arabia</t>
  </si>
  <si>
    <t>Senegal</t>
  </si>
  <si>
    <t>Serbia+Montenegro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</si>
  <si>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</si>
  <si>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</si>
  <si>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</si>
  <si>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</si>
  <si>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</si>
  <si>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</si>
  <si>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</si>
  <si>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</si>
  <si>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</si>
  <si>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</si>
  <si>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</si>
  <si>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</si>
  <si>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</si>
  <si>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</si>
  <si>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</si>
  <si>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Rep.</t>
  </si>
  <si>
    <t>Tajikistan</t>
  </si>
  <si>
    <t>Thailand</t>
  </si>
  <si>
    <t>Fmr.Yugoslav Rep.of Macedonia</t>
  </si>
  <si>
    <t>Timor-Leste</t>
  </si>
  <si>
    <t>Togo</t>
  </si>
  <si>
    <t>Tonga</t>
  </si>
  <si>
    <t>Trinidad+Tobago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</si>
  <si>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</si>
  <si>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</si>
  <si>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</si>
  <si>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</si>
  <si>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</si>
  <si>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</si>
  <si>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</si>
  <si>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</si>
  <si>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Rep.of Tanzania</t>
  </si>
  <si>
    <t>United Sts.of America</t>
  </si>
  <si>
    <t>Uruguay</t>
  </si>
  <si>
    <t>Uzbekistan</t>
  </si>
  <si>
    <t>Vanuatu</t>
  </si>
  <si>
    <t>Boliv.Rep.of Venezuela</t>
  </si>
  <si>
    <t>Viet Nam</t>
  </si>
  <si>
    <t>Yemen</t>
  </si>
  <si>
    <t>Zambia</t>
  </si>
  <si>
    <t>Zimbabwe</t>
  </si>
  <si>
    <t>PuertoRico_VirginIslands</t>
  </si>
  <si>
    <t>Global</t>
  </si>
  <si>
    <t>Country</t>
  </si>
  <si>
    <t>NOx Emissions [Mt/yr]</t>
  </si>
  <si>
    <t>Slope</t>
  </si>
  <si>
    <t>Intercept</t>
  </si>
  <si>
    <t>Δ O3 [ppb]</t>
  </si>
  <si>
    <t>ANN_MDA8</t>
  </si>
  <si>
    <t>Simulation 1</t>
  </si>
  <si>
    <t>Simulation 2</t>
  </si>
  <si>
    <t>Simulation 3</t>
  </si>
  <si>
    <t>Simulation 4</t>
  </si>
  <si>
    <t>Simulation 5</t>
  </si>
  <si>
    <t>Simulation 6</t>
  </si>
  <si>
    <t>Sim2/Sim1 Diff.</t>
  </si>
  <si>
    <t>Sim4/Sim3 Diff.</t>
  </si>
  <si>
    <t>Sim6/Sim5 Diff.</t>
  </si>
  <si>
    <t>Age-Binned Population Count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</si>
  <si>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</si>
  <si>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</si>
  <si>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</si>
  <si>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</si>
  <si>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</si>
  <si>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</si>
  <si>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</si>
  <si>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</si>
  <si>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</si>
  <si>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</si>
  <si>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80+</t>
  </si>
  <si>
    <t>Epi. Beta</t>
  </si>
  <si>
    <t>Epi. Beta Low</t>
  </si>
  <si>
    <t>Epi. Beta High</t>
  </si>
  <si>
    <t>Epi. HR</t>
  </si>
  <si>
    <t>Epi. HR Low</t>
  </si>
  <si>
    <t>Epi. HR High</t>
  </si>
  <si>
    <t>MMM Initial O3 [ppb]</t>
  </si>
  <si>
    <t>CESM2 Initial O3 [ppb]</t>
  </si>
  <si>
    <t>GFDL Initial O3 [ppb]</t>
  </si>
  <si>
    <t>GISS Initial O3 [ppb]</t>
  </si>
  <si>
    <t>Low Initial AF</t>
  </si>
  <si>
    <t>Mean Initial AF</t>
  </si>
  <si>
    <t>High Initial AF</t>
  </si>
  <si>
    <t>Epi. TMREL [ppb]</t>
  </si>
  <si>
    <t>-------&gt;</t>
  </si>
  <si>
    <t>Total</t>
  </si>
  <si>
    <t>Initial Premature Mortalities Attributable to Long-Term O3 Exposure [count]</t>
  </si>
  <si>
    <t>CH4 Change [ppb/yr]</t>
  </si>
  <si>
    <t>Low New AF</t>
  </si>
  <si>
    <t>Mean New AF</t>
  </si>
  <si>
    <t>High New AF</t>
  </si>
  <si>
    <t>New Premature Mortalities Attributable to Long-Term O3 Exposure [count]</t>
  </si>
  <si>
    <t>Diff.</t>
  </si>
  <si>
    <t>MIROC Initial O3 [ppb]</t>
  </si>
  <si>
    <t>HadGEM Initial O3 [ppb]</t>
  </si>
  <si>
    <t>Age-Binned Resp. Baseline Mortality Rate (GBD2017)</t>
  </si>
  <si>
    <t>6mo_MDA8</t>
  </si>
  <si>
    <t>Sim2/Sim1</t>
  </si>
  <si>
    <t>Sim4/Sim3</t>
  </si>
  <si>
    <t>Sim6/Sim5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</si>
</sst>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1AD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DDFF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1AD"/>
        <bgColor rgb="FF000000"/>
      </patternFill>
    </fill>
    <fill>
      <patternFill patternType="solid">
        <fgColor rgb="FFD9D9D9"/>
        <bgColor rgb="FF000000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7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0">
    <xf numFmtId="0" fontId="0" fillId="0" borderId="0" xfId="0"/>
    <xf numFmtId="0" fontId="0" fillId="2" borderId="0" xfId="0" applyFill="1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2" fontId="0" fillId="3" borderId="15" xfId="0" applyNumberFormat="1" applyFill="1" applyBorder="1" applyAlignment="1">
      <alignment horizontal="center"/>
    </xf>
    <xf numFmtId="2" fontId="0" fillId="3" borderId="17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/>
    </xf>
    <xf numFmtId="2" fontId="0" fillId="4" borderId="14" xfId="0" applyNumberFormat="1" applyFill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5" xfId="0" applyNumberFormat="1" applyFill="1" applyBorder="1" applyAlignment="1">
      <alignment horizontal="center"/>
    </xf>
    <xf numFmtId="164" fontId="0" fillId="3" borderId="16" xfId="0" applyNumberFormat="1" applyFill="1" applyBorder="1" applyAlignment="1">
      <alignment horizontal="center"/>
    </xf>
    <xf numFmtId="164" fontId="0" fillId="3" borderId="12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164" fontId="0" fillId="3" borderId="11" xfId="0" applyNumberFormat="1" applyFill="1" applyBorder="1" applyAlignment="1">
      <alignment horizontal="center"/>
    </xf>
    <xf numFmtId="164" fontId="0" fillId="3" borderId="17" xfId="0" applyNumberFormat="1" applyFill="1" applyBorder="1" applyAlignment="1">
      <alignment horizontal="center"/>
    </xf>
    <xf numFmtId="164" fontId="0" fillId="3" borderId="14" xfId="0" applyNumberFormat="1" applyFill="1" applyBorder="1" applyAlignment="1">
      <alignment horizontal="center"/>
    </xf>
    <xf numFmtId="2" fontId="0" fillId="4" borderId="16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 wrapText="1"/>
    </xf>
    <xf numFmtId="2" fontId="0" fillId="4" borderId="22" xfId="0" applyNumberFormat="1" applyFill="1" applyBorder="1" applyAlignment="1">
      <alignment horizontal="center"/>
    </xf>
    <xf numFmtId="2" fontId="0" fillId="4" borderId="10" xfId="0" applyNumberFormat="1" applyFill="1" applyBorder="1" applyAlignment="1">
      <alignment horizontal="center"/>
    </xf>
    <xf numFmtId="2" fontId="0" fillId="4" borderId="11" xfId="0" applyNumberFormat="1" applyFill="1" applyBorder="1" applyAlignment="1">
      <alignment horizontal="center"/>
    </xf>
    <xf numFmtId="2" fontId="0" fillId="4" borderId="13" xfId="0" applyNumberFormat="1" applyFill="1" applyBorder="1" applyAlignment="1">
      <alignment horizontal="center"/>
    </xf>
    <xf numFmtId="164" fontId="0" fillId="6" borderId="17" xfId="0" applyNumberFormat="1" applyFill="1" applyBorder="1" applyAlignment="1">
      <alignment horizontal="center"/>
    </xf>
    <xf numFmtId="164" fontId="0" fillId="6" borderId="14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0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2" fontId="0" fillId="2" borderId="0" xfId="0" applyNumberFormat="1" applyFill="1"/>
    <xf numFmtId="164" fontId="0" fillId="6" borderId="11" xfId="0" applyNumberFormat="1" applyFill="1" applyBorder="1" applyAlignment="1">
      <alignment horizontal="center"/>
    </xf>
    <xf numFmtId="2" fontId="0" fillId="4" borderId="18" xfId="0" applyNumberFormat="1" applyFill="1" applyBorder="1" applyAlignment="1">
      <alignment horizontal="center"/>
    </xf>
    <xf numFmtId="2" fontId="0" fillId="4" borderId="20" xfId="0" applyNumberFormat="1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2" fontId="0" fillId="4" borderId="9" xfId="0" applyNumberFormat="1" applyFill="1" applyBorder="1" applyAlignment="1">
      <alignment horizontal="center"/>
    </xf>
    <xf numFmtId="2" fontId="0" fillId="4" borderId="15" xfId="0" applyNumberFormat="1" applyFill="1" applyBorder="1" applyAlignment="1">
      <alignment horizontal="center"/>
    </xf>
    <xf numFmtId="2" fontId="0" fillId="4" borderId="12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/>
    <xf numFmtId="2" fontId="0" fillId="2" borderId="23" xfId="0" applyNumberFormat="1" applyFill="1" applyBorder="1" applyAlignment="1">
      <alignment horizontal="center"/>
    </xf>
    <xf numFmtId="0" fontId="0" fillId="4" borderId="18" xfId="0" applyFill="1" applyBorder="1" applyAlignment="1">
      <alignment horizontal="center" wrapText="1"/>
    </xf>
    <xf numFmtId="0" fontId="0" fillId="4" borderId="19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164" fontId="0" fillId="6" borderId="10" xfId="0" applyNumberFormat="1" applyFill="1" applyBorder="1" applyAlignment="1">
      <alignment horizontal="center"/>
    </xf>
    <xf numFmtId="164" fontId="0" fillId="6" borderId="16" xfId="0" applyNumberFormat="1" applyFill="1" applyBorder="1" applyAlignment="1">
      <alignment horizont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27" xfId="0" applyFill="1" applyBorder="1" applyAlignment="1">
      <alignment horizontal="center" vertical="center" wrapText="1"/>
    </xf>
    <xf numFmtId="2" fontId="0" fillId="4" borderId="28" xfId="0" applyNumberFormat="1" applyFill="1" applyBorder="1" applyAlignment="1">
      <alignment horizontal="center"/>
    </xf>
    <xf numFmtId="0" fontId="0" fillId="3" borderId="29" xfId="0" applyFill="1" applyBorder="1" applyAlignment="1">
      <alignment horizontal="center" vertical="center" wrapText="1"/>
    </xf>
    <xf numFmtId="2" fontId="0" fillId="4" borderId="30" xfId="0" applyNumberForma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164" fontId="0" fillId="6" borderId="9" xfId="0" applyNumberFormat="1" applyFill="1" applyBorder="1" applyAlignment="1">
      <alignment horizontal="center"/>
    </xf>
    <xf numFmtId="164" fontId="0" fillId="6" borderId="15" xfId="0" applyNumberFormat="1" applyFill="1" applyBorder="1" applyAlignment="1">
      <alignment horizontal="center"/>
    </xf>
    <xf numFmtId="0" fontId="0" fillId="2" borderId="25" xfId="0" applyFill="1" applyBorder="1" applyAlignment="1">
      <alignment horizontal="center" vertical="center" wrapText="1"/>
    </xf>
    <xf numFmtId="2" fontId="0" fillId="2" borderId="25" xfId="0" applyNumberFormat="1" applyFill="1" applyBorder="1" applyAlignment="1">
      <alignment horizontal="center"/>
    </xf>
    <xf numFmtId="165" fontId="0" fillId="4" borderId="28" xfId="0" applyNumberFormat="1" applyFill="1" applyBorder="1" applyAlignment="1">
      <alignment horizontal="center"/>
    </xf>
    <xf numFmtId="165" fontId="0" fillId="4" borderId="30" xfId="0" applyNumberFormat="1" applyFill="1" applyBorder="1" applyAlignment="1">
      <alignment horizontal="center"/>
    </xf>
    <xf numFmtId="165" fontId="0" fillId="4" borderId="22" xfId="0" applyNumberFormat="1" applyFill="1" applyBorder="1" applyAlignment="1">
      <alignment horizontal="center"/>
    </xf>
    <xf numFmtId="164" fontId="0" fillId="2" borderId="25" xfId="0" applyNumberFormat="1" applyFill="1" applyBorder="1" applyAlignment="1">
      <alignment horizontal="center"/>
    </xf>
    <xf numFmtId="0" fontId="0" fillId="3" borderId="31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1" fontId="0" fillId="3" borderId="9" xfId="0" applyNumberFormat="1" applyFill="1" applyBorder="1" applyAlignment="1">
      <alignment horizontal="center"/>
    </xf>
    <xf numFmtId="1" fontId="0" fillId="3" borderId="10" xfId="0" applyNumberFormat="1" applyFill="1" applyBorder="1" applyAlignment="1">
      <alignment horizontal="center"/>
    </xf>
    <xf numFmtId="1" fontId="0" fillId="3" borderId="15" xfId="0" applyNumberFormat="1" applyFill="1" applyBorder="1" applyAlignment="1">
      <alignment horizontal="center"/>
    </xf>
    <xf numFmtId="1" fontId="0" fillId="3" borderId="16" xfId="0" applyNumberFormat="1" applyFill="1" applyBorder="1" applyAlignment="1">
      <alignment horizontal="center"/>
    </xf>
    <xf numFmtId="1" fontId="0" fillId="3" borderId="32" xfId="0" applyNumberFormat="1" applyFill="1" applyBorder="1" applyAlignment="1">
      <alignment horizontal="center"/>
    </xf>
    <xf numFmtId="1" fontId="0" fillId="3" borderId="33" xfId="0" applyNumberFormat="1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1" fontId="0" fillId="3" borderId="7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" fontId="0" fillId="3" borderId="19" xfId="0" applyNumberFormat="1" applyFill="1" applyBorder="1" applyAlignment="1">
      <alignment horizontal="center"/>
    </xf>
    <xf numFmtId="1" fontId="0" fillId="3" borderId="31" xfId="0" applyNumberFormat="1" applyFill="1" applyBorder="1" applyAlignment="1">
      <alignment horizontal="center"/>
    </xf>
    <xf numFmtId="1" fontId="0" fillId="3" borderId="24" xfId="0" applyNumberFormat="1" applyFill="1" applyBorder="1" applyAlignment="1">
      <alignment horizontal="center"/>
    </xf>
    <xf numFmtId="1" fontId="0" fillId="7" borderId="6" xfId="0" applyNumberFormat="1" applyFill="1" applyBorder="1" applyAlignment="1">
      <alignment horizontal="center"/>
    </xf>
    <xf numFmtId="1" fontId="0" fillId="7" borderId="7" xfId="0" applyNumberFormat="1" applyFill="1" applyBorder="1" applyAlignment="1">
      <alignment horizontal="center"/>
    </xf>
    <xf numFmtId="1" fontId="0" fillId="7" borderId="24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2" fontId="3" fillId="8" borderId="15" xfId="0" applyNumberFormat="1" applyFont="1" applyFill="1" applyBorder="1" applyAlignment="1">
      <alignment horizontal="center"/>
    </xf>
    <xf numFmtId="2" fontId="3" fillId="8" borderId="23" xfId="0" applyNumberFormat="1" applyFont="1" applyFill="1" applyBorder="1" applyAlignment="1">
      <alignment horizontal="center"/>
    </xf>
    <xf numFmtId="2" fontId="3" fillId="8" borderId="26" xfId="0" applyNumberFormat="1" applyFont="1" applyFill="1" applyBorder="1" applyAlignment="1">
      <alignment horizontal="center"/>
    </xf>
    <xf numFmtId="2" fontId="3" fillId="9" borderId="0" xfId="0" applyNumberFormat="1" applyFont="1" applyFill="1" applyAlignment="1">
      <alignment horizontal="center"/>
    </xf>
    <xf numFmtId="2" fontId="0" fillId="4" borderId="7" xfId="0" applyNumberFormat="1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2" fontId="0" fillId="4" borderId="24" xfId="0" applyNumberFormat="1" applyFill="1" applyBorder="1" applyAlignment="1">
      <alignment horizontal="center"/>
    </xf>
    <xf numFmtId="164" fontId="0" fillId="6" borderId="24" xfId="0" applyNumberFormat="1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3" borderId="11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7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03"/>
  <sheetViews>
    <sheetView tabSelected="1" zoomScale="75" zoomScaleNormal="75" workbookViewId="0">
      <selection activeCell="D1" sqref="D1"/>
    </sheetView>
  </sheetViews>
  <sheetFormatPr defaultColWidth="10.8984375" defaultRowHeight="15.6" x14ac:dyDescent="0.3"/>
  <cols>
    <col min="1" max="1" width="3.8984375" style="1" customWidth="1"/>
    <col min="2" max="2" width="19.3984375" style="5" customWidth="1"/>
    <col min="3" max="4" width="9.8984375" style="1" customWidth="1"/>
    <col min="5" max="5" width="5.8984375" style="1" customWidth="1"/>
    <col min="6" max="10" width="13.59765625" style="1" customWidth="1"/>
    <col min="11" max="16384" width="10.8984375" style="1"/>
  </cols>
  <sheetData>
    <row r="1" spans="2:10" ht="16.2" thickBot="1" x14ac:dyDescent="0.35"/>
    <row r="2" spans="2:10" ht="16.2" thickBot="1" x14ac:dyDescent="0.35">
      <c r="B2" s="22" t="s">
        <v>239</v>
      </c>
      <c r="C2" s="38">
        <v>-20</v>
      </c>
    </row>
    <row r="3" spans="2:10" ht="16.2" thickBot="1" x14ac:dyDescent="0.35"/>
    <row r="4" spans="2:10" x14ac:dyDescent="0.3">
      <c r="B4" s="67" t="s">
        <v>225</v>
      </c>
      <c r="C4" s="68">
        <v>1.08</v>
      </c>
      <c r="D4" s="109" t="s">
        <v>236</v>
      </c>
      <c r="E4" s="110"/>
      <c r="F4" s="67" t="s">
        <v>222</v>
      </c>
      <c r="G4" s="76">
        <f>LN(C4)/10</f>
        <v>7.6961041136128392E-3</v>
      </c>
    </row>
    <row r="5" spans="2:10" x14ac:dyDescent="0.3">
      <c r="B5" s="69" t="s">
        <v>226</v>
      </c>
      <c r="C5" s="70">
        <v>1.06</v>
      </c>
      <c r="D5" s="109" t="s">
        <v>236</v>
      </c>
      <c r="E5" s="110"/>
      <c r="F5" s="69" t="s">
        <v>223</v>
      </c>
      <c r="G5" s="77">
        <f>LN(C5)/10</f>
        <v>5.8268908123975827E-3</v>
      </c>
    </row>
    <row r="6" spans="2:10" ht="16.2" thickBot="1" x14ac:dyDescent="0.35">
      <c r="B6" s="34" t="s">
        <v>227</v>
      </c>
      <c r="C6" s="25">
        <v>1.1100000000000001</v>
      </c>
      <c r="D6" s="109" t="s">
        <v>236</v>
      </c>
      <c r="E6" s="110"/>
      <c r="F6" s="34" t="s">
        <v>224</v>
      </c>
      <c r="G6" s="78">
        <f>LN(C6)/10</f>
        <v>1.0436001532424286E-2</v>
      </c>
    </row>
    <row r="7" spans="2:10" ht="16.2" thickBot="1" x14ac:dyDescent="0.35">
      <c r="B7" s="34" t="s">
        <v>235</v>
      </c>
      <c r="C7" s="25">
        <v>29.1</v>
      </c>
      <c r="E7" s="35"/>
      <c r="F7" s="74"/>
      <c r="G7" s="75"/>
    </row>
    <row r="8" spans="2:10" ht="16.2" thickBot="1" x14ac:dyDescent="0.35"/>
    <row r="9" spans="2:10" ht="47.4" thickBot="1" x14ac:dyDescent="0.35">
      <c r="B9" s="31" t="s">
        <v>195</v>
      </c>
      <c r="C9" s="33" t="s">
        <v>228</v>
      </c>
      <c r="D9" s="33" t="s">
        <v>196</v>
      </c>
      <c r="F9" s="22" t="s">
        <v>229</v>
      </c>
      <c r="G9" s="23" t="s">
        <v>230</v>
      </c>
      <c r="H9" s="23" t="s">
        <v>231</v>
      </c>
      <c r="I9" s="23" t="s">
        <v>246</v>
      </c>
      <c r="J9" s="33" t="s">
        <v>245</v>
      </c>
    </row>
    <row r="10" spans="2:10" x14ac:dyDescent="0.3">
      <c r="B10" s="32" t="s">
        <v>0</v>
      </c>
      <c r="C10" s="27">
        <f>AVERAGE(F10:J10)</f>
        <v>63.910947248008277</v>
      </c>
      <c r="D10" s="27">
        <v>0.54020618398852005</v>
      </c>
      <c r="F10" s="45">
        <v>65.458715984509453</v>
      </c>
      <c r="G10" s="26">
        <v>58.041153488343554</v>
      </c>
      <c r="H10" s="26">
        <v>68.484557904979098</v>
      </c>
      <c r="I10" s="26">
        <v>68.934702906937602</v>
      </c>
      <c r="J10" s="27">
        <v>58.63560595527165</v>
      </c>
    </row>
    <row r="11" spans="2:10" x14ac:dyDescent="0.3">
      <c r="B11" s="32" t="s">
        <v>1</v>
      </c>
      <c r="C11" s="10">
        <f>AVERAGE(F11:J11)</f>
        <v>51.973168522900309</v>
      </c>
      <c r="D11" s="10">
        <v>1.6035863573910999E-2</v>
      </c>
      <c r="F11" s="46">
        <v>54.910661747038702</v>
      </c>
      <c r="G11" s="21">
        <v>47.272666698304803</v>
      </c>
      <c r="H11" s="21">
        <v>53.30674001438485</v>
      </c>
      <c r="I11" s="21">
        <v>56.68584839512615</v>
      </c>
      <c r="J11" s="10">
        <v>47.689925759647053</v>
      </c>
    </row>
    <row r="12" spans="2:10" x14ac:dyDescent="0.3">
      <c r="B12" s="32" t="s">
        <v>2</v>
      </c>
      <c r="C12" s="10">
        <f t="shared" ref="C12:C75" si="0">AVERAGE(F12:J12)</f>
        <v>54.256009782444075</v>
      </c>
      <c r="D12" s="10">
        <v>0.436210922803145</v>
      </c>
      <c r="F12" s="46">
        <v>55.04332595902185</v>
      </c>
      <c r="G12" s="21">
        <v>49.5993382166698</v>
      </c>
      <c r="H12" s="21">
        <v>54.3006845844453</v>
      </c>
      <c r="I12" s="21">
        <v>61.329076612434406</v>
      </c>
      <c r="J12" s="10">
        <v>51.007623539649003</v>
      </c>
    </row>
    <row r="13" spans="2:10" x14ac:dyDescent="0.3">
      <c r="B13" s="32" t="s">
        <v>3</v>
      </c>
      <c r="C13" s="10">
        <f t="shared" si="0"/>
        <v>49.110110912800714</v>
      </c>
      <c r="D13" s="10">
        <v>8.5223669850833996E-4</v>
      </c>
      <c r="F13" s="46">
        <v>51.624831783745094</v>
      </c>
      <c r="G13" s="21">
        <v>45.2312475637275</v>
      </c>
      <c r="H13" s="21">
        <v>49.724231719970703</v>
      </c>
      <c r="I13" s="21">
        <v>53.545193878460353</v>
      </c>
      <c r="J13" s="10">
        <v>45.425049618099948</v>
      </c>
    </row>
    <row r="14" spans="2:10" x14ac:dyDescent="0.3">
      <c r="B14" s="32" t="s">
        <v>4</v>
      </c>
      <c r="C14" s="10">
        <f t="shared" si="0"/>
        <v>52.337040264400024</v>
      </c>
      <c r="D14" s="10">
        <v>0.138888917387128</v>
      </c>
      <c r="F14" s="46">
        <v>54.758664095491</v>
      </c>
      <c r="G14" s="21">
        <v>50.69214088022575</v>
      </c>
      <c r="H14" s="21">
        <v>59.691075171396797</v>
      </c>
      <c r="I14" s="21">
        <v>54.188445246545953</v>
      </c>
      <c r="J14" s="10">
        <v>42.354875928340597</v>
      </c>
    </row>
    <row r="15" spans="2:10" x14ac:dyDescent="0.3">
      <c r="B15" s="32" t="s">
        <v>5</v>
      </c>
      <c r="C15" s="10">
        <f t="shared" si="0"/>
        <v>29.684166549572019</v>
      </c>
      <c r="D15" s="10">
        <v>4.6263763132191899E-3</v>
      </c>
      <c r="F15" s="46">
        <v>28.791033253800101</v>
      </c>
      <c r="G15" s="21">
        <v>30.096986770629847</v>
      </c>
      <c r="H15" s="21">
        <v>27.28308105468745</v>
      </c>
      <c r="I15" s="21">
        <v>34.344502100261302</v>
      </c>
      <c r="J15" s="10">
        <v>27.905229568481399</v>
      </c>
    </row>
    <row r="16" spans="2:10" x14ac:dyDescent="0.3">
      <c r="B16" s="32" t="s">
        <v>6</v>
      </c>
      <c r="C16" s="10">
        <f>AVERAGE(F16:J16)</f>
        <v>27.268914604878063</v>
      </c>
      <c r="D16" s="10">
        <v>1.1501908079258101</v>
      </c>
      <c r="F16" s="46">
        <v>26.882890465707952</v>
      </c>
      <c r="G16" s="21">
        <v>27.302585324691002</v>
      </c>
      <c r="H16" s="21">
        <v>25.001967790167651</v>
      </c>
      <c r="I16" s="21">
        <v>27.412518796700802</v>
      </c>
      <c r="J16" s="10">
        <v>29.744610647122897</v>
      </c>
    </row>
    <row r="17" spans="2:10" x14ac:dyDescent="0.3">
      <c r="B17" s="32" t="s">
        <v>7</v>
      </c>
      <c r="C17" s="10">
        <f t="shared" si="0"/>
        <v>54.050329489643445</v>
      </c>
      <c r="D17" s="10">
        <v>1.9579205122316399E-2</v>
      </c>
      <c r="F17" s="46">
        <v>52.840461339630302</v>
      </c>
      <c r="G17" s="21">
        <v>50.600319949752404</v>
      </c>
      <c r="H17" s="21">
        <v>56.037896343903753</v>
      </c>
      <c r="I17" s="21">
        <v>57.566334304465904</v>
      </c>
      <c r="J17" s="10">
        <v>53.206635510464899</v>
      </c>
    </row>
    <row r="18" spans="2:10" x14ac:dyDescent="0.3">
      <c r="B18" s="32" t="s">
        <v>8</v>
      </c>
      <c r="C18" s="10">
        <f t="shared" si="0"/>
        <v>27.868546315476248</v>
      </c>
      <c r="D18" s="10">
        <v>1.0049127359732599</v>
      </c>
      <c r="F18" s="46">
        <v>28.395001446125701</v>
      </c>
      <c r="G18" s="21">
        <v>27.07543538151295</v>
      </c>
      <c r="H18" s="21">
        <v>26.240221708845201</v>
      </c>
      <c r="I18" s="21">
        <v>29.154467892733649</v>
      </c>
      <c r="J18" s="10">
        <v>28.47760514816375</v>
      </c>
    </row>
    <row r="19" spans="2:10" x14ac:dyDescent="0.3">
      <c r="B19" s="32" t="s">
        <v>9</v>
      </c>
      <c r="C19" s="10">
        <f t="shared" si="0"/>
        <v>49.182644651664347</v>
      </c>
      <c r="D19" s="10">
        <v>0.13216719689453399</v>
      </c>
      <c r="F19" s="46">
        <v>50.922799010131897</v>
      </c>
      <c r="G19" s="21">
        <v>42.5437332462892</v>
      </c>
      <c r="H19" s="21">
        <v>51.64708617284105</v>
      </c>
      <c r="I19" s="21">
        <v>51.344291607988801</v>
      </c>
      <c r="J19" s="10">
        <v>49.455313221070796</v>
      </c>
    </row>
    <row r="20" spans="2:10" x14ac:dyDescent="0.3">
      <c r="B20" s="32" t="s">
        <v>10</v>
      </c>
      <c r="C20" s="10">
        <f t="shared" si="0"/>
        <v>50.63170554522442</v>
      </c>
      <c r="D20" s="10">
        <v>8.6154385027909897E-2</v>
      </c>
      <c r="F20" s="46">
        <v>50.720449508388455</v>
      </c>
      <c r="G20" s="21">
        <v>47.144978890350401</v>
      </c>
      <c r="H20" s="21">
        <v>49.041378269721704</v>
      </c>
      <c r="I20" s="21">
        <v>55.618683007629052</v>
      </c>
      <c r="J20" s="10">
        <v>50.633038050032496</v>
      </c>
    </row>
    <row r="21" spans="2:10" x14ac:dyDescent="0.3">
      <c r="B21" s="32" t="s">
        <v>11</v>
      </c>
      <c r="C21" s="10">
        <f t="shared" si="0"/>
        <v>40.934081190354213</v>
      </c>
      <c r="D21" s="10">
        <v>4.7822968462919398E-2</v>
      </c>
      <c r="F21" s="46">
        <v>42.342024262350748</v>
      </c>
      <c r="G21" s="21">
        <v>40.879289119328298</v>
      </c>
      <c r="H21" s="21">
        <v>36.732613732668497</v>
      </c>
      <c r="I21" s="21">
        <v>47.009803628467395</v>
      </c>
      <c r="J21" s="10">
        <v>37.706675208956149</v>
      </c>
    </row>
    <row r="22" spans="2:10" x14ac:dyDescent="0.3">
      <c r="B22" s="32" t="s">
        <v>12</v>
      </c>
      <c r="C22" s="10">
        <f t="shared" si="0"/>
        <v>77.7791657733286</v>
      </c>
      <c r="D22" s="10">
        <v>8.7296646001481196E-2</v>
      </c>
      <c r="F22" s="46">
        <v>103.49880627044685</v>
      </c>
      <c r="G22" s="21">
        <v>67.663527133629245</v>
      </c>
      <c r="H22" s="21">
        <v>66.034305846982249</v>
      </c>
      <c r="I22" s="21">
        <v>74.283044290877655</v>
      </c>
      <c r="J22" s="10">
        <v>77.416145324707003</v>
      </c>
    </row>
    <row r="23" spans="2:10" x14ac:dyDescent="0.3">
      <c r="B23" s="32" t="s">
        <v>13</v>
      </c>
      <c r="C23" s="10">
        <f t="shared" si="0"/>
        <v>66.831678305298865</v>
      </c>
      <c r="D23" s="10">
        <v>0.76402837565891302</v>
      </c>
      <c r="F23" s="46">
        <v>61.087048091631551</v>
      </c>
      <c r="G23" s="21">
        <v>59.238426712879203</v>
      </c>
      <c r="H23" s="21">
        <v>77.907611380434446</v>
      </c>
      <c r="I23" s="21">
        <v>73.319642439357253</v>
      </c>
      <c r="J23" s="10">
        <v>62.605662902191852</v>
      </c>
    </row>
    <row r="24" spans="2:10" x14ac:dyDescent="0.3">
      <c r="B24" s="32" t="s">
        <v>14</v>
      </c>
      <c r="C24" s="10">
        <f t="shared" si="0"/>
        <v>27.466709024712582</v>
      </c>
      <c r="D24" s="10">
        <v>9.3303662971251696E-3</v>
      </c>
      <c r="F24" s="46">
        <v>25.788951505107001</v>
      </c>
      <c r="G24" s="21">
        <v>28.206706047058049</v>
      </c>
      <c r="H24" s="21">
        <v>24.490874290466301</v>
      </c>
      <c r="I24" s="21">
        <v>32.395488739013651</v>
      </c>
      <c r="J24" s="10">
        <v>26.451524541917898</v>
      </c>
    </row>
    <row r="25" spans="2:10" x14ac:dyDescent="0.3">
      <c r="B25" s="32" t="s">
        <v>15</v>
      </c>
      <c r="C25" s="10">
        <f t="shared" si="0"/>
        <v>43.55189377921991</v>
      </c>
      <c r="D25" s="10">
        <v>0.19988025252937999</v>
      </c>
      <c r="F25" s="46">
        <v>45.01021195384935</v>
      </c>
      <c r="G25" s="21">
        <v>41.691076361950351</v>
      </c>
      <c r="H25" s="21">
        <v>41.639094646375703</v>
      </c>
      <c r="I25" s="21">
        <v>43.293509936416896</v>
      </c>
      <c r="J25" s="10">
        <v>46.125575997507248</v>
      </c>
    </row>
    <row r="26" spans="2:10" x14ac:dyDescent="0.3">
      <c r="B26" s="32" t="s">
        <v>16</v>
      </c>
      <c r="C26" s="10">
        <f t="shared" si="0"/>
        <v>45.002799847415439</v>
      </c>
      <c r="D26" s="10">
        <v>0.19057125536030201</v>
      </c>
      <c r="F26" s="46">
        <v>46.391497124515098</v>
      </c>
      <c r="G26" s="21">
        <v>39.144638394267901</v>
      </c>
      <c r="H26" s="21">
        <v>47.271565869865199</v>
      </c>
      <c r="I26" s="21">
        <v>45.093723524239152</v>
      </c>
      <c r="J26" s="10">
        <v>47.11257432418985</v>
      </c>
    </row>
    <row r="27" spans="2:10" x14ac:dyDescent="0.3">
      <c r="B27" s="32" t="s">
        <v>17</v>
      </c>
      <c r="C27" s="10">
        <f t="shared" si="0"/>
        <v>33.622794486679162</v>
      </c>
      <c r="D27" s="10">
        <v>2.9313386520202201E-2</v>
      </c>
      <c r="F27" s="46">
        <v>34.840370240200301</v>
      </c>
      <c r="G27" s="21">
        <v>31.4067106136932</v>
      </c>
      <c r="H27" s="21">
        <v>28.429329963934851</v>
      </c>
      <c r="I27" s="21">
        <v>45.097668248469546</v>
      </c>
      <c r="J27" s="10">
        <v>28.33989336709795</v>
      </c>
    </row>
    <row r="28" spans="2:10" x14ac:dyDescent="0.3">
      <c r="B28" s="32" t="s">
        <v>18</v>
      </c>
      <c r="C28" s="10">
        <f t="shared" si="0"/>
        <v>35.570521758130283</v>
      </c>
      <c r="D28" s="10">
        <v>5.1284875442839599E-2</v>
      </c>
      <c r="F28" s="46">
        <v>31.470195486229048</v>
      </c>
      <c r="G28" s="21">
        <v>36.8007703003289</v>
      </c>
      <c r="H28" s="21">
        <v>32.941504093073505</v>
      </c>
      <c r="I28" s="21">
        <v>47.606072433123046</v>
      </c>
      <c r="J28" s="10">
        <v>29.0340664778969</v>
      </c>
    </row>
    <row r="29" spans="2:10" x14ac:dyDescent="0.3">
      <c r="B29" s="32" t="s">
        <v>19</v>
      </c>
      <c r="C29" s="10">
        <f t="shared" si="0"/>
        <v>64.872676569746844</v>
      </c>
      <c r="D29" s="10">
        <v>2.56495154522807E-2</v>
      </c>
      <c r="F29" s="46">
        <v>63.468414140506198</v>
      </c>
      <c r="G29" s="21">
        <v>60.426382519688403</v>
      </c>
      <c r="H29" s="21">
        <v>67.773392226837558</v>
      </c>
      <c r="I29" s="21">
        <v>71.105620835682743</v>
      </c>
      <c r="J29" s="10">
        <v>61.589573126019303</v>
      </c>
    </row>
    <row r="30" spans="2:10" x14ac:dyDescent="0.3">
      <c r="B30" s="32" t="s">
        <v>20</v>
      </c>
      <c r="C30" s="10">
        <f t="shared" si="0"/>
        <v>27.462329273178891</v>
      </c>
      <c r="D30" s="10">
        <v>9.5003283597702201E-2</v>
      </c>
      <c r="F30" s="46">
        <v>25.4666997396487</v>
      </c>
      <c r="G30" s="21">
        <v>27.90089669203655</v>
      </c>
      <c r="H30" s="21">
        <v>30.912791327277851</v>
      </c>
      <c r="I30" s="21">
        <v>28.804564495476747</v>
      </c>
      <c r="J30" s="10">
        <v>24.226694111454599</v>
      </c>
    </row>
    <row r="31" spans="2:10" x14ac:dyDescent="0.3">
      <c r="B31" s="32" t="s">
        <v>21</v>
      </c>
      <c r="C31" s="10">
        <f t="shared" si="0"/>
        <v>49.603295672223879</v>
      </c>
      <c r="D31" s="10">
        <v>5.1227429744539997E-2</v>
      </c>
      <c r="F31" s="46">
        <v>52.387365107734297</v>
      </c>
      <c r="G31" s="21">
        <v>44.046249463833448</v>
      </c>
      <c r="H31" s="21">
        <v>49.404651021339149</v>
      </c>
      <c r="I31" s="21">
        <v>53.891293065596848</v>
      </c>
      <c r="J31" s="10">
        <v>48.286919702615648</v>
      </c>
    </row>
    <row r="32" spans="2:10" x14ac:dyDescent="0.3">
      <c r="B32" s="32" t="s">
        <v>22</v>
      </c>
      <c r="C32" s="10">
        <f t="shared" si="0"/>
        <v>38.514433465981639</v>
      </c>
      <c r="D32" s="10">
        <v>4.5787010488969E-2</v>
      </c>
      <c r="F32" s="46">
        <v>37.049220973248502</v>
      </c>
      <c r="G32" s="21">
        <v>38.061457209649447</v>
      </c>
      <c r="H32" s="21">
        <v>37.362494755940098</v>
      </c>
      <c r="I32" s="21">
        <v>44.337801886734951</v>
      </c>
      <c r="J32" s="10">
        <v>35.761192504335199</v>
      </c>
    </row>
    <row r="33" spans="2:10" x14ac:dyDescent="0.3">
      <c r="B33" s="32" t="s">
        <v>23</v>
      </c>
      <c r="C33" s="10">
        <f t="shared" si="0"/>
        <v>32.601503304894131</v>
      </c>
      <c r="D33" s="10">
        <v>3.1097421547645299</v>
      </c>
      <c r="F33" s="46">
        <v>33.354579086805302</v>
      </c>
      <c r="G33" s="21">
        <v>31.655697797430449</v>
      </c>
      <c r="H33" s="21">
        <v>29.303794694526452</v>
      </c>
      <c r="I33" s="21">
        <v>37.186164163026746</v>
      </c>
      <c r="J33" s="10">
        <v>31.507280782681701</v>
      </c>
    </row>
    <row r="34" spans="2:10" x14ac:dyDescent="0.3">
      <c r="B34" s="32" t="s">
        <v>24</v>
      </c>
      <c r="C34" s="10">
        <f t="shared" si="0"/>
        <v>27.726666920450725</v>
      </c>
      <c r="D34" s="10">
        <v>1.62252236423279E-2</v>
      </c>
      <c r="F34" s="46">
        <v>29.847161987642401</v>
      </c>
      <c r="G34" s="21">
        <v>25.525714937082999</v>
      </c>
      <c r="H34" s="21">
        <v>21.062021310263198</v>
      </c>
      <c r="I34" s="21">
        <v>38.449239558621997</v>
      </c>
      <c r="J34" s="10">
        <v>23.749196808643049</v>
      </c>
    </row>
    <row r="35" spans="2:10" x14ac:dyDescent="0.3">
      <c r="B35" s="32" t="s">
        <v>25</v>
      </c>
      <c r="C35" s="10">
        <f t="shared" si="0"/>
        <v>49.104183876958018</v>
      </c>
      <c r="D35" s="10">
        <v>0.11551869653265</v>
      </c>
      <c r="F35" s="46">
        <v>51.089373812200449</v>
      </c>
      <c r="G35" s="21">
        <v>44.779366037011101</v>
      </c>
      <c r="H35" s="21">
        <v>45.973204769923797</v>
      </c>
      <c r="I35" s="21">
        <v>55.671520520870551</v>
      </c>
      <c r="J35" s="10">
        <v>48.007454244784199</v>
      </c>
    </row>
    <row r="36" spans="2:10" x14ac:dyDescent="0.3">
      <c r="B36" s="32" t="s">
        <v>26</v>
      </c>
      <c r="C36" s="10">
        <f t="shared" si="0"/>
        <v>33.959619448827965</v>
      </c>
      <c r="D36" s="10">
        <v>5.1001452948917801E-2</v>
      </c>
      <c r="F36" s="46">
        <v>34.587529478251298</v>
      </c>
      <c r="G36" s="21">
        <v>39.481270678781449</v>
      </c>
      <c r="H36" s="21">
        <v>19.979809319814649</v>
      </c>
      <c r="I36" s="21">
        <v>47.515259427268546</v>
      </c>
      <c r="J36" s="10">
        <v>28.234228340023897</v>
      </c>
    </row>
    <row r="37" spans="2:10" x14ac:dyDescent="0.3">
      <c r="B37" s="32" t="s">
        <v>27</v>
      </c>
      <c r="C37" s="10">
        <f t="shared" si="0"/>
        <v>42.55840453785077</v>
      </c>
      <c r="D37" s="10">
        <v>2.3486793608540599E-2</v>
      </c>
      <c r="F37" s="46">
        <v>43.16257175018405</v>
      </c>
      <c r="G37" s="21">
        <v>47.233289576245248</v>
      </c>
      <c r="H37" s="21">
        <v>41.414229586962051</v>
      </c>
      <c r="I37" s="21">
        <v>48.25785008067205</v>
      </c>
      <c r="J37" s="10">
        <v>32.724081695190449</v>
      </c>
    </row>
    <row r="38" spans="2:10" x14ac:dyDescent="0.3">
      <c r="B38" s="32" t="s">
        <v>28</v>
      </c>
      <c r="C38" s="10">
        <f t="shared" si="0"/>
        <v>38.341643467762765</v>
      </c>
      <c r="D38" s="10">
        <v>0.103012570565662</v>
      </c>
      <c r="F38" s="46">
        <v>40.007763708870598</v>
      </c>
      <c r="G38" s="21">
        <v>39.459830043405304</v>
      </c>
      <c r="H38" s="21">
        <v>32.621503584002248</v>
      </c>
      <c r="I38" s="21">
        <v>46.152064369053647</v>
      </c>
      <c r="J38" s="10">
        <v>33.467055633482047</v>
      </c>
    </row>
    <row r="39" spans="2:10" x14ac:dyDescent="0.3">
      <c r="B39" s="32" t="s">
        <v>29</v>
      </c>
      <c r="C39" s="10">
        <f t="shared" si="0"/>
        <v>31.661887708701151</v>
      </c>
      <c r="D39" s="10">
        <v>7.7883163251867699E-2</v>
      </c>
      <c r="F39" s="46">
        <v>29.563136346076099</v>
      </c>
      <c r="G39" s="21">
        <v>34.8771117925426</v>
      </c>
      <c r="H39" s="21">
        <v>23.2593483203575</v>
      </c>
      <c r="I39" s="21">
        <v>43.239101210963348</v>
      </c>
      <c r="J39" s="10">
        <v>27.370740873566199</v>
      </c>
    </row>
    <row r="40" spans="2:10" x14ac:dyDescent="0.3">
      <c r="B40" s="32" t="s">
        <v>30</v>
      </c>
      <c r="C40" s="10">
        <f t="shared" si="0"/>
        <v>46.261092635360242</v>
      </c>
      <c r="D40" s="10">
        <v>1.6746842744139101</v>
      </c>
      <c r="F40" s="46">
        <v>48.702648703170951</v>
      </c>
      <c r="G40" s="21">
        <v>42.331777248336799</v>
      </c>
      <c r="H40" s="21">
        <v>46.934676578581346</v>
      </c>
      <c r="I40" s="21">
        <v>43.06324313040475</v>
      </c>
      <c r="J40" s="10">
        <v>50.273117516307352</v>
      </c>
    </row>
    <row r="41" spans="2:10" x14ac:dyDescent="0.3">
      <c r="B41" s="32" t="s">
        <v>31</v>
      </c>
      <c r="C41" s="10">
        <f t="shared" si="0"/>
        <v>37.982240051002883</v>
      </c>
      <c r="D41" s="10">
        <v>2.41331951943753E-3</v>
      </c>
      <c r="F41" s="46">
        <v>39.199446501682047</v>
      </c>
      <c r="G41" s="21">
        <v>40.643097772817349</v>
      </c>
      <c r="H41" s="21">
        <v>33.895167095122204</v>
      </c>
      <c r="I41" s="21">
        <v>44.01975657247695</v>
      </c>
      <c r="J41" s="10">
        <v>32.153732312915849</v>
      </c>
    </row>
    <row r="42" spans="2:10" x14ac:dyDescent="0.3">
      <c r="B42" s="32" t="s">
        <v>32</v>
      </c>
      <c r="C42" s="10">
        <f t="shared" si="0"/>
        <v>30.607100576526271</v>
      </c>
      <c r="D42" s="10">
        <v>1.16170838631404E-2</v>
      </c>
      <c r="F42" s="46">
        <v>24.017121034787301</v>
      </c>
      <c r="G42" s="21">
        <v>34.910209108047553</v>
      </c>
      <c r="H42" s="21">
        <v>28.26026382493275</v>
      </c>
      <c r="I42" s="21">
        <v>39.102002871659451</v>
      </c>
      <c r="J42" s="10">
        <v>26.7459060432043</v>
      </c>
    </row>
    <row r="43" spans="2:10" x14ac:dyDescent="0.3">
      <c r="B43" s="32" t="s">
        <v>33</v>
      </c>
      <c r="C43" s="10">
        <f t="shared" si="0"/>
        <v>37.701056292417704</v>
      </c>
      <c r="D43" s="10">
        <v>2.5226374668832902E-2</v>
      </c>
      <c r="F43" s="46">
        <v>37.134721961968701</v>
      </c>
      <c r="G43" s="21">
        <v>42.171594796112203</v>
      </c>
      <c r="H43" s="21">
        <v>23.133804953902999</v>
      </c>
      <c r="I43" s="21">
        <v>53.5724938859586</v>
      </c>
      <c r="J43" s="10">
        <v>32.492665864146048</v>
      </c>
    </row>
    <row r="44" spans="2:10" x14ac:dyDescent="0.3">
      <c r="B44" s="32" t="s">
        <v>34</v>
      </c>
      <c r="C44" s="10">
        <f t="shared" si="0"/>
        <v>30.492135482807942</v>
      </c>
      <c r="D44" s="10">
        <v>0.49278310696444599</v>
      </c>
      <c r="F44" s="46">
        <v>34.097474052488899</v>
      </c>
      <c r="G44" s="21">
        <v>28.9658601464164</v>
      </c>
      <c r="H44" s="21">
        <v>27.550225901594899</v>
      </c>
      <c r="I44" s="21">
        <v>28.985512192172152</v>
      </c>
      <c r="J44" s="10">
        <v>32.861605121367347</v>
      </c>
    </row>
    <row r="45" spans="2:10" x14ac:dyDescent="0.3">
      <c r="B45" s="32" t="s">
        <v>35</v>
      </c>
      <c r="C45" s="10">
        <f t="shared" si="0"/>
        <v>63.897827872985296</v>
      </c>
      <c r="D45" s="10">
        <v>32.8646407088522</v>
      </c>
      <c r="F45" s="46">
        <v>60.003948195626549</v>
      </c>
      <c r="G45" s="21">
        <v>51.2843566038175</v>
      </c>
      <c r="H45" s="21">
        <v>68.964203058329957</v>
      </c>
      <c r="I45" s="21">
        <v>66.140632857827853</v>
      </c>
      <c r="J45" s="10">
        <v>73.095998649324656</v>
      </c>
    </row>
    <row r="46" spans="2:10" x14ac:dyDescent="0.3">
      <c r="B46" s="32" t="s">
        <v>36</v>
      </c>
      <c r="C46" s="10">
        <f t="shared" si="0"/>
        <v>28.1008997259318</v>
      </c>
      <c r="D46" s="10">
        <v>0.45812642354440902</v>
      </c>
      <c r="F46" s="46">
        <v>32.659864541485199</v>
      </c>
      <c r="G46" s="21">
        <v>28.616264169164353</v>
      </c>
      <c r="H46" s="21">
        <v>14.478129147031101</v>
      </c>
      <c r="I46" s="21">
        <v>39.717244975125055</v>
      </c>
      <c r="J46" s="10">
        <v>25.032995796853299</v>
      </c>
    </row>
    <row r="47" spans="2:10" x14ac:dyDescent="0.3">
      <c r="B47" s="32" t="s">
        <v>37</v>
      </c>
      <c r="C47" s="10">
        <f t="shared" si="0"/>
        <v>28.57615589166722</v>
      </c>
      <c r="D47" s="10">
        <v>3.1966831110471399E-3</v>
      </c>
      <c r="F47" s="46">
        <v>25.26485573432435</v>
      </c>
      <c r="G47" s="21">
        <v>31.619627918604099</v>
      </c>
      <c r="H47" s="21">
        <v>26.68649620479485</v>
      </c>
      <c r="I47" s="21">
        <v>32.383335092490498</v>
      </c>
      <c r="J47" s="10">
        <v>26.926464508122301</v>
      </c>
    </row>
    <row r="48" spans="2:10" x14ac:dyDescent="0.3">
      <c r="B48" s="32" t="s">
        <v>38</v>
      </c>
      <c r="C48" s="10">
        <f t="shared" si="0"/>
        <v>37.80103077592058</v>
      </c>
      <c r="D48" s="10">
        <v>2.3042542138840501E-2</v>
      </c>
      <c r="F48" s="46">
        <v>30.195428567287003</v>
      </c>
      <c r="G48" s="21">
        <v>42.5708246289906</v>
      </c>
      <c r="H48" s="21">
        <v>41.877717835386697</v>
      </c>
      <c r="I48" s="21">
        <v>45.152125012895695</v>
      </c>
      <c r="J48" s="10">
        <v>29.209057835042898</v>
      </c>
    </row>
    <row r="49" spans="2:10" x14ac:dyDescent="0.3">
      <c r="B49" s="32" t="s">
        <v>39</v>
      </c>
      <c r="C49" s="10">
        <f t="shared" si="0"/>
        <v>14.779398775100674</v>
      </c>
      <c r="D49" s="10">
        <v>3.98550357606546E-4</v>
      </c>
      <c r="F49" s="46">
        <v>12.567409992218003</v>
      </c>
      <c r="G49" s="21">
        <v>14.99602556228635</v>
      </c>
      <c r="H49" s="21">
        <v>11.225220918655374</v>
      </c>
      <c r="I49" s="21">
        <v>17.899713516235302</v>
      </c>
      <c r="J49" s="10">
        <v>17.208623886108349</v>
      </c>
    </row>
    <row r="50" spans="2:10" x14ac:dyDescent="0.3">
      <c r="B50" s="32" t="s">
        <v>40</v>
      </c>
      <c r="C50" s="10">
        <f t="shared" si="0"/>
        <v>30.244183466067774</v>
      </c>
      <c r="D50" s="10">
        <v>7.8533421110330598E-2</v>
      </c>
      <c r="F50" s="46">
        <v>32.355317049674099</v>
      </c>
      <c r="G50" s="21">
        <v>30.157705796308548</v>
      </c>
      <c r="H50" s="21">
        <v>24.683855148039598</v>
      </c>
      <c r="I50" s="21">
        <v>39.145902069870203</v>
      </c>
      <c r="J50" s="10">
        <v>24.878137266446402</v>
      </c>
    </row>
    <row r="51" spans="2:10" x14ac:dyDescent="0.3">
      <c r="B51" s="32" t="s">
        <v>41</v>
      </c>
      <c r="C51" s="10">
        <f t="shared" si="0"/>
        <v>49.830074087262311</v>
      </c>
      <c r="D51" s="10">
        <v>4.8479206081969303E-2</v>
      </c>
      <c r="F51" s="46">
        <v>53.13080913663935</v>
      </c>
      <c r="G51" s="21">
        <v>44.331301932583749</v>
      </c>
      <c r="H51" s="21">
        <v>48.353974130866504</v>
      </c>
      <c r="I51" s="21">
        <v>53.885085679971993</v>
      </c>
      <c r="J51" s="10">
        <v>49.449199556249951</v>
      </c>
    </row>
    <row r="52" spans="2:10" x14ac:dyDescent="0.3">
      <c r="B52" s="32" t="s">
        <v>42</v>
      </c>
      <c r="C52" s="10">
        <f t="shared" si="0"/>
        <v>37.987952196412508</v>
      </c>
      <c r="D52" s="10">
        <v>0.11882756277472301</v>
      </c>
      <c r="F52" s="46">
        <v>40.249304590174646</v>
      </c>
      <c r="G52" s="21">
        <v>38.532090798695847</v>
      </c>
      <c r="H52" s="21">
        <v>33.231414625942946</v>
      </c>
      <c r="I52" s="21">
        <v>45.28551849628375</v>
      </c>
      <c r="J52" s="10">
        <v>32.641432470965349</v>
      </c>
    </row>
    <row r="53" spans="2:10" x14ac:dyDescent="0.3">
      <c r="B53" s="32" t="s">
        <v>43</v>
      </c>
      <c r="C53" s="10">
        <f t="shared" si="0"/>
        <v>52.996482877625411</v>
      </c>
      <c r="D53" s="10">
        <v>1.4322379802609799E-2</v>
      </c>
      <c r="F53" s="46">
        <v>53.715410707130303</v>
      </c>
      <c r="G53" s="21">
        <v>52.445376604397254</v>
      </c>
      <c r="H53" s="21">
        <v>49.236514131477847</v>
      </c>
      <c r="I53" s="21">
        <v>58.689426578899649</v>
      </c>
      <c r="J53" s="10">
        <v>50.895686366221952</v>
      </c>
    </row>
    <row r="54" spans="2:10" x14ac:dyDescent="0.3">
      <c r="B54" s="32" t="s">
        <v>44</v>
      </c>
      <c r="C54" s="10">
        <f t="shared" si="0"/>
        <v>47.598053373690348</v>
      </c>
      <c r="D54" s="10">
        <v>0.15667733061758499</v>
      </c>
      <c r="F54" s="46">
        <v>48.571053176473455</v>
      </c>
      <c r="G54" s="21">
        <v>40.732554279344448</v>
      </c>
      <c r="H54" s="21">
        <v>50.704289113511251</v>
      </c>
      <c r="I54" s="21">
        <v>49.2066499438356</v>
      </c>
      <c r="J54" s="10">
        <v>48.775720355287</v>
      </c>
    </row>
    <row r="55" spans="2:10" x14ac:dyDescent="0.3">
      <c r="B55" s="32" t="s">
        <v>45</v>
      </c>
      <c r="C55" s="10">
        <f t="shared" si="0"/>
        <v>30.909795262366551</v>
      </c>
      <c r="D55" s="10">
        <v>8.0007215271083301E-2</v>
      </c>
      <c r="F55" s="46">
        <v>26.970459386285249</v>
      </c>
      <c r="G55" s="21">
        <v>28.572881164058302</v>
      </c>
      <c r="H55" s="21">
        <v>30.849083708641999</v>
      </c>
      <c r="I55" s="21">
        <v>40.661886782964302</v>
      </c>
      <c r="J55" s="10">
        <v>27.494665269882901</v>
      </c>
    </row>
    <row r="56" spans="2:10" x14ac:dyDescent="0.3">
      <c r="B56" s="32" t="s">
        <v>46</v>
      </c>
      <c r="C56" s="10">
        <f t="shared" si="0"/>
        <v>58.516744505544786</v>
      </c>
      <c r="D56" s="10">
        <v>0.27335194066142898</v>
      </c>
      <c r="F56" s="46">
        <v>59.8137647882075</v>
      </c>
      <c r="G56" s="21">
        <v>51.361373993692453</v>
      </c>
      <c r="H56" s="21">
        <v>64.930874037330199</v>
      </c>
      <c r="I56" s="21">
        <v>54.532954629617251</v>
      </c>
      <c r="J56" s="10">
        <v>61.944755078876497</v>
      </c>
    </row>
    <row r="57" spans="2:10" x14ac:dyDescent="0.3">
      <c r="B57" s="32" t="s">
        <v>47</v>
      </c>
      <c r="C57" s="10">
        <f t="shared" si="0"/>
        <v>49.654227876889806</v>
      </c>
      <c r="D57" s="10">
        <v>0.14136044385230101</v>
      </c>
      <c r="F57" s="46">
        <v>48.549701914465452</v>
      </c>
      <c r="G57" s="21">
        <v>51.252029286584602</v>
      </c>
      <c r="H57" s="21">
        <v>59.233733870612404</v>
      </c>
      <c r="I57" s="21">
        <v>53.456229859426756</v>
      </c>
      <c r="J57" s="10">
        <v>35.779444453359801</v>
      </c>
    </row>
    <row r="58" spans="2:10" x14ac:dyDescent="0.3">
      <c r="B58" s="32" t="s">
        <v>48</v>
      </c>
      <c r="C58" s="10">
        <f t="shared" si="0"/>
        <v>42.51859849344514</v>
      </c>
      <c r="D58" s="10">
        <v>9.6693110208052296E-2</v>
      </c>
      <c r="F58" s="46">
        <v>41.879277206082506</v>
      </c>
      <c r="G58" s="21">
        <v>42.862601023045656</v>
      </c>
      <c r="H58" s="21">
        <v>41.070461419818699</v>
      </c>
      <c r="I58" s="21">
        <v>41.824787045838697</v>
      </c>
      <c r="J58" s="10">
        <v>44.955865772440148</v>
      </c>
    </row>
    <row r="59" spans="2:10" x14ac:dyDescent="0.3">
      <c r="B59" s="32" t="s">
        <v>49</v>
      </c>
      <c r="C59" s="10">
        <f t="shared" si="0"/>
        <v>39.42355576174775</v>
      </c>
      <c r="D59" s="10">
        <v>1.46164542716739E-2</v>
      </c>
      <c r="F59" s="46">
        <v>38.219470510403454</v>
      </c>
      <c r="G59" s="21">
        <v>37.131444936778401</v>
      </c>
      <c r="H59" s="21">
        <v>34.59053969893445</v>
      </c>
      <c r="I59" s="21">
        <v>50.615223011862099</v>
      </c>
      <c r="J59" s="10">
        <v>36.561100650760352</v>
      </c>
    </row>
    <row r="60" spans="2:10" x14ac:dyDescent="0.3">
      <c r="B60" s="32" t="s">
        <v>50</v>
      </c>
      <c r="C60" s="10">
        <f t="shared" si="0"/>
        <v>29.375165748596153</v>
      </c>
      <c r="D60" s="10">
        <v>2.56603680419461E-3</v>
      </c>
      <c r="F60" s="46">
        <v>27.7739162445068</v>
      </c>
      <c r="G60" s="21">
        <v>29.612378120422299</v>
      </c>
      <c r="H60" s="21">
        <v>27.108213424682599</v>
      </c>
      <c r="I60" s="21">
        <v>34.061499595642047</v>
      </c>
      <c r="J60" s="10">
        <v>28.319821357727001</v>
      </c>
    </row>
    <row r="61" spans="2:10" x14ac:dyDescent="0.3">
      <c r="B61" s="32" t="s">
        <v>51</v>
      </c>
      <c r="C61" s="10">
        <f t="shared" si="0"/>
        <v>36.103418161968968</v>
      </c>
      <c r="D61" s="10">
        <v>0.16052827758839</v>
      </c>
      <c r="F61" s="46">
        <v>38.935841542683299</v>
      </c>
      <c r="G61" s="21">
        <v>34.369011908447099</v>
      </c>
      <c r="H61" s="21">
        <v>32.3449614727663</v>
      </c>
      <c r="I61" s="21">
        <v>43.916971188569548</v>
      </c>
      <c r="J61" s="10">
        <v>30.950304697378598</v>
      </c>
    </row>
    <row r="62" spans="2:10" x14ac:dyDescent="0.3">
      <c r="B62" s="32" t="s">
        <v>52</v>
      </c>
      <c r="C62" s="10">
        <f t="shared" si="0"/>
        <v>30.179613695332172</v>
      </c>
      <c r="D62" s="10">
        <v>0.28266515768466099</v>
      </c>
      <c r="F62" s="46">
        <v>34.0861212806469</v>
      </c>
      <c r="G62" s="21">
        <v>27.09715547041305</v>
      </c>
      <c r="H62" s="21">
        <v>20.313469809344902</v>
      </c>
      <c r="I62" s="21">
        <v>41.905752126098946</v>
      </c>
      <c r="J62" s="10">
        <v>27.495569790157049</v>
      </c>
    </row>
    <row r="63" spans="2:10" x14ac:dyDescent="0.3">
      <c r="B63" s="32" t="s">
        <v>53</v>
      </c>
      <c r="C63" s="10">
        <f t="shared" si="0"/>
        <v>58.989452806797182</v>
      </c>
      <c r="D63" s="10">
        <v>0.76026476922916997</v>
      </c>
      <c r="F63" s="46">
        <v>57.227569516914045</v>
      </c>
      <c r="G63" s="21">
        <v>56.528906383833302</v>
      </c>
      <c r="H63" s="21">
        <v>57.301424060345646</v>
      </c>
      <c r="I63" s="21">
        <v>66.218908041205196</v>
      </c>
      <c r="J63" s="10">
        <v>57.670456031687699</v>
      </c>
    </row>
    <row r="64" spans="2:10" x14ac:dyDescent="0.3">
      <c r="B64" s="32" t="s">
        <v>54</v>
      </c>
      <c r="C64" s="10">
        <f t="shared" si="0"/>
        <v>39.714169335683508</v>
      </c>
      <c r="D64" s="10">
        <v>7.4374381930881597E-2</v>
      </c>
      <c r="F64" s="46">
        <v>45.970437254553204</v>
      </c>
      <c r="G64" s="21">
        <v>36.37210542978945</v>
      </c>
      <c r="H64" s="21">
        <v>32.65345141385545</v>
      </c>
      <c r="I64" s="21">
        <v>50.306965884973152</v>
      </c>
      <c r="J64" s="10">
        <v>33.267886695246247</v>
      </c>
    </row>
    <row r="65" spans="2:10" x14ac:dyDescent="0.3">
      <c r="B65" s="32" t="s">
        <v>55</v>
      </c>
      <c r="C65" s="10">
        <f t="shared" si="0"/>
        <v>29.593478711326462</v>
      </c>
      <c r="D65" s="10">
        <v>1.1607676123127301E-2</v>
      </c>
      <c r="F65" s="46">
        <v>24.227128503441449</v>
      </c>
      <c r="G65" s="21">
        <v>31.395759350685246</v>
      </c>
      <c r="H65" s="21">
        <v>29.288641204789904</v>
      </c>
      <c r="I65" s="21">
        <v>39.56179571657735</v>
      </c>
      <c r="J65" s="10">
        <v>23.494068781138353</v>
      </c>
    </row>
    <row r="66" spans="2:10" x14ac:dyDescent="0.3">
      <c r="B66" s="32" t="s">
        <v>56</v>
      </c>
      <c r="C66" s="10">
        <f t="shared" si="0"/>
        <v>43.383768570213505</v>
      </c>
      <c r="D66" s="10">
        <v>1.29438728122356E-2</v>
      </c>
      <c r="F66" s="46">
        <v>40.722351542455954</v>
      </c>
      <c r="G66" s="21">
        <v>41.698779372406307</v>
      </c>
      <c r="H66" s="21">
        <v>37.879482970053601</v>
      </c>
      <c r="I66" s="21">
        <v>59.981876117336547</v>
      </c>
      <c r="J66" s="10">
        <v>36.6363528488151</v>
      </c>
    </row>
    <row r="67" spans="2:10" x14ac:dyDescent="0.3">
      <c r="B67" s="32" t="s">
        <v>57</v>
      </c>
      <c r="C67" s="10">
        <f t="shared" si="0"/>
        <v>39.104291439186525</v>
      </c>
      <c r="D67" s="10">
        <v>2.9718534816356099E-2</v>
      </c>
      <c r="F67" s="46">
        <v>42.790544812179398</v>
      </c>
      <c r="G67" s="21">
        <v>41.557410887222403</v>
      </c>
      <c r="H67" s="21">
        <v>31.5376512487796</v>
      </c>
      <c r="I67" s="21">
        <v>38.785459929005548</v>
      </c>
      <c r="J67" s="10">
        <v>40.850390318745703</v>
      </c>
    </row>
    <row r="68" spans="2:10" x14ac:dyDescent="0.3">
      <c r="B68" s="32" t="s">
        <v>58</v>
      </c>
      <c r="C68" s="10">
        <f t="shared" si="0"/>
        <v>36.055803544442959</v>
      </c>
      <c r="D68" s="10">
        <v>0.22844121616639099</v>
      </c>
      <c r="F68" s="46">
        <v>32.373540174273302</v>
      </c>
      <c r="G68" s="21">
        <v>35.177371882280752</v>
      </c>
      <c r="H68" s="21">
        <v>30.768435740731249</v>
      </c>
      <c r="I68" s="21">
        <v>51.279311428309498</v>
      </c>
      <c r="J68" s="10">
        <v>30.680358496620002</v>
      </c>
    </row>
    <row r="69" spans="2:10" x14ac:dyDescent="0.3">
      <c r="B69" s="32" t="s">
        <v>59</v>
      </c>
      <c r="C69" s="10">
        <f t="shared" si="0"/>
        <v>24.227730494057283</v>
      </c>
      <c r="D69" s="10">
        <v>1.86197244303879E-2</v>
      </c>
      <c r="F69" s="46">
        <v>23.30215602646955</v>
      </c>
      <c r="G69" s="21">
        <v>24.852123295902501</v>
      </c>
      <c r="H69" s="21">
        <v>23.055045578062799</v>
      </c>
      <c r="I69" s="21">
        <v>24.390728461900501</v>
      </c>
      <c r="J69" s="10">
        <v>25.53859910795105</v>
      </c>
    </row>
    <row r="70" spans="2:10" x14ac:dyDescent="0.3">
      <c r="B70" s="32" t="s">
        <v>60</v>
      </c>
      <c r="C70" s="10">
        <f t="shared" si="0"/>
        <v>38.75297944316182</v>
      </c>
      <c r="D70" s="10">
        <v>0.110069016233429</v>
      </c>
      <c r="F70" s="46">
        <v>42.03940188078645</v>
      </c>
      <c r="G70" s="21">
        <v>42.363386404721652</v>
      </c>
      <c r="H70" s="21">
        <v>35.2413663544231</v>
      </c>
      <c r="I70" s="21">
        <v>34.589444575075703</v>
      </c>
      <c r="J70" s="10">
        <v>39.531298000802195</v>
      </c>
    </row>
    <row r="71" spans="2:10" x14ac:dyDescent="0.3">
      <c r="B71" s="32" t="s">
        <v>61</v>
      </c>
      <c r="C71" s="10">
        <f t="shared" si="0"/>
        <v>46.260610350260471</v>
      </c>
      <c r="D71" s="10">
        <v>0.78087762631337199</v>
      </c>
      <c r="F71" s="46">
        <v>49.917259644654152</v>
      </c>
      <c r="G71" s="21">
        <v>41.202093267331698</v>
      </c>
      <c r="H71" s="21">
        <v>45.67171725559875</v>
      </c>
      <c r="I71" s="21">
        <v>49.622906289100349</v>
      </c>
      <c r="J71" s="10">
        <v>44.889075294617399</v>
      </c>
    </row>
    <row r="72" spans="2:10" x14ac:dyDescent="0.3">
      <c r="B72" s="32" t="s">
        <v>62</v>
      </c>
      <c r="C72" s="10">
        <f t="shared" si="0"/>
        <v>30.03189654387587</v>
      </c>
      <c r="D72" s="10">
        <v>1.9316902781713101E-2</v>
      </c>
      <c r="F72" s="46">
        <v>23.500827245266301</v>
      </c>
      <c r="G72" s="21">
        <v>33.841606622873648</v>
      </c>
      <c r="H72" s="21">
        <v>30.261788627808752</v>
      </c>
      <c r="I72" s="21">
        <v>38.270324742580399</v>
      </c>
      <c r="J72" s="10">
        <v>24.284935480850251</v>
      </c>
    </row>
    <row r="73" spans="2:10" x14ac:dyDescent="0.3">
      <c r="B73" s="32" t="s">
        <v>63</v>
      </c>
      <c r="C73" s="10">
        <f t="shared" si="0"/>
        <v>36.298778779585561</v>
      </c>
      <c r="D73" s="10">
        <v>7.19363342875343E-3</v>
      </c>
      <c r="F73" s="46">
        <v>38.8219155543404</v>
      </c>
      <c r="G73" s="21">
        <v>39.739053042483803</v>
      </c>
      <c r="H73" s="21">
        <v>25.826488972275349</v>
      </c>
      <c r="I73" s="21">
        <v>44.535745806952598</v>
      </c>
      <c r="J73" s="10">
        <v>32.570690521875648</v>
      </c>
    </row>
    <row r="74" spans="2:10" x14ac:dyDescent="0.3">
      <c r="B74" s="32" t="s">
        <v>64</v>
      </c>
      <c r="C74" s="10">
        <f t="shared" si="0"/>
        <v>49.8801784108785</v>
      </c>
      <c r="D74" s="10">
        <v>4.5538159799346202E-2</v>
      </c>
      <c r="F74" s="46">
        <v>50.933917756929347</v>
      </c>
      <c r="G74" s="21">
        <v>46.143701147810148</v>
      </c>
      <c r="H74" s="21">
        <v>50.522098885924947</v>
      </c>
      <c r="I74" s="21">
        <v>52.342157486912953</v>
      </c>
      <c r="J74" s="10">
        <v>49.459016776815105</v>
      </c>
    </row>
    <row r="75" spans="2:10" x14ac:dyDescent="0.3">
      <c r="B75" s="32" t="s">
        <v>65</v>
      </c>
      <c r="C75" s="10">
        <f t="shared" si="0"/>
        <v>46.982162992685119</v>
      </c>
      <c r="D75" s="10">
        <v>1.1291358387019499</v>
      </c>
      <c r="F75" s="46">
        <v>47.314449268888652</v>
      </c>
      <c r="G75" s="21">
        <v>40.559464241401102</v>
      </c>
      <c r="H75" s="21">
        <v>51.648674920860998</v>
      </c>
      <c r="I75" s="21">
        <v>46.586545066949597</v>
      </c>
      <c r="J75" s="10">
        <v>48.801681465325252</v>
      </c>
    </row>
    <row r="76" spans="2:10" x14ac:dyDescent="0.3">
      <c r="B76" s="32" t="s">
        <v>66</v>
      </c>
      <c r="C76" s="10">
        <f t="shared" ref="C76:C139" si="1">AVERAGE(F76:J76)</f>
        <v>33.802157598134315</v>
      </c>
      <c r="D76" s="10">
        <v>0.13880084741819099</v>
      </c>
      <c r="F76" s="46">
        <v>30.60110234613045</v>
      </c>
      <c r="G76" s="21">
        <v>32.347098934908146</v>
      </c>
      <c r="H76" s="21">
        <v>32.279927129428103</v>
      </c>
      <c r="I76" s="21">
        <v>45.045540636047406</v>
      </c>
      <c r="J76" s="10">
        <v>28.737118944157451</v>
      </c>
    </row>
    <row r="77" spans="2:10" x14ac:dyDescent="0.3">
      <c r="B77" s="32" t="s">
        <v>67</v>
      </c>
      <c r="C77" s="10">
        <f t="shared" si="1"/>
        <v>53.177492048007615</v>
      </c>
      <c r="D77" s="10">
        <v>0.21870495214229299</v>
      </c>
      <c r="F77" s="46">
        <v>55.498217788164752</v>
      </c>
      <c r="G77" s="21">
        <v>51.925342852791701</v>
      </c>
      <c r="H77" s="21">
        <v>48.618712577268653</v>
      </c>
      <c r="I77" s="21">
        <v>60.335674443058792</v>
      </c>
      <c r="J77" s="10">
        <v>49.509512578754197</v>
      </c>
    </row>
    <row r="78" spans="2:10" x14ac:dyDescent="0.3">
      <c r="B78" s="32" t="s">
        <v>68</v>
      </c>
      <c r="C78" s="10">
        <f t="shared" si="1"/>
        <v>28.301889419555607</v>
      </c>
      <c r="D78" s="10">
        <v>5.1831741849132796E-3</v>
      </c>
      <c r="F78" s="46">
        <v>26.545167922973548</v>
      </c>
      <c r="G78" s="21">
        <v>28.295759201049748</v>
      </c>
      <c r="H78" s="21">
        <v>25.376297950744551</v>
      </c>
      <c r="I78" s="21">
        <v>34.03077125549315</v>
      </c>
      <c r="J78" s="10">
        <v>27.261450767517047</v>
      </c>
    </row>
    <row r="79" spans="2:10" x14ac:dyDescent="0.3">
      <c r="B79" s="32" t="s">
        <v>69</v>
      </c>
      <c r="C79" s="10">
        <f t="shared" si="1"/>
        <v>43.717946033374197</v>
      </c>
      <c r="D79" s="10">
        <v>0.19512948815740899</v>
      </c>
      <c r="F79" s="46">
        <v>45.668562890899494</v>
      </c>
      <c r="G79" s="21">
        <v>37.250192843100052</v>
      </c>
      <c r="H79" s="21">
        <v>44.360109465053753</v>
      </c>
      <c r="I79" s="21">
        <v>54.370687620756847</v>
      </c>
      <c r="J79" s="10">
        <v>36.940177347060853</v>
      </c>
    </row>
    <row r="80" spans="2:10" x14ac:dyDescent="0.3">
      <c r="B80" s="32" t="s">
        <v>70</v>
      </c>
      <c r="C80" s="10">
        <f t="shared" si="1"/>
        <v>35.008813167393519</v>
      </c>
      <c r="D80" s="10">
        <v>4.3563179029471003E-2</v>
      </c>
      <c r="F80" s="46">
        <v>34.027361842809199</v>
      </c>
      <c r="G80" s="21">
        <v>35.459903294616602</v>
      </c>
      <c r="H80" s="21">
        <v>26.36048502433205</v>
      </c>
      <c r="I80" s="21">
        <v>44.021023711109393</v>
      </c>
      <c r="J80" s="10">
        <v>35.175291964100396</v>
      </c>
    </row>
    <row r="81" spans="2:10" x14ac:dyDescent="0.3">
      <c r="B81" s="32" t="s">
        <v>71</v>
      </c>
      <c r="C81" s="10">
        <f t="shared" si="1"/>
        <v>35.625784680870694</v>
      </c>
      <c r="D81" s="10">
        <v>5.8779717856286802E-3</v>
      </c>
      <c r="F81" s="46">
        <v>36.551502200560101</v>
      </c>
      <c r="G81" s="21">
        <v>36.712204511055603</v>
      </c>
      <c r="H81" s="21">
        <v>26.78557526692115</v>
      </c>
      <c r="I81" s="21">
        <v>44.772284824145245</v>
      </c>
      <c r="J81" s="10">
        <v>33.307356601671401</v>
      </c>
    </row>
    <row r="82" spans="2:10" x14ac:dyDescent="0.3">
      <c r="B82" s="32" t="s">
        <v>72</v>
      </c>
      <c r="C82" s="10">
        <f t="shared" si="1"/>
        <v>22.933976407762902</v>
      </c>
      <c r="D82" s="10">
        <v>3.58007103520981E-2</v>
      </c>
      <c r="F82" s="46">
        <v>22.7960681603276</v>
      </c>
      <c r="G82" s="21">
        <v>22.347083500824752</v>
      </c>
      <c r="H82" s="21">
        <v>18.465593196146951</v>
      </c>
      <c r="I82" s="21">
        <v>30.393560790446799</v>
      </c>
      <c r="J82" s="10">
        <v>20.667576391068401</v>
      </c>
    </row>
    <row r="83" spans="2:10" x14ac:dyDescent="0.3">
      <c r="B83" s="32" t="s">
        <v>73</v>
      </c>
      <c r="C83" s="10">
        <f t="shared" si="1"/>
        <v>38.849534125440165</v>
      </c>
      <c r="D83" s="10">
        <v>6.1430221288765602E-2</v>
      </c>
      <c r="F83" s="46">
        <v>41.874908169085302</v>
      </c>
      <c r="G83" s="21">
        <v>39.725507851608754</v>
      </c>
      <c r="H83" s="21">
        <v>35.713096673178796</v>
      </c>
      <c r="I83" s="21">
        <v>46.047795931380847</v>
      </c>
      <c r="J83" s="10">
        <v>30.886362001947148</v>
      </c>
    </row>
    <row r="84" spans="2:10" x14ac:dyDescent="0.3">
      <c r="B84" s="32" t="s">
        <v>74</v>
      </c>
      <c r="C84" s="10">
        <f t="shared" si="1"/>
        <v>33.895795118672055</v>
      </c>
      <c r="D84" s="10">
        <v>0.13070897278676299</v>
      </c>
      <c r="F84" s="46">
        <v>35.942920464880501</v>
      </c>
      <c r="G84" s="21">
        <v>29.4063402562196</v>
      </c>
      <c r="H84" s="21">
        <v>31.230273248868102</v>
      </c>
      <c r="I84" s="21">
        <v>45.181937838179749</v>
      </c>
      <c r="J84" s="10">
        <v>27.717503785212301</v>
      </c>
    </row>
    <row r="85" spans="2:10" x14ac:dyDescent="0.3">
      <c r="B85" s="32" t="s">
        <v>75</v>
      </c>
      <c r="C85" s="10">
        <f t="shared" si="1"/>
        <v>48.356282799033622</v>
      </c>
      <c r="D85" s="10">
        <v>0.101560879743216</v>
      </c>
      <c r="F85" s="46">
        <v>50.197794186273399</v>
      </c>
      <c r="G85" s="21">
        <v>41.199742527702249</v>
      </c>
      <c r="H85" s="21">
        <v>48.565580856615796</v>
      </c>
      <c r="I85" s="21">
        <v>52.463383502418502</v>
      </c>
      <c r="J85" s="10">
        <v>49.35491292215815</v>
      </c>
    </row>
    <row r="86" spans="2:10" x14ac:dyDescent="0.3">
      <c r="B86" s="32" t="s">
        <v>76</v>
      </c>
      <c r="C86" s="10">
        <f t="shared" si="1"/>
        <v>37.833116794487538</v>
      </c>
      <c r="D86" s="10">
        <v>7.4123832697181096E-3</v>
      </c>
      <c r="F86" s="46">
        <v>40.109191014548799</v>
      </c>
      <c r="G86" s="21">
        <v>41.375361780481249</v>
      </c>
      <c r="H86" s="21">
        <v>36.539566459100151</v>
      </c>
      <c r="I86" s="21">
        <v>35.266584470164148</v>
      </c>
      <c r="J86" s="10">
        <v>35.874880248143349</v>
      </c>
    </row>
    <row r="87" spans="2:10" x14ac:dyDescent="0.3">
      <c r="B87" s="32" t="s">
        <v>77</v>
      </c>
      <c r="C87" s="10">
        <f t="shared" si="1"/>
        <v>68.376553168814013</v>
      </c>
      <c r="D87" s="10">
        <v>15.644534866874499</v>
      </c>
      <c r="F87" s="46">
        <v>61.771096097007451</v>
      </c>
      <c r="G87" s="21">
        <v>62.653907094645206</v>
      </c>
      <c r="H87" s="21">
        <v>79.673095607480292</v>
      </c>
      <c r="I87" s="21">
        <v>72.953668336904798</v>
      </c>
      <c r="J87" s="10">
        <v>64.830998708032297</v>
      </c>
    </row>
    <row r="88" spans="2:10" x14ac:dyDescent="0.3">
      <c r="B88" s="32" t="s">
        <v>78</v>
      </c>
      <c r="C88" s="10">
        <f t="shared" si="1"/>
        <v>50.24274117699558</v>
      </c>
      <c r="D88" s="10">
        <v>3.96645147142149</v>
      </c>
      <c r="F88" s="46">
        <v>49.62000530365745</v>
      </c>
      <c r="G88" s="21">
        <v>51.614828736894296</v>
      </c>
      <c r="H88" s="21">
        <v>48.637401325470101</v>
      </c>
      <c r="I88" s="21">
        <v>59.137586218947497</v>
      </c>
      <c r="J88" s="10">
        <v>42.203884300008554</v>
      </c>
    </row>
    <row r="89" spans="2:10" x14ac:dyDescent="0.3">
      <c r="B89" s="32" t="s">
        <v>79</v>
      </c>
      <c r="C89" s="10">
        <f t="shared" si="1"/>
        <v>65.468443026719328</v>
      </c>
      <c r="D89" s="10">
        <v>2.3415034626023998</v>
      </c>
      <c r="F89" s="46">
        <v>65.550490554824151</v>
      </c>
      <c r="G89" s="21">
        <v>56.542617694927749</v>
      </c>
      <c r="H89" s="21">
        <v>70.651434239116156</v>
      </c>
      <c r="I89" s="21">
        <v>70.825488307892556</v>
      </c>
      <c r="J89" s="10">
        <v>63.772184336836006</v>
      </c>
    </row>
    <row r="90" spans="2:10" x14ac:dyDescent="0.3">
      <c r="B90" s="32" t="s">
        <v>80</v>
      </c>
      <c r="C90" s="10">
        <f t="shared" si="1"/>
        <v>68.386678904984791</v>
      </c>
      <c r="D90" s="10">
        <v>0.95224655218377996</v>
      </c>
      <c r="F90" s="46">
        <v>67.965269703997606</v>
      </c>
      <c r="G90" s="21">
        <v>59.699391783729453</v>
      </c>
      <c r="H90" s="21">
        <v>75.368163286356705</v>
      </c>
      <c r="I90" s="21">
        <v>73.538498024635899</v>
      </c>
      <c r="J90" s="10">
        <v>65.362071726204249</v>
      </c>
    </row>
    <row r="91" spans="2:10" x14ac:dyDescent="0.3">
      <c r="B91" s="32" t="s">
        <v>81</v>
      </c>
      <c r="C91" s="10">
        <f t="shared" si="1"/>
        <v>40.332042718444221</v>
      </c>
      <c r="D91" s="10">
        <v>8.0114545120354597E-2</v>
      </c>
      <c r="F91" s="46">
        <v>41.63904977501015</v>
      </c>
      <c r="G91" s="21">
        <v>39.589808821197906</v>
      </c>
      <c r="H91" s="21">
        <v>38.2276638123315</v>
      </c>
      <c r="I91" s="21">
        <v>42.424506572041054</v>
      </c>
      <c r="J91" s="10">
        <v>39.779184611640503</v>
      </c>
    </row>
    <row r="92" spans="2:10" x14ac:dyDescent="0.3">
      <c r="B92" s="32" t="s">
        <v>82</v>
      </c>
      <c r="C92" s="10">
        <f t="shared" si="1"/>
        <v>59.427165659082334</v>
      </c>
      <c r="D92" s="10">
        <v>0.180807985509158</v>
      </c>
      <c r="F92" s="46">
        <v>59.763144037907352</v>
      </c>
      <c r="G92" s="21">
        <v>50.10046656098465</v>
      </c>
      <c r="H92" s="21">
        <v>63.671097310051351</v>
      </c>
      <c r="I92" s="21">
        <v>63.171299813087352</v>
      </c>
      <c r="J92" s="10">
        <v>60.429820573380951</v>
      </c>
    </row>
    <row r="93" spans="2:10" x14ac:dyDescent="0.3">
      <c r="B93" s="32" t="s">
        <v>83</v>
      </c>
      <c r="C93" s="10">
        <f t="shared" si="1"/>
        <v>55.462176409823371</v>
      </c>
      <c r="D93" s="10">
        <v>0.69353263536418097</v>
      </c>
      <c r="F93" s="46">
        <v>57.7804001919827</v>
      </c>
      <c r="G93" s="21">
        <v>51.006829045112156</v>
      </c>
      <c r="H93" s="21">
        <v>58.567036322241194</v>
      </c>
      <c r="I93" s="21">
        <v>58.729163108286443</v>
      </c>
      <c r="J93" s="10">
        <v>51.22745338149435</v>
      </c>
    </row>
    <row r="94" spans="2:10" x14ac:dyDescent="0.3">
      <c r="B94" s="32" t="s">
        <v>84</v>
      </c>
      <c r="C94" s="10">
        <f t="shared" si="1"/>
        <v>40.118234637519357</v>
      </c>
      <c r="D94" s="10">
        <v>5.6980915771563799E-2</v>
      </c>
      <c r="F94" s="46">
        <v>42.182355612333147</v>
      </c>
      <c r="G94" s="21">
        <v>37.846900368719801</v>
      </c>
      <c r="H94" s="21">
        <v>34.075444482315547</v>
      </c>
      <c r="I94" s="21">
        <v>46.808574224388451</v>
      </c>
      <c r="J94" s="10">
        <v>39.677898499839849</v>
      </c>
    </row>
    <row r="95" spans="2:10" x14ac:dyDescent="0.3">
      <c r="B95" s="32" t="s">
        <v>85</v>
      </c>
      <c r="C95" s="10">
        <f t="shared" si="1"/>
        <v>55.708738317257826</v>
      </c>
      <c r="D95" s="10">
        <v>2.2024061513358499</v>
      </c>
      <c r="F95" s="46">
        <v>54.799218653218503</v>
      </c>
      <c r="G95" s="21">
        <v>51.344386736142198</v>
      </c>
      <c r="H95" s="21">
        <v>65.603888192714805</v>
      </c>
      <c r="I95" s="21">
        <v>51.05141569323375</v>
      </c>
      <c r="J95" s="10">
        <v>55.7447823109799</v>
      </c>
    </row>
    <row r="96" spans="2:10" x14ac:dyDescent="0.3">
      <c r="B96" s="32" t="s">
        <v>86</v>
      </c>
      <c r="C96" s="10">
        <f t="shared" si="1"/>
        <v>63.170375538450187</v>
      </c>
      <c r="D96" s="10">
        <v>7.4808603784814007E-2</v>
      </c>
      <c r="F96" s="46">
        <v>62.761974113471354</v>
      </c>
      <c r="G96" s="21">
        <v>55.971949309832802</v>
      </c>
      <c r="H96" s="21">
        <v>67.336011696840202</v>
      </c>
      <c r="I96" s="21">
        <v>68.23122390781235</v>
      </c>
      <c r="J96" s="10">
        <v>61.550718664294195</v>
      </c>
    </row>
    <row r="97" spans="2:10" x14ac:dyDescent="0.3">
      <c r="B97" s="32" t="s">
        <v>87</v>
      </c>
      <c r="C97" s="10">
        <f t="shared" si="1"/>
        <v>49.860672656548132</v>
      </c>
      <c r="D97" s="10">
        <v>0.82099728655203597</v>
      </c>
      <c r="F97" s="46">
        <v>50.488937898873552</v>
      </c>
      <c r="G97" s="21">
        <v>45.749118036243651</v>
      </c>
      <c r="H97" s="21">
        <v>51.103224272785553</v>
      </c>
      <c r="I97" s="21">
        <v>52.707659918897249</v>
      </c>
      <c r="J97" s="10">
        <v>49.25442315594065</v>
      </c>
    </row>
    <row r="98" spans="2:10" x14ac:dyDescent="0.3">
      <c r="B98" s="32" t="s">
        <v>88</v>
      </c>
      <c r="C98" s="10">
        <f t="shared" si="1"/>
        <v>33.862711969069345</v>
      </c>
      <c r="D98" s="10">
        <v>0.16466464895690999</v>
      </c>
      <c r="F98" s="46">
        <v>33.6206159701972</v>
      </c>
      <c r="G98" s="21">
        <v>35.5375053599737</v>
      </c>
      <c r="H98" s="21">
        <v>26.879242870068097</v>
      </c>
      <c r="I98" s="21">
        <v>44.379092643419298</v>
      </c>
      <c r="J98" s="10">
        <v>28.89710300168845</v>
      </c>
    </row>
    <row r="99" spans="2:10" x14ac:dyDescent="0.3">
      <c r="B99" s="32" t="s">
        <v>89</v>
      </c>
      <c r="C99" s="10">
        <f t="shared" si="1"/>
        <v>11.159299743533744</v>
      </c>
      <c r="D99" s="10">
        <v>5.1361743922707795E-4</v>
      </c>
      <c r="F99" s="46">
        <v>8.6342389257823804</v>
      </c>
      <c r="G99" s="21">
        <v>10.754683137855299</v>
      </c>
      <c r="H99" s="21">
        <v>6.2181335781015399</v>
      </c>
      <c r="I99" s="21">
        <v>16.44461032304395</v>
      </c>
      <c r="J99" s="10">
        <v>13.74483275288555</v>
      </c>
    </row>
    <row r="100" spans="2:10" x14ac:dyDescent="0.3">
      <c r="B100" s="32" t="s">
        <v>90</v>
      </c>
      <c r="C100" s="10">
        <f t="shared" si="1"/>
        <v>69.506706123031904</v>
      </c>
      <c r="D100" s="10">
        <v>0.21173035588943001</v>
      </c>
      <c r="F100" s="46">
        <v>84.347553837486501</v>
      </c>
      <c r="G100" s="21">
        <v>59.311011426749552</v>
      </c>
      <c r="H100" s="21">
        <v>55.568464648005957</v>
      </c>
      <c r="I100" s="21">
        <v>76.198898968540192</v>
      </c>
      <c r="J100" s="10">
        <v>72.10760173437734</v>
      </c>
    </row>
    <row r="101" spans="2:10" x14ac:dyDescent="0.3">
      <c r="B101" s="32" t="s">
        <v>91</v>
      </c>
      <c r="C101" s="10">
        <f t="shared" si="1"/>
        <v>59.315183172015828</v>
      </c>
      <c r="D101" s="10">
        <v>0.104638753466927</v>
      </c>
      <c r="F101" s="46">
        <v>61.507434412026946</v>
      </c>
      <c r="G101" s="21">
        <v>54.040731894396352</v>
      </c>
      <c r="H101" s="21">
        <v>63.6709969472642</v>
      </c>
      <c r="I101" s="21">
        <v>59.851705258929847</v>
      </c>
      <c r="J101" s="10">
        <v>57.505047347461797</v>
      </c>
    </row>
    <row r="102" spans="2:10" x14ac:dyDescent="0.3">
      <c r="B102" s="32" t="s">
        <v>92</v>
      </c>
      <c r="C102" s="10">
        <f t="shared" si="1"/>
        <v>45.479646521212331</v>
      </c>
      <c r="D102" s="10">
        <v>9.6776685248989094E-2</v>
      </c>
      <c r="F102" s="46">
        <v>45.710385910682596</v>
      </c>
      <c r="G102" s="21">
        <v>43.463248030890895</v>
      </c>
      <c r="H102" s="21">
        <v>41.4314232858083</v>
      </c>
      <c r="I102" s="21">
        <v>55.762030887872996</v>
      </c>
      <c r="J102" s="10">
        <v>41.031144490806852</v>
      </c>
    </row>
    <row r="103" spans="2:10" x14ac:dyDescent="0.3">
      <c r="B103" s="32" t="s">
        <v>93</v>
      </c>
      <c r="C103" s="10">
        <f t="shared" si="1"/>
        <v>40.458668654042164</v>
      </c>
      <c r="D103" s="10">
        <v>3.0479716394888001E-2</v>
      </c>
      <c r="F103" s="46">
        <v>43.283513091052001</v>
      </c>
      <c r="G103" s="21">
        <v>39.914613170803797</v>
      </c>
      <c r="H103" s="21">
        <v>36.935771744949903</v>
      </c>
      <c r="I103" s="21">
        <v>40.037113781733851</v>
      </c>
      <c r="J103" s="10">
        <v>42.122331481671253</v>
      </c>
    </row>
    <row r="104" spans="2:10" x14ac:dyDescent="0.3">
      <c r="B104" s="32" t="s">
        <v>94</v>
      </c>
      <c r="C104" s="10">
        <f t="shared" si="1"/>
        <v>60.384871391405696</v>
      </c>
      <c r="D104" s="10">
        <v>9.5853842192210006E-2</v>
      </c>
      <c r="F104" s="46">
        <v>59.386607435824104</v>
      </c>
      <c r="G104" s="21">
        <v>55.263026465336651</v>
      </c>
      <c r="H104" s="21">
        <v>67.543531925209692</v>
      </c>
      <c r="I104" s="21">
        <v>62.637112583007948</v>
      </c>
      <c r="J104" s="10">
        <v>57.094078547650099</v>
      </c>
    </row>
    <row r="105" spans="2:10" x14ac:dyDescent="0.3">
      <c r="B105" s="32" t="s">
        <v>95</v>
      </c>
      <c r="C105" s="10">
        <f t="shared" si="1"/>
        <v>40.033049684740199</v>
      </c>
      <c r="D105" s="10">
        <v>5.7502174146395697E-2</v>
      </c>
      <c r="F105" s="46">
        <v>38.773395346629655</v>
      </c>
      <c r="G105" s="21">
        <v>38.123186265383694</v>
      </c>
      <c r="H105" s="21">
        <v>40.990005609091654</v>
      </c>
      <c r="I105" s="21">
        <v>42.964271512075747</v>
      </c>
      <c r="J105" s="10">
        <v>39.314389690520244</v>
      </c>
    </row>
    <row r="106" spans="2:10" x14ac:dyDescent="0.3">
      <c r="B106" s="32" t="s">
        <v>96</v>
      </c>
      <c r="C106" s="10">
        <f t="shared" si="1"/>
        <v>32.74360488212448</v>
      </c>
      <c r="D106" s="10">
        <v>1.8890624297359101E-2</v>
      </c>
      <c r="F106" s="46">
        <v>28.214412031900551</v>
      </c>
      <c r="G106" s="21">
        <v>29.654224206677402</v>
      </c>
      <c r="H106" s="21">
        <v>34.789737909796351</v>
      </c>
      <c r="I106" s="21">
        <v>40.181873622303854</v>
      </c>
      <c r="J106" s="10">
        <v>30.877776639944251</v>
      </c>
    </row>
    <row r="107" spans="2:10" x14ac:dyDescent="0.3">
      <c r="B107" s="32" t="s">
        <v>97</v>
      </c>
      <c r="C107" s="10">
        <f t="shared" si="1"/>
        <v>52.169383059941239</v>
      </c>
      <c r="D107" s="10">
        <v>0.31474383329498401</v>
      </c>
      <c r="F107" s="46">
        <v>51.739114423521201</v>
      </c>
      <c r="G107" s="21">
        <v>50.749774200681252</v>
      </c>
      <c r="H107" s="21">
        <v>50.920432978595301</v>
      </c>
      <c r="I107" s="21">
        <v>57.817560471682697</v>
      </c>
      <c r="J107" s="10">
        <v>49.620033225225747</v>
      </c>
    </row>
    <row r="108" spans="2:10" x14ac:dyDescent="0.3">
      <c r="B108" s="32" t="s">
        <v>98</v>
      </c>
      <c r="C108" s="10">
        <f t="shared" si="1"/>
        <v>42.0162370655544</v>
      </c>
      <c r="D108" s="10">
        <v>4.2280876428604397E-2</v>
      </c>
      <c r="F108" s="46">
        <v>43.694455555233198</v>
      </c>
      <c r="G108" s="21">
        <v>40.877278744534799</v>
      </c>
      <c r="H108" s="21">
        <v>39.418469982906046</v>
      </c>
      <c r="I108" s="21">
        <v>42.287223822814354</v>
      </c>
      <c r="J108" s="10">
        <v>43.8037572222836</v>
      </c>
    </row>
    <row r="109" spans="2:10" x14ac:dyDescent="0.3">
      <c r="B109" s="32" t="s">
        <v>99</v>
      </c>
      <c r="C109" s="10">
        <f t="shared" si="1"/>
        <v>46.448855950560777</v>
      </c>
      <c r="D109" s="10">
        <v>2.79503250679538E-2</v>
      </c>
      <c r="F109" s="46">
        <v>49.557627069816597</v>
      </c>
      <c r="G109" s="21">
        <v>39.470110274544396</v>
      </c>
      <c r="H109" s="21">
        <v>48.4880665633695</v>
      </c>
      <c r="I109" s="21">
        <v>47.691496396278353</v>
      </c>
      <c r="J109" s="10">
        <v>47.036979448795051</v>
      </c>
    </row>
    <row r="110" spans="2:10" x14ac:dyDescent="0.3">
      <c r="B110" s="32" t="s">
        <v>100</v>
      </c>
      <c r="C110" s="10">
        <f t="shared" si="1"/>
        <v>26.353677687751468</v>
      </c>
      <c r="D110" s="10">
        <v>7.1566611392471502E-2</v>
      </c>
      <c r="F110" s="46">
        <v>25.41727845871965</v>
      </c>
      <c r="G110" s="21">
        <v>26.325510353896</v>
      </c>
      <c r="H110" s="21">
        <v>24.877975922833549</v>
      </c>
      <c r="I110" s="21">
        <v>29.878972918154354</v>
      </c>
      <c r="J110" s="10">
        <v>25.268650785153802</v>
      </c>
    </row>
    <row r="111" spans="2:10" x14ac:dyDescent="0.3">
      <c r="B111" s="32" t="s">
        <v>101</v>
      </c>
      <c r="C111" s="10">
        <f t="shared" si="1"/>
        <v>32.030460531863369</v>
      </c>
      <c r="D111" s="10">
        <v>3.6396339942273599E-2</v>
      </c>
      <c r="F111" s="46">
        <v>30.701318560449302</v>
      </c>
      <c r="G111" s="21">
        <v>33.956152038374348</v>
      </c>
      <c r="H111" s="21">
        <v>31.146553528500398</v>
      </c>
      <c r="I111" s="21">
        <v>36.289664540325347</v>
      </c>
      <c r="J111" s="10">
        <v>28.05861399166745</v>
      </c>
    </row>
    <row r="112" spans="2:10" x14ac:dyDescent="0.3">
      <c r="B112" s="32" t="s">
        <v>102</v>
      </c>
      <c r="C112" s="10">
        <f t="shared" si="1"/>
        <v>49.297644861129626</v>
      </c>
      <c r="D112" s="10">
        <v>0.75188434985308195</v>
      </c>
      <c r="F112" s="46">
        <v>55.037021935095552</v>
      </c>
      <c r="G112" s="21">
        <v>52.044852997195605</v>
      </c>
      <c r="H112" s="21">
        <v>38.047477839084898</v>
      </c>
      <c r="I112" s="21">
        <v>63.565321582048853</v>
      </c>
      <c r="J112" s="10">
        <v>37.793549952223202</v>
      </c>
    </row>
    <row r="113" spans="2:10" x14ac:dyDescent="0.3">
      <c r="B113" s="32" t="s">
        <v>103</v>
      </c>
      <c r="C113" s="10">
        <f t="shared" si="1"/>
        <v>27.084636306426489</v>
      </c>
      <c r="D113" s="10">
        <v>2.28265314801217E-2</v>
      </c>
      <c r="F113" s="46">
        <v>21.22836809802325</v>
      </c>
      <c r="G113" s="21">
        <v>29.284635412502197</v>
      </c>
      <c r="H113" s="21">
        <v>24.489746795864349</v>
      </c>
      <c r="I113" s="21">
        <v>34.542194370804651</v>
      </c>
      <c r="J113" s="10">
        <v>25.878236854938002</v>
      </c>
    </row>
    <row r="114" spans="2:10" x14ac:dyDescent="0.3">
      <c r="B114" s="32" t="s">
        <v>104</v>
      </c>
      <c r="C114" s="10">
        <f t="shared" si="1"/>
        <v>34.050881515654297</v>
      </c>
      <c r="D114" s="10">
        <v>3.8444553120462299E-2</v>
      </c>
      <c r="F114" s="46">
        <v>37.396506623490147</v>
      </c>
      <c r="G114" s="21">
        <v>37.302006686110403</v>
      </c>
      <c r="H114" s="21">
        <v>18.669226564994197</v>
      </c>
      <c r="I114" s="21">
        <v>46.456393610341351</v>
      </c>
      <c r="J114" s="10">
        <v>30.430274093335349</v>
      </c>
    </row>
    <row r="115" spans="2:10" x14ac:dyDescent="0.3">
      <c r="B115" s="32" t="s">
        <v>105</v>
      </c>
      <c r="C115" s="10">
        <f t="shared" si="1"/>
        <v>54.981508537476962</v>
      </c>
      <c r="D115" s="10">
        <v>6.8430651736194198E-3</v>
      </c>
      <c r="F115" s="46">
        <v>59.183482704696601</v>
      </c>
      <c r="G115" s="21">
        <v>54.405189456020203</v>
      </c>
      <c r="H115" s="21">
        <v>48.892427967815053</v>
      </c>
      <c r="I115" s="21">
        <v>58.348935314623247</v>
      </c>
      <c r="J115" s="10">
        <v>54.0775072442297</v>
      </c>
    </row>
    <row r="116" spans="2:10" x14ac:dyDescent="0.3">
      <c r="B116" s="32" t="s">
        <v>106</v>
      </c>
      <c r="C116" s="10" t="s">
        <v>107</v>
      </c>
      <c r="D116" s="10">
        <v>6.3796828287251701E-4</v>
      </c>
      <c r="F116" s="46" t="s">
        <v>107</v>
      </c>
      <c r="G116" s="21" t="s">
        <v>107</v>
      </c>
      <c r="H116" s="21" t="s">
        <v>107</v>
      </c>
      <c r="I116" s="21" t="s">
        <v>107</v>
      </c>
      <c r="J116" s="10" t="s">
        <v>107</v>
      </c>
    </row>
    <row r="117" spans="2:10" x14ac:dyDescent="0.3">
      <c r="B117" s="32" t="s">
        <v>108</v>
      </c>
      <c r="C117" s="10">
        <f t="shared" si="1"/>
        <v>36.482422362274235</v>
      </c>
      <c r="D117" s="10">
        <v>4.6067843773729397E-2</v>
      </c>
      <c r="F117" s="46">
        <v>39.658184448107946</v>
      </c>
      <c r="G117" s="21">
        <v>37.137269900228048</v>
      </c>
      <c r="H117" s="21">
        <v>24.74349817193615</v>
      </c>
      <c r="I117" s="21">
        <v>46.806281870932999</v>
      </c>
      <c r="J117" s="10">
        <v>34.066877420166051</v>
      </c>
    </row>
    <row r="118" spans="2:10" x14ac:dyDescent="0.3">
      <c r="B118" s="32" t="s">
        <v>109</v>
      </c>
      <c r="C118" s="10">
        <f t="shared" si="1"/>
        <v>28.308683322369962</v>
      </c>
      <c r="D118" s="10">
        <v>2.3484788645881799E-2</v>
      </c>
      <c r="F118" s="46">
        <v>27.75390351887485</v>
      </c>
      <c r="G118" s="21">
        <v>27.1185747428719</v>
      </c>
      <c r="H118" s="21">
        <v>25.972268559288651</v>
      </c>
      <c r="I118" s="21">
        <v>30.600976806115298</v>
      </c>
      <c r="J118" s="10">
        <v>30.097692984699098</v>
      </c>
    </row>
    <row r="119" spans="2:10" x14ac:dyDescent="0.3">
      <c r="B119" s="32" t="s">
        <v>110</v>
      </c>
      <c r="C119" s="10">
        <f t="shared" si="1"/>
        <v>48.18026962140506</v>
      </c>
      <c r="D119" s="10">
        <v>1.9657486543333</v>
      </c>
      <c r="F119" s="46">
        <v>52.759554668670646</v>
      </c>
      <c r="G119" s="21">
        <v>42.222100359236705</v>
      </c>
      <c r="H119" s="21">
        <v>49.30060451767735</v>
      </c>
      <c r="I119" s="21">
        <v>54.6364197648303</v>
      </c>
      <c r="J119" s="10">
        <v>41.982668796610298</v>
      </c>
    </row>
    <row r="120" spans="2:10" x14ac:dyDescent="0.3">
      <c r="B120" s="32" t="s">
        <v>111</v>
      </c>
      <c r="C120" s="10">
        <f t="shared" si="1"/>
        <v>16.483450891408452</v>
      </c>
      <c r="D120" s="10">
        <v>1.20646372791546E-3</v>
      </c>
      <c r="F120" s="46">
        <v>11.800344623288311</v>
      </c>
      <c r="G120" s="21">
        <v>17.553213813622602</v>
      </c>
      <c r="H120" s="21">
        <v>13.41731862447185</v>
      </c>
      <c r="I120" s="21">
        <v>19.329263124453249</v>
      </c>
      <c r="J120" s="10">
        <v>20.31711427120625</v>
      </c>
    </row>
    <row r="121" spans="2:10" x14ac:dyDescent="0.3">
      <c r="B121" s="32" t="s">
        <v>112</v>
      </c>
      <c r="C121" s="10">
        <f t="shared" si="1"/>
        <v>53.762781906127884</v>
      </c>
      <c r="D121" s="10">
        <v>2.5813717516844802E-4</v>
      </c>
      <c r="F121" s="46">
        <v>59.425651550292955</v>
      </c>
      <c r="G121" s="21">
        <v>50.146924972534151</v>
      </c>
      <c r="H121" s="21">
        <v>52.498983383178654</v>
      </c>
      <c r="I121" s="21">
        <v>56.153957366943303</v>
      </c>
      <c r="J121" s="10">
        <v>50.588392257690401</v>
      </c>
    </row>
    <row r="122" spans="2:10" x14ac:dyDescent="0.3">
      <c r="B122" s="32" t="s">
        <v>113</v>
      </c>
      <c r="C122" s="10">
        <f t="shared" si="1"/>
        <v>51.442247380506629</v>
      </c>
      <c r="D122" s="10">
        <v>0.14610146196889201</v>
      </c>
      <c r="F122" s="46">
        <v>54.20604774353135</v>
      </c>
      <c r="G122" s="21">
        <v>46.301913120335996</v>
      </c>
      <c r="H122" s="21">
        <v>54.691760523880504</v>
      </c>
      <c r="I122" s="21">
        <v>49.14033732022115</v>
      </c>
      <c r="J122" s="10">
        <v>52.871178194564152</v>
      </c>
    </row>
    <row r="123" spans="2:10" x14ac:dyDescent="0.3">
      <c r="B123" s="32" t="s">
        <v>114</v>
      </c>
      <c r="C123" s="10">
        <f t="shared" si="1"/>
        <v>51.860651685095547</v>
      </c>
      <c r="D123" s="10">
        <v>0.24989683237298599</v>
      </c>
      <c r="F123" s="46">
        <v>53.904698077397299</v>
      </c>
      <c r="G123" s="21">
        <v>48.34035597514395</v>
      </c>
      <c r="H123" s="21">
        <v>50.821692771438101</v>
      </c>
      <c r="I123" s="21">
        <v>58.823991678573499</v>
      </c>
      <c r="J123" s="10">
        <v>47.412519922924901</v>
      </c>
    </row>
    <row r="124" spans="2:10" x14ac:dyDescent="0.3">
      <c r="B124" s="32" t="s">
        <v>115</v>
      </c>
      <c r="C124" s="10">
        <f t="shared" si="1"/>
        <v>31.124223334352052</v>
      </c>
      <c r="D124" s="10">
        <v>5.20485687849137E-2</v>
      </c>
      <c r="F124" s="46">
        <v>29.538427525951349</v>
      </c>
      <c r="G124" s="21">
        <v>32.106445835230751</v>
      </c>
      <c r="H124" s="21">
        <v>30.727751179143148</v>
      </c>
      <c r="I124" s="21">
        <v>34.644702222265053</v>
      </c>
      <c r="J124" s="10">
        <v>28.603789909169947</v>
      </c>
    </row>
    <row r="125" spans="2:10" x14ac:dyDescent="0.3">
      <c r="B125" s="32" t="s">
        <v>116</v>
      </c>
      <c r="C125" s="10">
        <f t="shared" si="1"/>
        <v>42.378239189703777</v>
      </c>
      <c r="D125" s="10">
        <v>0.27197917238524399</v>
      </c>
      <c r="F125" s="46">
        <v>40.646572462193845</v>
      </c>
      <c r="G125" s="21">
        <v>41.131294156660502</v>
      </c>
      <c r="H125" s="21">
        <v>45.074252628252452</v>
      </c>
      <c r="I125" s="21">
        <v>50.200813323080396</v>
      </c>
      <c r="J125" s="10">
        <v>34.838263378331703</v>
      </c>
    </row>
    <row r="126" spans="2:10" x14ac:dyDescent="0.3">
      <c r="B126" s="32" t="s">
        <v>117</v>
      </c>
      <c r="C126" s="10">
        <f t="shared" si="1"/>
        <v>43.016413263114472</v>
      </c>
      <c r="D126" s="10">
        <v>2.1878608713586802E-2</v>
      </c>
      <c r="F126" s="46">
        <v>41.962770257715704</v>
      </c>
      <c r="G126" s="21">
        <v>42.29949636247165</v>
      </c>
      <c r="H126" s="21">
        <v>46.868731634210448</v>
      </c>
      <c r="I126" s="21">
        <v>46.655951263576299</v>
      </c>
      <c r="J126" s="10">
        <v>37.295116797598254</v>
      </c>
    </row>
    <row r="127" spans="2:10" x14ac:dyDescent="0.3">
      <c r="B127" s="32" t="s">
        <v>118</v>
      </c>
      <c r="C127" s="10" t="s">
        <v>107</v>
      </c>
      <c r="D127" s="10">
        <v>0</v>
      </c>
      <c r="F127" s="46" t="s">
        <v>107</v>
      </c>
      <c r="G127" s="21" t="s">
        <v>107</v>
      </c>
      <c r="H127" s="21" t="s">
        <v>107</v>
      </c>
      <c r="I127" s="21" t="s">
        <v>107</v>
      </c>
      <c r="J127" s="10" t="s">
        <v>107</v>
      </c>
    </row>
    <row r="128" spans="2:10" x14ac:dyDescent="0.3">
      <c r="B128" s="32" t="s">
        <v>119</v>
      </c>
      <c r="C128" s="10">
        <f t="shared" si="1"/>
        <v>74.030050173316369</v>
      </c>
      <c r="D128" s="10">
        <v>0.120395965967328</v>
      </c>
      <c r="F128" s="46">
        <v>70.497404216413088</v>
      </c>
      <c r="G128" s="21">
        <v>68.965634901774948</v>
      </c>
      <c r="H128" s="21">
        <v>81.767409125152852</v>
      </c>
      <c r="I128" s="21">
        <v>79.584018236375798</v>
      </c>
      <c r="J128" s="10">
        <v>69.3357843868652</v>
      </c>
    </row>
    <row r="129" spans="2:10" x14ac:dyDescent="0.3">
      <c r="B129" s="32" t="s">
        <v>120</v>
      </c>
      <c r="C129" s="10">
        <f t="shared" si="1"/>
        <v>43.69660376644314</v>
      </c>
      <c r="D129" s="10">
        <v>0.173137078699234</v>
      </c>
      <c r="F129" s="46">
        <v>44.155779278473098</v>
      </c>
      <c r="G129" s="21">
        <v>38.903249417287249</v>
      </c>
      <c r="H129" s="21">
        <v>45.720445866671596</v>
      </c>
      <c r="I129" s="21">
        <v>42.868032199056501</v>
      </c>
      <c r="J129" s="10">
        <v>46.835512070727248</v>
      </c>
    </row>
    <row r="130" spans="2:10" x14ac:dyDescent="0.3">
      <c r="B130" s="32" t="s">
        <v>121</v>
      </c>
      <c r="C130" s="10">
        <f t="shared" si="1"/>
        <v>26.463997923660536</v>
      </c>
      <c r="D130" s="10">
        <v>0.173463041693698</v>
      </c>
      <c r="F130" s="46">
        <v>27.853900318279649</v>
      </c>
      <c r="G130" s="21">
        <v>26.37335939065775</v>
      </c>
      <c r="H130" s="21">
        <v>24.2099102826452</v>
      </c>
      <c r="I130" s="21">
        <v>27.604814611951802</v>
      </c>
      <c r="J130" s="10">
        <v>26.278005014768301</v>
      </c>
    </row>
    <row r="131" spans="2:10" x14ac:dyDescent="0.3">
      <c r="B131" s="32" t="s">
        <v>122</v>
      </c>
      <c r="C131" s="10">
        <f t="shared" si="1"/>
        <v>29.843867465907969</v>
      </c>
      <c r="D131" s="10">
        <v>6.3139540639145203E-2</v>
      </c>
      <c r="F131" s="46">
        <v>29.094393590774999</v>
      </c>
      <c r="G131" s="21">
        <v>28.206065551948299</v>
      </c>
      <c r="H131" s="21">
        <v>27.16697035886175</v>
      </c>
      <c r="I131" s="21">
        <v>37.385647113063953</v>
      </c>
      <c r="J131" s="10">
        <v>27.366260714890849</v>
      </c>
    </row>
    <row r="132" spans="2:10" x14ac:dyDescent="0.3">
      <c r="B132" s="32" t="s">
        <v>123</v>
      </c>
      <c r="C132" s="10">
        <f t="shared" si="1"/>
        <v>38.830782881017967</v>
      </c>
      <c r="D132" s="10">
        <v>4.59591056152759E-2</v>
      </c>
      <c r="F132" s="46">
        <v>39.362969013609202</v>
      </c>
      <c r="G132" s="21">
        <v>42.609617086136197</v>
      </c>
      <c r="H132" s="21">
        <v>25.761709605147452</v>
      </c>
      <c r="I132" s="21">
        <v>54.490595246100497</v>
      </c>
      <c r="J132" s="10">
        <v>31.929023454096502</v>
      </c>
    </row>
    <row r="133" spans="2:10" x14ac:dyDescent="0.3">
      <c r="B133" s="32" t="s">
        <v>124</v>
      </c>
      <c r="C133" s="10">
        <f t="shared" si="1"/>
        <v>38.712375108912696</v>
      </c>
      <c r="D133" s="10">
        <v>0.78275487699300605</v>
      </c>
      <c r="F133" s="46">
        <v>36.841644155032952</v>
      </c>
      <c r="G133" s="21">
        <v>41.5195418061179</v>
      </c>
      <c r="H133" s="21">
        <v>30.683219770868799</v>
      </c>
      <c r="I133" s="21">
        <v>50.920297458087049</v>
      </c>
      <c r="J133" s="10">
        <v>33.597172354456752</v>
      </c>
    </row>
    <row r="134" spans="2:10" x14ac:dyDescent="0.3">
      <c r="B134" s="32" t="s">
        <v>125</v>
      </c>
      <c r="C134" s="10" t="s">
        <v>107</v>
      </c>
      <c r="D134" s="10">
        <v>6.2221492575331597E-5</v>
      </c>
      <c r="F134" s="46" t="s">
        <v>107</v>
      </c>
      <c r="G134" s="21" t="s">
        <v>107</v>
      </c>
      <c r="H134" s="21" t="s">
        <v>107</v>
      </c>
      <c r="I134" s="21" t="s">
        <v>107</v>
      </c>
      <c r="J134" s="10" t="s">
        <v>107</v>
      </c>
    </row>
    <row r="135" spans="2:10" x14ac:dyDescent="0.3">
      <c r="B135" s="32" t="s">
        <v>126</v>
      </c>
      <c r="C135" s="10">
        <f t="shared" si="1"/>
        <v>41.434733538342499</v>
      </c>
      <c r="D135" s="10">
        <v>0.158552739980583</v>
      </c>
      <c r="F135" s="46">
        <v>43.610955323327701</v>
      </c>
      <c r="G135" s="21">
        <v>43.994462382345802</v>
      </c>
      <c r="H135" s="21">
        <v>40.299165160259449</v>
      </c>
      <c r="I135" s="21">
        <v>37.24176147058035</v>
      </c>
      <c r="J135" s="10">
        <v>42.027323355199201</v>
      </c>
    </row>
    <row r="136" spans="2:10" x14ac:dyDescent="0.3">
      <c r="B136" s="32" t="s">
        <v>127</v>
      </c>
      <c r="C136" s="10">
        <f t="shared" si="1"/>
        <v>55.075820261101093</v>
      </c>
      <c r="D136" s="10">
        <v>0.15146314587972001</v>
      </c>
      <c r="F136" s="46">
        <v>61.449316696646349</v>
      </c>
      <c r="G136" s="21">
        <v>51.217450558647698</v>
      </c>
      <c r="H136" s="21">
        <v>48.672156303438598</v>
      </c>
      <c r="I136" s="21">
        <v>65.510216673375353</v>
      </c>
      <c r="J136" s="10">
        <v>48.529961073397502</v>
      </c>
    </row>
    <row r="137" spans="2:10" x14ac:dyDescent="0.3">
      <c r="B137" s="32" t="s">
        <v>128</v>
      </c>
      <c r="C137" s="10">
        <f t="shared" si="1"/>
        <v>69.147851288016057</v>
      </c>
      <c r="D137" s="10">
        <v>1.6459102434279</v>
      </c>
      <c r="F137" s="46">
        <v>66.022062826963861</v>
      </c>
      <c r="G137" s="21">
        <v>63.327680678895</v>
      </c>
      <c r="H137" s="21">
        <v>77.333605292801252</v>
      </c>
      <c r="I137" s="21">
        <v>72.421625074651161</v>
      </c>
      <c r="J137" s="10">
        <v>66.634282566769002</v>
      </c>
    </row>
    <row r="138" spans="2:10" x14ac:dyDescent="0.3">
      <c r="B138" s="32" t="s">
        <v>129</v>
      </c>
      <c r="C138" s="10" t="s">
        <v>107</v>
      </c>
      <c r="D138" s="10">
        <v>1.2385156170253201E-3</v>
      </c>
      <c r="F138" s="46" t="s">
        <v>107</v>
      </c>
      <c r="G138" s="21" t="s">
        <v>107</v>
      </c>
      <c r="H138" s="21" t="s">
        <v>107</v>
      </c>
      <c r="I138" s="21" t="s">
        <v>107</v>
      </c>
      <c r="J138" s="10" t="s">
        <v>107</v>
      </c>
    </row>
    <row r="139" spans="2:10" x14ac:dyDescent="0.3">
      <c r="B139" s="32" t="s">
        <v>130</v>
      </c>
      <c r="C139" s="10">
        <f t="shared" si="1"/>
        <v>32.531579120015017</v>
      </c>
      <c r="D139" s="10">
        <v>5.1995126456688898E-2</v>
      </c>
      <c r="F139" s="46">
        <v>35.045805967833303</v>
      </c>
      <c r="G139" s="21">
        <v>35.100347167043701</v>
      </c>
      <c r="H139" s="21">
        <v>25.529801121166798</v>
      </c>
      <c r="I139" s="21">
        <v>41.239773375385553</v>
      </c>
      <c r="J139" s="10">
        <v>25.742167968645699</v>
      </c>
    </row>
    <row r="140" spans="2:10" x14ac:dyDescent="0.3">
      <c r="B140" s="32" t="s">
        <v>131</v>
      </c>
      <c r="C140" s="10">
        <f t="shared" ref="C140:C201" si="2">AVERAGE(F140:J140)</f>
        <v>18.559721900605361</v>
      </c>
      <c r="D140" s="10">
        <v>7.3294850802225406E-2</v>
      </c>
      <c r="F140" s="46">
        <v>18.877499407543798</v>
      </c>
      <c r="G140" s="21">
        <v>18.004670013911699</v>
      </c>
      <c r="H140" s="21">
        <v>13.671675468961601</v>
      </c>
      <c r="I140" s="21">
        <v>25.052513579878152</v>
      </c>
      <c r="J140" s="10">
        <v>17.192251032731548</v>
      </c>
    </row>
    <row r="141" spans="2:10" x14ac:dyDescent="0.3">
      <c r="B141" s="32" t="s">
        <v>132</v>
      </c>
      <c r="C141" s="10">
        <f t="shared" si="2"/>
        <v>30.710834463114036</v>
      </c>
      <c r="D141" s="10">
        <v>6.3631105738768498E-2</v>
      </c>
      <c r="F141" s="46">
        <v>33.960431788489544</v>
      </c>
      <c r="G141" s="21">
        <v>33.963723119084598</v>
      </c>
      <c r="H141" s="21">
        <v>23.016502625311098</v>
      </c>
      <c r="I141" s="21">
        <v>33.748121345939097</v>
      </c>
      <c r="J141" s="10">
        <v>28.865393436745848</v>
      </c>
    </row>
    <row r="142" spans="2:10" x14ac:dyDescent="0.3">
      <c r="B142" s="32" t="s">
        <v>133</v>
      </c>
      <c r="C142" s="10">
        <f t="shared" si="2"/>
        <v>30.842454249342211</v>
      </c>
      <c r="D142" s="10">
        <v>0.33626653427549202</v>
      </c>
      <c r="F142" s="46">
        <v>29.160006499338451</v>
      </c>
      <c r="G142" s="21">
        <v>28.494556618466298</v>
      </c>
      <c r="H142" s="21">
        <v>32.173778356513452</v>
      </c>
      <c r="I142" s="21">
        <v>37.526551361191302</v>
      </c>
      <c r="J142" s="10">
        <v>26.857378411201552</v>
      </c>
    </row>
    <row r="143" spans="2:10" x14ac:dyDescent="0.3">
      <c r="B143" s="32" t="s">
        <v>134</v>
      </c>
      <c r="C143" s="10">
        <f t="shared" si="2"/>
        <v>32.086276748096182</v>
      </c>
      <c r="D143" s="10">
        <v>0.55049106579517804</v>
      </c>
      <c r="F143" s="46">
        <v>31.076641763576397</v>
      </c>
      <c r="G143" s="21">
        <v>33.32148138073655</v>
      </c>
      <c r="H143" s="21">
        <v>28.66573851898255</v>
      </c>
      <c r="I143" s="21">
        <v>40.198365954863746</v>
      </c>
      <c r="J143" s="10">
        <v>27.169156122321652</v>
      </c>
    </row>
    <row r="144" spans="2:10" x14ac:dyDescent="0.3">
      <c r="B144" s="32" t="s">
        <v>135</v>
      </c>
      <c r="C144" s="10">
        <f t="shared" si="2"/>
        <v>46.237050523823406</v>
      </c>
      <c r="D144" s="10">
        <v>0.64431788946536706</v>
      </c>
      <c r="F144" s="46">
        <v>46.829644227663451</v>
      </c>
      <c r="G144" s="21">
        <v>40.950837964262853</v>
      </c>
      <c r="H144" s="21">
        <v>47.7713163537586</v>
      </c>
      <c r="I144" s="21">
        <v>47.120211553438494</v>
      </c>
      <c r="J144" s="10">
        <v>48.513242519993653</v>
      </c>
    </row>
    <row r="145" spans="2:10" x14ac:dyDescent="0.3">
      <c r="B145" s="32" t="s">
        <v>136</v>
      </c>
      <c r="C145" s="10">
        <f t="shared" si="2"/>
        <v>48.364492708068767</v>
      </c>
      <c r="D145" s="10">
        <v>0.139446072260377</v>
      </c>
      <c r="F145" s="46">
        <v>55.106850207567902</v>
      </c>
      <c r="G145" s="21">
        <v>47.562640853190103</v>
      </c>
      <c r="H145" s="21">
        <v>40.215896648096503</v>
      </c>
      <c r="I145" s="21">
        <v>53.60848413875015</v>
      </c>
      <c r="J145" s="10">
        <v>45.328591692739153</v>
      </c>
    </row>
    <row r="146" spans="2:10" x14ac:dyDescent="0.3">
      <c r="B146" s="32" t="s">
        <v>137</v>
      </c>
      <c r="C146" s="10">
        <f t="shared" si="2"/>
        <v>73.00886892808316</v>
      </c>
      <c r="D146" s="10">
        <v>0.16263691723246099</v>
      </c>
      <c r="F146" s="46">
        <v>101.3395914147651</v>
      </c>
      <c r="G146" s="21">
        <v>68.920153000393043</v>
      </c>
      <c r="H146" s="21">
        <v>58.955576096829603</v>
      </c>
      <c r="I146" s="21">
        <v>63.211645600711599</v>
      </c>
      <c r="J146" s="10">
        <v>72.617378527716497</v>
      </c>
    </row>
    <row r="147" spans="2:10" x14ac:dyDescent="0.3">
      <c r="B147" s="32" t="s">
        <v>138</v>
      </c>
      <c r="C147" s="10">
        <f t="shared" si="2"/>
        <v>58.853391803659974</v>
      </c>
      <c r="D147" s="10">
        <v>0.65650353723565102</v>
      </c>
      <c r="F147" s="46">
        <v>61.7936860507143</v>
      </c>
      <c r="G147" s="21">
        <v>51.819152984968397</v>
      </c>
      <c r="H147" s="21">
        <v>61.876332759990206</v>
      </c>
      <c r="I147" s="21">
        <v>56.250095111411099</v>
      </c>
      <c r="J147" s="10">
        <v>62.527692111215849</v>
      </c>
    </row>
    <row r="148" spans="2:10" x14ac:dyDescent="0.3">
      <c r="B148" s="32" t="s">
        <v>139</v>
      </c>
      <c r="C148" s="10">
        <f t="shared" si="2"/>
        <v>46.881320563395029</v>
      </c>
      <c r="D148" s="10">
        <v>2.0220472449907299E-2</v>
      </c>
      <c r="F148" s="46">
        <v>47.27817428378475</v>
      </c>
      <c r="G148" s="21">
        <v>42.957629201140399</v>
      </c>
      <c r="H148" s="21">
        <v>46.0246138248839</v>
      </c>
      <c r="I148" s="21">
        <v>51.962646280744501</v>
      </c>
      <c r="J148" s="10">
        <v>46.183539226421601</v>
      </c>
    </row>
    <row r="149" spans="2:10" x14ac:dyDescent="0.3">
      <c r="B149" s="32" t="s">
        <v>140</v>
      </c>
      <c r="C149" s="10">
        <f t="shared" si="2"/>
        <v>47.330500009610454</v>
      </c>
      <c r="D149" s="10">
        <v>0.21343406018205599</v>
      </c>
      <c r="F149" s="46">
        <v>48.913809098932404</v>
      </c>
      <c r="G149" s="21">
        <v>42.040591055255405</v>
      </c>
      <c r="H149" s="21">
        <v>45.599579821483552</v>
      </c>
      <c r="I149" s="21">
        <v>52.6196825218491</v>
      </c>
      <c r="J149" s="10">
        <v>47.4788375505318</v>
      </c>
    </row>
    <row r="150" spans="2:10" x14ac:dyDescent="0.3">
      <c r="B150" s="32" t="s">
        <v>141</v>
      </c>
      <c r="C150" s="10">
        <f t="shared" si="2"/>
        <v>42.3832886859308</v>
      </c>
      <c r="D150" s="10">
        <v>3.5784350982236699</v>
      </c>
      <c r="F150" s="46">
        <v>43.814676005180303</v>
      </c>
      <c r="G150" s="21">
        <v>41.192397932554954</v>
      </c>
      <c r="H150" s="21">
        <v>40.472100520056898</v>
      </c>
      <c r="I150" s="21">
        <v>41.6528390416725</v>
      </c>
      <c r="J150" s="10">
        <v>44.784429930189347</v>
      </c>
    </row>
    <row r="151" spans="2:10" x14ac:dyDescent="0.3">
      <c r="B151" s="32" t="s">
        <v>142</v>
      </c>
      <c r="C151" s="10">
        <f t="shared" si="2"/>
        <v>40.631458220858036</v>
      </c>
      <c r="D151" s="10">
        <v>2.1687605153289199E-2</v>
      </c>
      <c r="F151" s="46">
        <v>40.746746799501196</v>
      </c>
      <c r="G151" s="21">
        <v>44.75349219484675</v>
      </c>
      <c r="H151" s="21">
        <v>37.443828850054146</v>
      </c>
      <c r="I151" s="21">
        <v>48.220349645104704</v>
      </c>
      <c r="J151" s="10">
        <v>31.992873614783399</v>
      </c>
    </row>
    <row r="152" spans="2:10" x14ac:dyDescent="0.3">
      <c r="B152" s="32" t="s">
        <v>143</v>
      </c>
      <c r="C152" s="10" t="s">
        <v>107</v>
      </c>
      <c r="D152" s="10">
        <v>2.40832595097497E-3</v>
      </c>
      <c r="F152" s="46" t="s">
        <v>107</v>
      </c>
      <c r="G152" s="21" t="s">
        <v>107</v>
      </c>
      <c r="H152" s="21" t="s">
        <v>107</v>
      </c>
      <c r="I152" s="21" t="s">
        <v>107</v>
      </c>
      <c r="J152" s="10" t="s">
        <v>107</v>
      </c>
    </row>
    <row r="153" spans="2:10" x14ac:dyDescent="0.3">
      <c r="B153" s="32" t="s">
        <v>144</v>
      </c>
      <c r="C153" s="10">
        <f t="shared" si="2"/>
        <v>28.910551398191977</v>
      </c>
      <c r="D153" s="10">
        <v>7.0127452691368802E-3</v>
      </c>
      <c r="F153" s="46">
        <v>28.357733491303648</v>
      </c>
      <c r="G153" s="21">
        <v>28.701101791985749</v>
      </c>
      <c r="H153" s="21">
        <v>25.55090049018915</v>
      </c>
      <c r="I153" s="21">
        <v>34.619171318729649</v>
      </c>
      <c r="J153" s="10">
        <v>27.3238498987517</v>
      </c>
    </row>
    <row r="154" spans="2:10" x14ac:dyDescent="0.3">
      <c r="B154" s="32" t="s">
        <v>145</v>
      </c>
      <c r="C154" s="10">
        <f t="shared" si="2"/>
        <v>28.463692911889279</v>
      </c>
      <c r="D154" s="10">
        <v>3.8734938281319302E-3</v>
      </c>
      <c r="F154" s="46">
        <v>27.688957446508802</v>
      </c>
      <c r="G154" s="21">
        <v>28.75745138148865</v>
      </c>
      <c r="H154" s="21">
        <v>25.376297950744551</v>
      </c>
      <c r="I154" s="21">
        <v>33.245625903536052</v>
      </c>
      <c r="J154" s="10">
        <v>27.25013187716835</v>
      </c>
    </row>
    <row r="155" spans="2:10" x14ac:dyDescent="0.3">
      <c r="B155" s="32" t="s">
        <v>146</v>
      </c>
      <c r="C155" s="10">
        <f t="shared" si="2"/>
        <v>18.565611040836519</v>
      </c>
      <c r="D155" s="10">
        <v>1.8537504683998501E-3</v>
      </c>
      <c r="F155" s="46">
        <v>16.9501886050693</v>
      </c>
      <c r="G155" s="21">
        <v>18.83244570164495</v>
      </c>
      <c r="H155" s="21">
        <v>15.02024690843275</v>
      </c>
      <c r="I155" s="21">
        <v>19.607623913143399</v>
      </c>
      <c r="J155" s="10">
        <v>22.417550075892201</v>
      </c>
    </row>
    <row r="156" spans="2:10" x14ac:dyDescent="0.3">
      <c r="B156" s="32" t="s">
        <v>147</v>
      </c>
      <c r="C156" s="10">
        <f t="shared" si="2"/>
        <v>55.581282469898909</v>
      </c>
      <c r="D156" s="10">
        <v>3.2175877320880401E-4</v>
      </c>
      <c r="F156" s="46">
        <v>56.389781878660145</v>
      </c>
      <c r="G156" s="21">
        <v>49.484911526303648</v>
      </c>
      <c r="H156" s="21">
        <v>62.271127562950902</v>
      </c>
      <c r="I156" s="21">
        <v>58.538835400134545</v>
      </c>
      <c r="J156" s="10">
        <v>51.221755981445298</v>
      </c>
    </row>
    <row r="157" spans="2:10" x14ac:dyDescent="0.3">
      <c r="B157" s="32" t="s">
        <v>148</v>
      </c>
      <c r="C157" s="10">
        <f t="shared" si="2"/>
        <v>33.445339703426399</v>
      </c>
      <c r="D157" s="10">
        <v>1.4119763499378401E-3</v>
      </c>
      <c r="F157" s="46">
        <v>24.60492093269815</v>
      </c>
      <c r="G157" s="21">
        <v>37.218203572641549</v>
      </c>
      <c r="H157" s="21">
        <v>31.007415771484297</v>
      </c>
      <c r="I157" s="21">
        <v>40.564861271497904</v>
      </c>
      <c r="J157" s="10">
        <v>33.831296968810101</v>
      </c>
    </row>
    <row r="158" spans="2:10" x14ac:dyDescent="0.3">
      <c r="B158" s="32" t="s">
        <v>149</v>
      </c>
      <c r="C158" s="10">
        <f t="shared" si="2"/>
        <v>61.108207500204877</v>
      </c>
      <c r="D158" s="10">
        <v>1.9196182884527999</v>
      </c>
      <c r="F158" s="46">
        <v>63.198842686077448</v>
      </c>
      <c r="G158" s="21">
        <v>54.906057102017051</v>
      </c>
      <c r="H158" s="21">
        <v>58.178902210340397</v>
      </c>
      <c r="I158" s="21">
        <v>71.076201545252403</v>
      </c>
      <c r="J158" s="10">
        <v>58.1810339573371</v>
      </c>
    </row>
    <row r="159" spans="2:10" x14ac:dyDescent="0.3">
      <c r="B159" s="32" t="s">
        <v>150</v>
      </c>
      <c r="C159" s="10">
        <f t="shared" si="2"/>
        <v>37.715735884754821</v>
      </c>
      <c r="D159" s="10">
        <v>6.8517296036957595E-2</v>
      </c>
      <c r="F159" s="46">
        <v>40.476622308555001</v>
      </c>
      <c r="G159" s="21">
        <v>39.481790623255151</v>
      </c>
      <c r="H159" s="21">
        <v>27.380568485965149</v>
      </c>
      <c r="I159" s="21">
        <v>45.845620467988653</v>
      </c>
      <c r="J159" s="10">
        <v>35.394077538010151</v>
      </c>
    </row>
    <row r="160" spans="2:10" x14ac:dyDescent="0.3">
      <c r="B160" s="32" t="s">
        <v>151</v>
      </c>
      <c r="C160" s="10">
        <f t="shared" si="2"/>
        <v>49.454364532267931</v>
      </c>
      <c r="D160" s="10">
        <v>0.16372630251522599</v>
      </c>
      <c r="F160" s="46">
        <v>51.924592809372797</v>
      </c>
      <c r="G160" s="21">
        <v>44.010864527794354</v>
      </c>
      <c r="H160" s="21">
        <v>48.18095344344075</v>
      </c>
      <c r="I160" s="21">
        <v>54.488388051747599</v>
      </c>
      <c r="J160" s="10">
        <v>48.667023828984149</v>
      </c>
    </row>
    <row r="161" spans="2:10" x14ac:dyDescent="0.3">
      <c r="B161" s="32" t="s">
        <v>152</v>
      </c>
      <c r="C161" s="10">
        <f t="shared" si="2"/>
        <v>22.052569006453918</v>
      </c>
      <c r="D161" s="10">
        <v>5.0492700704306802E-3</v>
      </c>
      <c r="F161" s="46">
        <v>18.607360866106799</v>
      </c>
      <c r="G161" s="21">
        <v>22.3448438644409</v>
      </c>
      <c r="H161" s="21">
        <v>17.5658264160156</v>
      </c>
      <c r="I161" s="21">
        <v>27.926326751708949</v>
      </c>
      <c r="J161" s="10">
        <v>23.818487133997351</v>
      </c>
    </row>
    <row r="162" spans="2:10" x14ac:dyDescent="0.3">
      <c r="B162" s="32" t="s">
        <v>153</v>
      </c>
      <c r="C162" s="10">
        <f t="shared" si="2"/>
        <v>35.46839596714949</v>
      </c>
      <c r="D162" s="10">
        <v>2.2998917012001699E-2</v>
      </c>
      <c r="F162" s="46">
        <v>32.118057365970699</v>
      </c>
      <c r="G162" s="21">
        <v>32.252897650666448</v>
      </c>
      <c r="H162" s="21">
        <v>29.54288543962225</v>
      </c>
      <c r="I162" s="21">
        <v>45.804320796643701</v>
      </c>
      <c r="J162" s="10">
        <v>37.623818582844351</v>
      </c>
    </row>
    <row r="163" spans="2:10" x14ac:dyDescent="0.3">
      <c r="B163" s="32" t="s">
        <v>154</v>
      </c>
      <c r="C163" s="10">
        <f t="shared" si="2"/>
        <v>60.690551550810518</v>
      </c>
      <c r="D163" s="10">
        <v>0.28599812496695398</v>
      </c>
      <c r="F163" s="46">
        <v>66.465884062205404</v>
      </c>
      <c r="G163" s="21">
        <v>66.146240299513295</v>
      </c>
      <c r="H163" s="21">
        <v>60.9117336273193</v>
      </c>
      <c r="I163" s="21">
        <v>63.913106918334904</v>
      </c>
      <c r="J163" s="10">
        <v>46.015792846679645</v>
      </c>
    </row>
    <row r="164" spans="2:10" x14ac:dyDescent="0.3">
      <c r="B164" s="32" t="s">
        <v>155</v>
      </c>
      <c r="C164" s="10">
        <f t="shared" si="2"/>
        <v>47.442063013398304</v>
      </c>
      <c r="D164" s="10">
        <v>6.8384942628248693E-2</v>
      </c>
      <c r="F164" s="46">
        <v>49.286370967451248</v>
      </c>
      <c r="G164" s="21">
        <v>40.278686993440147</v>
      </c>
      <c r="H164" s="21">
        <v>46.845562570309397</v>
      </c>
      <c r="I164" s="21">
        <v>50.9719036760713</v>
      </c>
      <c r="J164" s="10">
        <v>49.82779085971945</v>
      </c>
    </row>
    <row r="165" spans="2:10" x14ac:dyDescent="0.3">
      <c r="B165" s="32" t="s">
        <v>156</v>
      </c>
      <c r="C165" s="10">
        <f t="shared" si="2"/>
        <v>50.083964890575018</v>
      </c>
      <c r="D165" s="10">
        <v>3.1195878010021601E-2</v>
      </c>
      <c r="F165" s="46">
        <v>53.134313201812645</v>
      </c>
      <c r="G165" s="21">
        <v>43.991888438933898</v>
      </c>
      <c r="H165" s="21">
        <v>50.402766940818452</v>
      </c>
      <c r="I165" s="21">
        <v>52.675216374930898</v>
      </c>
      <c r="J165" s="10">
        <v>50.215639496379197</v>
      </c>
    </row>
    <row r="166" spans="2:10" x14ac:dyDescent="0.3">
      <c r="B166" s="32" t="s">
        <v>157</v>
      </c>
      <c r="C166" s="10">
        <f t="shared" si="2"/>
        <v>17.23997554488864</v>
      </c>
      <c r="D166" s="10">
        <v>1.5773903856633399E-3</v>
      </c>
      <c r="F166" s="46">
        <v>13.9744910702456</v>
      </c>
      <c r="G166" s="21">
        <v>19.981062639798097</v>
      </c>
      <c r="H166" s="21">
        <v>14.11345214088005</v>
      </c>
      <c r="I166" s="21">
        <v>21.041760420007201</v>
      </c>
      <c r="J166" s="10">
        <v>17.089111453512249</v>
      </c>
    </row>
    <row r="167" spans="2:10" x14ac:dyDescent="0.3">
      <c r="B167" s="32" t="s">
        <v>158</v>
      </c>
      <c r="C167" s="10">
        <f t="shared" si="2"/>
        <v>27.112827078480461</v>
      </c>
      <c r="D167" s="10">
        <v>3.3177293836453001E-2</v>
      </c>
      <c r="F167" s="46">
        <v>22.2637948715813</v>
      </c>
      <c r="G167" s="21">
        <v>26.9222163350972</v>
      </c>
      <c r="H167" s="21">
        <v>25.213086637781402</v>
      </c>
      <c r="I167" s="21">
        <v>36.43795753131625</v>
      </c>
      <c r="J167" s="10">
        <v>24.72708001662615</v>
      </c>
    </row>
    <row r="168" spans="2:10" x14ac:dyDescent="0.3">
      <c r="B168" s="32" t="s">
        <v>159</v>
      </c>
      <c r="C168" s="10">
        <f t="shared" si="2"/>
        <v>40.006365347542463</v>
      </c>
      <c r="D168" s="10">
        <v>1.3588967829393599</v>
      </c>
      <c r="F168" s="46">
        <v>39.224898606590955</v>
      </c>
      <c r="G168" s="21">
        <v>37.540815592053448</v>
      </c>
      <c r="H168" s="21">
        <v>39.991252958591645</v>
      </c>
      <c r="I168" s="21">
        <v>42.393254379685004</v>
      </c>
      <c r="J168" s="10">
        <v>40.881605200791299</v>
      </c>
    </row>
    <row r="169" spans="2:10" x14ac:dyDescent="0.3">
      <c r="B169" s="32" t="s">
        <v>160</v>
      </c>
      <c r="C169" s="10">
        <f t="shared" si="2"/>
        <v>51.476760210770998</v>
      </c>
      <c r="D169" s="10">
        <v>0.74692611481524995</v>
      </c>
      <c r="F169" s="46">
        <v>54.736426820251395</v>
      </c>
      <c r="G169" s="21">
        <v>48.8564700839799</v>
      </c>
      <c r="H169" s="21">
        <v>50.34493120848775</v>
      </c>
      <c r="I169" s="21">
        <v>56.723862473537849</v>
      </c>
      <c r="J169" s="10">
        <v>46.7221104675981</v>
      </c>
    </row>
    <row r="170" spans="2:10" x14ac:dyDescent="0.3">
      <c r="B170" s="32" t="s">
        <v>161</v>
      </c>
      <c r="C170" s="10">
        <f t="shared" si="2"/>
        <v>40.18082677324935</v>
      </c>
      <c r="D170" s="10">
        <v>0.31881294178011699</v>
      </c>
      <c r="F170" s="46">
        <v>41.637219507345648</v>
      </c>
      <c r="G170" s="21">
        <v>40.045109633311355</v>
      </c>
      <c r="H170" s="21">
        <v>38.781356655855198</v>
      </c>
      <c r="I170" s="21">
        <v>49.061298753209854</v>
      </c>
      <c r="J170" s="10">
        <v>31.379149316524703</v>
      </c>
    </row>
    <row r="171" spans="2:10" x14ac:dyDescent="0.3">
      <c r="B171" s="32" t="s">
        <v>162</v>
      </c>
      <c r="C171" s="10">
        <f t="shared" si="2"/>
        <v>40.735384012952487</v>
      </c>
      <c r="D171" s="10">
        <v>0.21204761847846099</v>
      </c>
      <c r="F171" s="46">
        <v>39.877605899253055</v>
      </c>
      <c r="G171" s="21">
        <v>42.498594550711445</v>
      </c>
      <c r="H171" s="21">
        <v>29.901288294944649</v>
      </c>
      <c r="I171" s="21">
        <v>55.98270976385605</v>
      </c>
      <c r="J171" s="10">
        <v>35.416721555997256</v>
      </c>
    </row>
    <row r="172" spans="2:10" x14ac:dyDescent="0.3">
      <c r="B172" s="32" t="s">
        <v>163</v>
      </c>
      <c r="C172" s="10">
        <f t="shared" si="2"/>
        <v>23.445995239149109</v>
      </c>
      <c r="D172" s="10">
        <v>3.06762361181078E-2</v>
      </c>
      <c r="F172" s="46">
        <v>24.318522046377197</v>
      </c>
      <c r="G172" s="21">
        <v>23.07272821901465</v>
      </c>
      <c r="H172" s="21">
        <v>16.2160882049313</v>
      </c>
      <c r="I172" s="21">
        <v>32.293409283365804</v>
      </c>
      <c r="J172" s="10">
        <v>21.3292284420566</v>
      </c>
    </row>
    <row r="173" spans="2:10" x14ac:dyDescent="0.3">
      <c r="B173" s="32" t="s">
        <v>164</v>
      </c>
      <c r="C173" s="10">
        <f t="shared" si="2"/>
        <v>40.922689510192356</v>
      </c>
      <c r="D173" s="10">
        <v>9.5344276768309106E-3</v>
      </c>
      <c r="F173" s="46">
        <v>39.417303561543946</v>
      </c>
      <c r="G173" s="21">
        <v>39.11578603551645</v>
      </c>
      <c r="H173" s="21">
        <v>39.437145398845502</v>
      </c>
      <c r="I173" s="21">
        <v>42.157456856430848</v>
      </c>
      <c r="J173" s="10">
        <v>44.485755698625049</v>
      </c>
    </row>
    <row r="174" spans="2:10" x14ac:dyDescent="0.3">
      <c r="B174" s="32" t="s">
        <v>165</v>
      </c>
      <c r="C174" s="10">
        <f t="shared" si="2"/>
        <v>40.64673827249252</v>
      </c>
      <c r="D174" s="10">
        <v>0.106484984892253</v>
      </c>
      <c r="F174" s="46">
        <v>43.466537341352499</v>
      </c>
      <c r="G174" s="21">
        <v>43.360084637058449</v>
      </c>
      <c r="H174" s="21">
        <v>36.586329277915297</v>
      </c>
      <c r="I174" s="21">
        <v>38.495339600905247</v>
      </c>
      <c r="J174" s="10">
        <v>41.325400505231102</v>
      </c>
    </row>
    <row r="175" spans="2:10" x14ac:dyDescent="0.3">
      <c r="B175" s="32" t="s">
        <v>166</v>
      </c>
      <c r="C175" s="10">
        <f t="shared" si="2"/>
        <v>49.65129445842409</v>
      </c>
      <c r="D175" s="10">
        <v>5.7969420620573003E-2</v>
      </c>
      <c r="F175" s="46">
        <v>52.455721631576651</v>
      </c>
      <c r="G175" s="21">
        <v>43.493225654292701</v>
      </c>
      <c r="H175" s="21">
        <v>51.733828111045</v>
      </c>
      <c r="I175" s="21">
        <v>51.898720224597852</v>
      </c>
      <c r="J175" s="10">
        <v>48.674976670608253</v>
      </c>
    </row>
    <row r="176" spans="2:10" x14ac:dyDescent="0.3">
      <c r="B176" s="32" t="s">
        <v>167</v>
      </c>
      <c r="C176" s="10">
        <f t="shared" si="2"/>
        <v>59.881962182398993</v>
      </c>
      <c r="D176" s="10">
        <v>0.17595526338369699</v>
      </c>
      <c r="F176" s="46">
        <v>59.201572167659748</v>
      </c>
      <c r="G176" s="21">
        <v>53.257360144869303</v>
      </c>
      <c r="H176" s="21">
        <v>63.69913230667575</v>
      </c>
      <c r="I176" s="21">
        <v>65.005628988277749</v>
      </c>
      <c r="J176" s="10">
        <v>58.246117304512396</v>
      </c>
    </row>
    <row r="177" spans="2:10" x14ac:dyDescent="0.3">
      <c r="B177" s="32" t="s">
        <v>168</v>
      </c>
      <c r="C177" s="10">
        <f t="shared" si="2"/>
        <v>60.238926006475388</v>
      </c>
      <c r="D177" s="10">
        <v>5.3692336741199699E-2</v>
      </c>
      <c r="F177" s="46">
        <v>63.729997523500948</v>
      </c>
      <c r="G177" s="21">
        <v>56.466272591450405</v>
      </c>
      <c r="H177" s="21">
        <v>59.746701665825157</v>
      </c>
      <c r="I177" s="21">
        <v>62.924488653618553</v>
      </c>
      <c r="J177" s="10">
        <v>58.3271695979819</v>
      </c>
    </row>
    <row r="178" spans="2:10" x14ac:dyDescent="0.3">
      <c r="B178" s="32" t="s">
        <v>169</v>
      </c>
      <c r="C178" s="10">
        <f t="shared" si="2"/>
        <v>45.29086514787496</v>
      </c>
      <c r="D178" s="10">
        <v>1.1329941759558</v>
      </c>
      <c r="F178" s="46">
        <v>46.947372685100149</v>
      </c>
      <c r="G178" s="21">
        <v>45.635702478647204</v>
      </c>
      <c r="H178" s="21">
        <v>38.895926910814453</v>
      </c>
      <c r="I178" s="21">
        <v>55.984538463363201</v>
      </c>
      <c r="J178" s="10">
        <v>38.990785201449796</v>
      </c>
    </row>
    <row r="179" spans="2:10" x14ac:dyDescent="0.3">
      <c r="B179" s="32" t="s">
        <v>170</v>
      </c>
      <c r="C179" s="10">
        <f t="shared" si="2"/>
        <v>51.279063121404519</v>
      </c>
      <c r="D179" s="10">
        <v>3.36087823902173E-2</v>
      </c>
      <c r="F179" s="46">
        <v>53.665213017204699</v>
      </c>
      <c r="G179" s="21">
        <v>46.225758274905402</v>
      </c>
      <c r="H179" s="21">
        <v>49.984487395567896</v>
      </c>
      <c r="I179" s="21">
        <v>57.34106041818545</v>
      </c>
      <c r="J179" s="10">
        <v>49.178796501159198</v>
      </c>
    </row>
    <row r="180" spans="2:10" x14ac:dyDescent="0.3">
      <c r="B180" s="32" t="s">
        <v>171</v>
      </c>
      <c r="C180" s="10">
        <f t="shared" si="2"/>
        <v>30.30893183708077</v>
      </c>
      <c r="D180" s="10">
        <v>8.06884172344614E-3</v>
      </c>
      <c r="F180" s="46">
        <v>28.330272612686102</v>
      </c>
      <c r="G180" s="21">
        <v>34.217171211607003</v>
      </c>
      <c r="H180" s="21">
        <v>27.231025910001801</v>
      </c>
      <c r="I180" s="21">
        <v>37.7639847416946</v>
      </c>
      <c r="J180" s="10">
        <v>24.00220470941435</v>
      </c>
    </row>
    <row r="181" spans="2:10" x14ac:dyDescent="0.3">
      <c r="B181" s="32" t="s">
        <v>172</v>
      </c>
      <c r="C181" s="10">
        <f t="shared" si="2"/>
        <v>34.413026063600817</v>
      </c>
      <c r="D181" s="10">
        <v>1.5985088074999002E-2</v>
      </c>
      <c r="F181" s="46">
        <v>31.382074311683297</v>
      </c>
      <c r="G181" s="21">
        <v>35.769293336003699</v>
      </c>
      <c r="H181" s="21">
        <v>31.877363733200049</v>
      </c>
      <c r="I181" s="21">
        <v>45.053006119341546</v>
      </c>
      <c r="J181" s="10">
        <v>27.983392817775499</v>
      </c>
    </row>
    <row r="182" spans="2:10" x14ac:dyDescent="0.3">
      <c r="B182" s="32" t="s">
        <v>173</v>
      </c>
      <c r="C182" s="10">
        <f t="shared" si="2"/>
        <v>25.974161507336401</v>
      </c>
      <c r="D182" s="10">
        <v>5.4942144572012804E-4</v>
      </c>
      <c r="F182" s="46">
        <v>24.8052874150031</v>
      </c>
      <c r="G182" s="21">
        <v>26.105268413251203</v>
      </c>
      <c r="H182" s="21">
        <v>23.2768211568646</v>
      </c>
      <c r="I182" s="21">
        <v>26.449653064092701</v>
      </c>
      <c r="J182" s="10">
        <v>29.233777487470402</v>
      </c>
    </row>
    <row r="183" spans="2:10" x14ac:dyDescent="0.3">
      <c r="B183" s="32" t="s">
        <v>174</v>
      </c>
      <c r="C183" s="10">
        <f t="shared" si="2"/>
        <v>28.92454440877907</v>
      </c>
      <c r="D183" s="10">
        <v>6.1057630336216501E-2</v>
      </c>
      <c r="F183" s="46">
        <v>30.139932514129349</v>
      </c>
      <c r="G183" s="21">
        <v>26.3148793335289</v>
      </c>
      <c r="H183" s="21">
        <v>27.452454566955549</v>
      </c>
      <c r="I183" s="21">
        <v>38.016199598133952</v>
      </c>
      <c r="J183" s="10">
        <v>22.699256031147598</v>
      </c>
    </row>
    <row r="184" spans="2:10" x14ac:dyDescent="0.3">
      <c r="B184" s="32" t="s">
        <v>175</v>
      </c>
      <c r="C184" s="10">
        <f t="shared" si="2"/>
        <v>53.107098462787121</v>
      </c>
      <c r="D184" s="10">
        <v>8.7137671518938795E-2</v>
      </c>
      <c r="F184" s="46">
        <v>54.32412486022875</v>
      </c>
      <c r="G184" s="21">
        <v>50.340145773188652</v>
      </c>
      <c r="H184" s="21">
        <v>50.487356020944702</v>
      </c>
      <c r="I184" s="21">
        <v>60.526747361949198</v>
      </c>
      <c r="J184" s="10">
        <v>49.857118297624297</v>
      </c>
    </row>
    <row r="185" spans="2:10" x14ac:dyDescent="0.3">
      <c r="B185" s="32" t="s">
        <v>176</v>
      </c>
      <c r="C185" s="10">
        <f t="shared" si="2"/>
        <v>54.060116365616373</v>
      </c>
      <c r="D185" s="10">
        <v>0.95556253685753401</v>
      </c>
      <c r="F185" s="46">
        <v>55.137631788603947</v>
      </c>
      <c r="G185" s="21">
        <v>50.427693069414602</v>
      </c>
      <c r="H185" s="21">
        <v>55.398473085486046</v>
      </c>
      <c r="I185" s="21">
        <v>57.919724832374456</v>
      </c>
      <c r="J185" s="10">
        <v>51.417059052202845</v>
      </c>
    </row>
    <row r="186" spans="2:10" x14ac:dyDescent="0.3">
      <c r="B186" s="32" t="s">
        <v>177</v>
      </c>
      <c r="C186" s="10">
        <f t="shared" si="2"/>
        <v>55.659617589126427</v>
      </c>
      <c r="D186" s="10">
        <v>0.30992369825235899</v>
      </c>
      <c r="F186" s="46">
        <v>56.339394053661003</v>
      </c>
      <c r="G186" s="21">
        <v>49.435540779099796</v>
      </c>
      <c r="H186" s="21">
        <v>56.229393554928151</v>
      </c>
      <c r="I186" s="21">
        <v>61.123394992984046</v>
      </c>
      <c r="J186" s="10">
        <v>55.170364564959101</v>
      </c>
    </row>
    <row r="187" spans="2:10" x14ac:dyDescent="0.3">
      <c r="B187" s="32" t="s">
        <v>178</v>
      </c>
      <c r="C187" s="10" t="s">
        <v>107</v>
      </c>
      <c r="D187" s="10">
        <v>0</v>
      </c>
      <c r="F187" s="46" t="s">
        <v>107</v>
      </c>
      <c r="G187" s="21" t="s">
        <v>107</v>
      </c>
      <c r="H187" s="21" t="s">
        <v>107</v>
      </c>
      <c r="I187" s="21" t="s">
        <v>107</v>
      </c>
      <c r="J187" s="10" t="s">
        <v>107</v>
      </c>
    </row>
    <row r="188" spans="2:10" x14ac:dyDescent="0.3">
      <c r="B188" s="32" t="s">
        <v>179</v>
      </c>
      <c r="C188" s="10">
        <f t="shared" si="2"/>
        <v>37.072760079386015</v>
      </c>
      <c r="D188" s="10">
        <v>9.2063869718621599E-2</v>
      </c>
      <c r="F188" s="46">
        <v>37.162139300298698</v>
      </c>
      <c r="G188" s="21">
        <v>40.739715987035801</v>
      </c>
      <c r="H188" s="21">
        <v>27.426025816053752</v>
      </c>
      <c r="I188" s="21">
        <v>50.104484253531098</v>
      </c>
      <c r="J188" s="10">
        <v>29.931435040010697</v>
      </c>
    </row>
    <row r="189" spans="2:10" x14ac:dyDescent="0.3">
      <c r="B189" s="32" t="s">
        <v>180</v>
      </c>
      <c r="C189" s="10">
        <f t="shared" si="2"/>
        <v>46.341284016608526</v>
      </c>
      <c r="D189" s="10">
        <v>0.55699177083181695</v>
      </c>
      <c r="F189" s="46">
        <v>47.140804528898499</v>
      </c>
      <c r="G189" s="21">
        <v>43.416105666248498</v>
      </c>
      <c r="H189" s="21">
        <v>43.6199162272042</v>
      </c>
      <c r="I189" s="21">
        <v>50.3755171228363</v>
      </c>
      <c r="J189" s="10">
        <v>47.154076537855147</v>
      </c>
    </row>
    <row r="190" spans="2:10" x14ac:dyDescent="0.3">
      <c r="B190" s="32" t="s">
        <v>181</v>
      </c>
      <c r="C190" s="10">
        <f t="shared" si="2"/>
        <v>68.977142614405608</v>
      </c>
      <c r="D190" s="10">
        <v>0.40790914176480098</v>
      </c>
      <c r="F190" s="46">
        <v>95.495620046191391</v>
      </c>
      <c r="G190" s="21">
        <v>62.631784105755045</v>
      </c>
      <c r="H190" s="21">
        <v>53.305436326305298</v>
      </c>
      <c r="I190" s="21">
        <v>72.1883708412267</v>
      </c>
      <c r="J190" s="10">
        <v>61.264501752549606</v>
      </c>
    </row>
    <row r="191" spans="2:10" x14ac:dyDescent="0.3">
      <c r="B191" s="32" t="s">
        <v>182</v>
      </c>
      <c r="C191" s="10">
        <f t="shared" si="2"/>
        <v>41.61006015546814</v>
      </c>
      <c r="D191" s="10">
        <v>0.846882993866798</v>
      </c>
      <c r="F191" s="46">
        <v>42.601997294056503</v>
      </c>
      <c r="G191" s="21">
        <v>40.127314407403247</v>
      </c>
      <c r="H191" s="21">
        <v>39.611158188516548</v>
      </c>
      <c r="I191" s="21">
        <v>42.952954507724051</v>
      </c>
      <c r="J191" s="10">
        <v>42.756876379640346</v>
      </c>
    </row>
    <row r="192" spans="2:10" x14ac:dyDescent="0.3">
      <c r="B192" s="32" t="s">
        <v>183</v>
      </c>
      <c r="C192" s="10">
        <f t="shared" si="2"/>
        <v>33.01821281196839</v>
      </c>
      <c r="D192" s="10">
        <v>0.1740325076773</v>
      </c>
      <c r="F192" s="46">
        <v>32.054280143627601</v>
      </c>
      <c r="G192" s="21">
        <v>36.295803628324848</v>
      </c>
      <c r="H192" s="21">
        <v>30.964124867802401</v>
      </c>
      <c r="I192" s="21">
        <v>38.709912368370752</v>
      </c>
      <c r="J192" s="10">
        <v>27.066943051716351</v>
      </c>
    </row>
    <row r="193" spans="2:10" x14ac:dyDescent="0.3">
      <c r="B193" s="32" t="s">
        <v>184</v>
      </c>
      <c r="C193" s="10">
        <f t="shared" si="2"/>
        <v>51.060453065571046</v>
      </c>
      <c r="D193" s="10">
        <v>10.528314402522099</v>
      </c>
      <c r="F193" s="46">
        <v>55.631349676711849</v>
      </c>
      <c r="G193" s="21">
        <v>46.076917676568499</v>
      </c>
      <c r="H193" s="21">
        <v>47.929141341786348</v>
      </c>
      <c r="I193" s="21">
        <v>53.25708155271635</v>
      </c>
      <c r="J193" s="10">
        <v>52.407775080072149</v>
      </c>
    </row>
    <row r="194" spans="2:10" x14ac:dyDescent="0.3">
      <c r="B194" s="32" t="s">
        <v>185</v>
      </c>
      <c r="C194" s="10">
        <f t="shared" si="2"/>
        <v>26.697352582536809</v>
      </c>
      <c r="D194" s="10">
        <v>6.0240707918088901E-2</v>
      </c>
      <c r="F194" s="46">
        <v>27.429243910136002</v>
      </c>
      <c r="G194" s="21">
        <v>27.374678928261751</v>
      </c>
      <c r="H194" s="21">
        <v>23.092345242669801</v>
      </c>
      <c r="I194" s="21">
        <v>27.7965165876547</v>
      </c>
      <c r="J194" s="10">
        <v>27.793978243961799</v>
      </c>
    </row>
    <row r="195" spans="2:10" x14ac:dyDescent="0.3">
      <c r="B195" s="32" t="s">
        <v>186</v>
      </c>
      <c r="C195" s="10">
        <f t="shared" si="2"/>
        <v>58.072977536413575</v>
      </c>
      <c r="D195" s="10">
        <v>0.35389009994843301</v>
      </c>
      <c r="F195" s="46">
        <v>59.5715670108628</v>
      </c>
      <c r="G195" s="21">
        <v>52.071533249102202</v>
      </c>
      <c r="H195" s="21">
        <v>60.643365561114003</v>
      </c>
      <c r="I195" s="21">
        <v>61.7316060690885</v>
      </c>
      <c r="J195" s="10">
        <v>56.346815791900354</v>
      </c>
    </row>
    <row r="196" spans="2:10" x14ac:dyDescent="0.3">
      <c r="B196" s="32" t="s">
        <v>187</v>
      </c>
      <c r="C196" s="10">
        <f t="shared" si="2"/>
        <v>24.149830617555772</v>
      </c>
      <c r="D196" s="10">
        <v>1.4504877950399901E-3</v>
      </c>
      <c r="F196" s="46">
        <v>22.565831999239052</v>
      </c>
      <c r="G196" s="21">
        <v>25.0460747383352</v>
      </c>
      <c r="H196" s="21">
        <v>21.968995060887799</v>
      </c>
      <c r="I196" s="21">
        <v>26.725191696789899</v>
      </c>
      <c r="J196" s="10">
        <v>24.4430595925269</v>
      </c>
    </row>
    <row r="197" spans="2:10" x14ac:dyDescent="0.3">
      <c r="B197" s="32" t="s">
        <v>188</v>
      </c>
      <c r="C197" s="10">
        <f t="shared" si="2"/>
        <v>35.017366110417818</v>
      </c>
      <c r="D197" s="10">
        <v>0.67539286482648098</v>
      </c>
      <c r="F197" s="46">
        <v>40.171748335417746</v>
      </c>
      <c r="G197" s="21">
        <v>32.691285695094749</v>
      </c>
      <c r="H197" s="21">
        <v>25.607261799929297</v>
      </c>
      <c r="I197" s="21">
        <v>45.636248650806401</v>
      </c>
      <c r="J197" s="10">
        <v>30.980286070840901</v>
      </c>
    </row>
    <row r="198" spans="2:10" x14ac:dyDescent="0.3">
      <c r="B198" s="32" t="s">
        <v>189</v>
      </c>
      <c r="C198" s="10">
        <f t="shared" si="2"/>
        <v>47.279902519021448</v>
      </c>
      <c r="D198" s="10">
        <v>0.82618364739209305</v>
      </c>
      <c r="F198" s="46">
        <v>48.097695445574949</v>
      </c>
      <c r="G198" s="21">
        <v>45.270728582390404</v>
      </c>
      <c r="H198" s="21">
        <v>43.973522696487748</v>
      </c>
      <c r="I198" s="21">
        <v>57.3206962548633</v>
      </c>
      <c r="J198" s="10">
        <v>41.736869615790852</v>
      </c>
    </row>
    <row r="199" spans="2:10" x14ac:dyDescent="0.3">
      <c r="B199" s="32" t="s">
        <v>190</v>
      </c>
      <c r="C199" s="10">
        <f t="shared" si="2"/>
        <v>47.256201160894037</v>
      </c>
      <c r="D199" s="10">
        <v>0.144325446823443</v>
      </c>
      <c r="F199" s="46">
        <v>46.036623883253554</v>
      </c>
      <c r="G199" s="21">
        <v>42.754605513189347</v>
      </c>
      <c r="H199" s="21">
        <v>46.727392174150452</v>
      </c>
      <c r="I199" s="21">
        <v>57.789957195379344</v>
      </c>
      <c r="J199" s="10">
        <v>42.9724270384975</v>
      </c>
    </row>
    <row r="200" spans="2:10" x14ac:dyDescent="0.3">
      <c r="B200" s="32" t="s">
        <v>191</v>
      </c>
      <c r="C200" s="10">
        <f t="shared" si="2"/>
        <v>38.577706978191131</v>
      </c>
      <c r="D200" s="10">
        <v>4.0306208900952399E-2</v>
      </c>
      <c r="F200" s="46">
        <v>38.669073505912102</v>
      </c>
      <c r="G200" s="21">
        <v>40.119441840427747</v>
      </c>
      <c r="H200" s="21">
        <v>40.69798544412545</v>
      </c>
      <c r="I200" s="21">
        <v>42.414458597539799</v>
      </c>
      <c r="J200" s="10">
        <v>30.987575502950552</v>
      </c>
    </row>
    <row r="201" spans="2:10" x14ac:dyDescent="0.3">
      <c r="B201" s="32" t="s">
        <v>192</v>
      </c>
      <c r="C201" s="10">
        <f t="shared" si="2"/>
        <v>35.806444762768749</v>
      </c>
      <c r="D201" s="10">
        <v>9.3447737478082493E-2</v>
      </c>
      <c r="F201" s="46">
        <v>34.518299588035106</v>
      </c>
      <c r="G201" s="21">
        <v>35.899306971875852</v>
      </c>
      <c r="H201" s="21">
        <v>37.410618789400402</v>
      </c>
      <c r="I201" s="21">
        <v>39.854010940829198</v>
      </c>
      <c r="J201" s="10">
        <v>31.349987523703199</v>
      </c>
    </row>
    <row r="202" spans="2:10" ht="16.2" thickBot="1" x14ac:dyDescent="0.35">
      <c r="B202" s="32" t="s">
        <v>193</v>
      </c>
      <c r="C202" s="10">
        <f>AVERAGE(F202:J202)</f>
        <v>53.363142446024462</v>
      </c>
      <c r="D202" s="105">
        <v>0.70579572935807999</v>
      </c>
      <c r="F202" s="47">
        <v>45.650470105342706</v>
      </c>
      <c r="G202" s="28">
        <v>49.0746109009931</v>
      </c>
      <c r="H202" s="28">
        <v>59.8306374118023</v>
      </c>
      <c r="I202" s="28">
        <v>61.490280671176706</v>
      </c>
      <c r="J202" s="11">
        <v>50.769713140807497</v>
      </c>
    </row>
    <row r="203" spans="2:10" ht="16.2" thickBot="1" x14ac:dyDescent="0.35">
      <c r="B203" s="106" t="s">
        <v>194</v>
      </c>
      <c r="C203" s="107">
        <f>AVERAGE(F203:J203)</f>
        <v>53.937773895263625</v>
      </c>
      <c r="D203" s="107">
        <v>115.33727602679278</v>
      </c>
      <c r="F203" s="47">
        <v>52.290447235107401</v>
      </c>
      <c r="G203" s="28">
        <v>49.061836242675753</v>
      </c>
      <c r="H203" s="28">
        <v>56.427337646484304</v>
      </c>
      <c r="I203" s="28">
        <v>58.726934432983349</v>
      </c>
      <c r="J203" s="11">
        <v>53.182313919067354</v>
      </c>
    </row>
  </sheetData>
  <mergeCells count="3">
    <mergeCell ref="D4:E4"/>
    <mergeCell ref="D5:E5"/>
    <mergeCell ref="D6:E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M197"/>
  <sheetViews>
    <sheetView topLeftCell="A164" workbookViewId="0">
      <selection activeCell="M187" sqref="M187"/>
    </sheetView>
  </sheetViews>
  <sheetFormatPr defaultColWidth="10.8984375" defaultRowHeight="15.6" x14ac:dyDescent="0.3"/>
  <cols>
    <col min="1" max="1" width="3.8984375" style="1" customWidth="1"/>
    <col min="2" max="2" width="27.3984375" style="1" bestFit="1" customWidth="1"/>
    <col min="3" max="16384" width="10.8984375" style="1"/>
  </cols>
  <sheetData>
    <row r="1" spans="2:13" ht="16.2" thickBot="1" x14ac:dyDescent="0.35"/>
    <row r="2" spans="2:13" ht="16.2" thickBot="1" x14ac:dyDescent="0.35">
      <c r="C2" s="129" t="s">
        <v>247</v>
      </c>
      <c r="D2" s="127"/>
      <c r="E2" s="127"/>
      <c r="F2" s="127"/>
      <c r="G2" s="127"/>
      <c r="H2" s="127"/>
      <c r="I2" s="127"/>
      <c r="J2" s="127"/>
      <c r="K2" s="127"/>
      <c r="L2" s="127"/>
      <c r="M2" s="128"/>
    </row>
    <row r="3" spans="2:13" ht="16.2" thickBot="1" x14ac:dyDescent="0.35">
      <c r="B3" s="4" t="s">
        <v>195</v>
      </c>
      <c r="C3" s="31" t="s">
        <v>211</v>
      </c>
      <c r="D3" s="56" t="s">
        <v>212</v>
      </c>
      <c r="E3" s="56" t="s">
        <v>213</v>
      </c>
      <c r="F3" s="56" t="s">
        <v>214</v>
      </c>
      <c r="G3" s="56" t="s">
        <v>215</v>
      </c>
      <c r="H3" s="56" t="s">
        <v>216</v>
      </c>
      <c r="I3" s="56" t="s">
        <v>217</v>
      </c>
      <c r="J3" s="56" t="s">
        <v>218</v>
      </c>
      <c r="K3" s="56" t="s">
        <v>219</v>
      </c>
      <c r="L3" s="56" t="s">
        <v>220</v>
      </c>
      <c r="M3" s="57" t="s">
        <v>221</v>
      </c>
    </row>
    <row r="4" spans="2:13" x14ac:dyDescent="0.3">
      <c r="B4" s="32" t="s">
        <v>0</v>
      </c>
      <c r="C4" s="58">
        <v>1.64411209909185E-4</v>
      </c>
      <c r="D4" s="59">
        <v>2.2387157202518899E-4</v>
      </c>
      <c r="E4" s="59">
        <v>3.42203966819268E-4</v>
      </c>
      <c r="F4" s="59">
        <v>5.5832917729598105E-4</v>
      </c>
      <c r="G4" s="59">
        <v>1.0218484894065399E-3</v>
      </c>
      <c r="H4" s="59">
        <v>1.61007546136E-3</v>
      </c>
      <c r="I4" s="59">
        <v>2.75689837015817E-3</v>
      </c>
      <c r="J4" s="59">
        <v>4.0020473507697699E-3</v>
      </c>
      <c r="K4" s="59">
        <v>6.7716304942904097E-3</v>
      </c>
      <c r="L4" s="59">
        <v>1.0504167450107399E-2</v>
      </c>
      <c r="M4" s="60">
        <v>1.8715263047757301E-2</v>
      </c>
    </row>
    <row r="5" spans="2:13" x14ac:dyDescent="0.3">
      <c r="B5" s="32" t="s">
        <v>1</v>
      </c>
      <c r="C5" s="61">
        <v>1.8212050037705398E-5</v>
      </c>
      <c r="D5" s="62">
        <v>2.1236853995111899E-5</v>
      </c>
      <c r="E5" s="62">
        <v>2.869453085932E-5</v>
      </c>
      <c r="F5" s="62">
        <v>4.3608488889313201E-5</v>
      </c>
      <c r="G5" s="62">
        <v>7.7408962121943396E-5</v>
      </c>
      <c r="H5" s="62">
        <v>1.4771023382567999E-4</v>
      </c>
      <c r="I5" s="62">
        <v>3.30835558311103E-4</v>
      </c>
      <c r="J5" s="62">
        <v>6.5219834552209899E-4</v>
      </c>
      <c r="K5" s="62">
        <v>1.34980441019294E-3</v>
      </c>
      <c r="L5" s="62">
        <v>2.5744558735319501E-3</v>
      </c>
      <c r="M5" s="63">
        <v>6.6923710452000797E-3</v>
      </c>
    </row>
    <row r="6" spans="2:13" x14ac:dyDescent="0.3">
      <c r="B6" s="32" t="s">
        <v>2</v>
      </c>
      <c r="C6" s="61">
        <v>3.9401035648370199E-5</v>
      </c>
      <c r="D6" s="62">
        <v>5.45397025565991E-5</v>
      </c>
      <c r="E6" s="62">
        <v>7.5682046772468302E-5</v>
      </c>
      <c r="F6" s="62">
        <v>1.0595191946357401E-4</v>
      </c>
      <c r="G6" s="62">
        <v>1.8277218563790901E-4</v>
      </c>
      <c r="H6" s="62">
        <v>2.8038162150327301E-4</v>
      </c>
      <c r="I6" s="62">
        <v>5.1127720907213404E-4</v>
      </c>
      <c r="J6" s="62">
        <v>8.9165638165482797E-4</v>
      </c>
      <c r="K6" s="62">
        <v>1.5189758963511E-3</v>
      </c>
      <c r="L6" s="62">
        <v>2.7623293928084199E-3</v>
      </c>
      <c r="M6" s="63">
        <v>7.8782786406855296E-3</v>
      </c>
    </row>
    <row r="7" spans="2:13" x14ac:dyDescent="0.3">
      <c r="B7" s="32" t="s">
        <v>3</v>
      </c>
      <c r="C7" s="61">
        <v>1.4747515492803799E-5</v>
      </c>
      <c r="D7" s="62">
        <v>2.2572965141463301E-5</v>
      </c>
      <c r="E7" s="62">
        <v>3.8374573270721897E-5</v>
      </c>
      <c r="F7" s="62">
        <v>6.8140557512977497E-5</v>
      </c>
      <c r="G7" s="62">
        <v>1.30463791654509E-4</v>
      </c>
      <c r="H7" s="62">
        <v>2.5331332997341699E-4</v>
      </c>
      <c r="I7" s="62">
        <v>4.8721969814827102E-4</v>
      </c>
      <c r="J7" s="62">
        <v>8.7913640485341802E-4</v>
      </c>
      <c r="K7" s="62">
        <v>1.69219642595328E-3</v>
      </c>
      <c r="L7" s="62">
        <v>3.2276109502163901E-3</v>
      </c>
      <c r="M7" s="63">
        <v>1.38464541910828E-2</v>
      </c>
    </row>
    <row r="8" spans="2:13" x14ac:dyDescent="0.3">
      <c r="B8" s="32" t="s">
        <v>4</v>
      </c>
      <c r="C8" s="61">
        <v>1.5050169928573599E-4</v>
      </c>
      <c r="D8" s="62">
        <v>2.09279349134106E-4</v>
      </c>
      <c r="E8" s="62">
        <v>3.1673434177244899E-4</v>
      </c>
      <c r="F8" s="62">
        <v>5.4285813212509105E-4</v>
      </c>
      <c r="G8" s="62">
        <v>9.2846863112125205E-4</v>
      </c>
      <c r="H8" s="62">
        <v>1.54046731587483E-3</v>
      </c>
      <c r="I8" s="62">
        <v>2.70534742043623E-3</v>
      </c>
      <c r="J8" s="62">
        <v>4.3343767085503096E-3</v>
      </c>
      <c r="K8" s="62">
        <v>7.1312501097996498E-3</v>
      </c>
      <c r="L8" s="62">
        <v>1.0997277932299701E-2</v>
      </c>
      <c r="M8" s="63">
        <v>2.1243311048297402E-2</v>
      </c>
    </row>
    <row r="9" spans="2:13" x14ac:dyDescent="0.3">
      <c r="B9" s="32" t="s">
        <v>5</v>
      </c>
      <c r="C9" s="61">
        <v>4.8845910710360102E-5</v>
      </c>
      <c r="D9" s="62">
        <v>6.3665796117980101E-5</v>
      </c>
      <c r="E9" s="62">
        <v>7.7610559035372299E-5</v>
      </c>
      <c r="F9" s="62">
        <v>1.2463245626808401E-4</v>
      </c>
      <c r="G9" s="62">
        <v>2.2727334918402699E-4</v>
      </c>
      <c r="H9" s="62">
        <v>4.3787316749612198E-4</v>
      </c>
      <c r="I9" s="62">
        <v>7.4764553615167797E-4</v>
      </c>
      <c r="J9" s="62">
        <v>1.1782626090907999E-3</v>
      </c>
      <c r="K9" s="62">
        <v>2.2315416088230099E-3</v>
      </c>
      <c r="L9" s="62">
        <v>4.3278441675208201E-3</v>
      </c>
      <c r="M9" s="63">
        <v>1.1278814801576199E-2</v>
      </c>
    </row>
    <row r="10" spans="2:13" x14ac:dyDescent="0.3">
      <c r="B10" s="32" t="s">
        <v>6</v>
      </c>
      <c r="C10" s="61">
        <v>6.7379139375985301E-5</v>
      </c>
      <c r="D10" s="62">
        <v>9.4722332887238898E-5</v>
      </c>
      <c r="E10" s="62">
        <v>1.42362493428056E-4</v>
      </c>
      <c r="F10" s="62">
        <v>2.39048071862102E-4</v>
      </c>
      <c r="G10" s="62">
        <v>4.80052866533696E-4</v>
      </c>
      <c r="H10" s="62">
        <v>8.6246147847537696E-4</v>
      </c>
      <c r="I10" s="62">
        <v>1.6181484504430501E-3</v>
      </c>
      <c r="J10" s="62">
        <v>2.7227745957661702E-3</v>
      </c>
      <c r="K10" s="62">
        <v>4.6203851503580102E-3</v>
      </c>
      <c r="L10" s="62">
        <v>7.7228042707422704E-3</v>
      </c>
      <c r="M10" s="63">
        <v>2.3296288277095002E-2</v>
      </c>
    </row>
    <row r="11" spans="2:13" x14ac:dyDescent="0.3">
      <c r="B11" s="32" t="s">
        <v>7</v>
      </c>
      <c r="C11" s="61">
        <v>2.4219405149485798E-5</v>
      </c>
      <c r="D11" s="62">
        <v>3.79346874851435E-5</v>
      </c>
      <c r="E11" s="62">
        <v>7.3564891148611598E-5</v>
      </c>
      <c r="F11" s="62">
        <v>1.10133018093241E-4</v>
      </c>
      <c r="G11" s="62">
        <v>1.8200468643489299E-4</v>
      </c>
      <c r="H11" s="62">
        <v>3.0244603462573999E-4</v>
      </c>
      <c r="I11" s="62">
        <v>5.8463520633178598E-4</v>
      </c>
      <c r="J11" s="62">
        <v>1.0255565063028299E-3</v>
      </c>
      <c r="K11" s="62">
        <v>2.1383761371713901E-3</v>
      </c>
      <c r="L11" s="62">
        <v>3.8805730940602201E-3</v>
      </c>
      <c r="M11" s="63">
        <v>1.13879489177066E-2</v>
      </c>
    </row>
    <row r="12" spans="2:13" x14ac:dyDescent="0.3">
      <c r="B12" s="32" t="s">
        <v>8</v>
      </c>
      <c r="C12" s="61">
        <v>1.5547461032959099E-5</v>
      </c>
      <c r="D12" s="62">
        <v>2.3396744616908999E-5</v>
      </c>
      <c r="E12" s="62">
        <v>3.6776023412946503E-5</v>
      </c>
      <c r="F12" s="62">
        <v>6.4509521504027206E-5</v>
      </c>
      <c r="G12" s="62">
        <v>1.214574606692E-4</v>
      </c>
      <c r="H12" s="62">
        <v>2.2080161765183201E-4</v>
      </c>
      <c r="I12" s="62">
        <v>4.0805476829021398E-4</v>
      </c>
      <c r="J12" s="62">
        <v>8.4026007138351998E-4</v>
      </c>
      <c r="K12" s="62">
        <v>1.60036408570556E-3</v>
      </c>
      <c r="L12" s="62">
        <v>2.9776457940238598E-3</v>
      </c>
      <c r="M12" s="63">
        <v>9.6406668405272095E-3</v>
      </c>
    </row>
    <row r="13" spans="2:13" x14ac:dyDescent="0.3">
      <c r="B13" s="32" t="s">
        <v>9</v>
      </c>
      <c r="C13" s="61">
        <v>7.2323269315665801E-6</v>
      </c>
      <c r="D13" s="62">
        <v>1.10577358563127E-5</v>
      </c>
      <c r="E13" s="62">
        <v>1.8973103115245302E-5</v>
      </c>
      <c r="F13" s="62">
        <v>3.5448969002513398E-5</v>
      </c>
      <c r="G13" s="62">
        <v>7.5545726812047703E-5</v>
      </c>
      <c r="H13" s="62">
        <v>1.8571570803619801E-4</v>
      </c>
      <c r="I13" s="62">
        <v>4.2153610468035301E-4</v>
      </c>
      <c r="J13" s="62">
        <v>8.6167352449421203E-4</v>
      </c>
      <c r="K13" s="62">
        <v>1.28230467774323E-3</v>
      </c>
      <c r="L13" s="62">
        <v>1.77608682498947E-3</v>
      </c>
      <c r="M13" s="63">
        <v>5.5590739948029799E-3</v>
      </c>
    </row>
    <row r="14" spans="2:13" x14ac:dyDescent="0.3">
      <c r="B14" s="32" t="s">
        <v>10</v>
      </c>
      <c r="C14" s="61">
        <v>5.7294715508834897E-5</v>
      </c>
      <c r="D14" s="62">
        <v>7.5902918598141407E-5</v>
      </c>
      <c r="E14" s="62">
        <v>1.0600925400552901E-4</v>
      </c>
      <c r="F14" s="62">
        <v>1.6110067611445101E-4</v>
      </c>
      <c r="G14" s="62">
        <v>2.69232167343216E-4</v>
      </c>
      <c r="H14" s="62">
        <v>4.5171890391299799E-4</v>
      </c>
      <c r="I14" s="62">
        <v>8.2967001269586098E-4</v>
      </c>
      <c r="J14" s="62">
        <v>1.59059477402663E-3</v>
      </c>
      <c r="K14" s="62">
        <v>2.5214251189446799E-3</v>
      </c>
      <c r="L14" s="62">
        <v>3.9483259946279199E-3</v>
      </c>
      <c r="M14" s="63">
        <v>8.5801954902437905E-3</v>
      </c>
    </row>
    <row r="15" spans="2:13" x14ac:dyDescent="0.3">
      <c r="B15" s="32" t="s">
        <v>11</v>
      </c>
      <c r="C15" s="61">
        <v>9.9986244573572306E-5</v>
      </c>
      <c r="D15" s="62">
        <v>1.19733004835737E-4</v>
      </c>
      <c r="E15" s="62">
        <v>1.42992504982592E-4</v>
      </c>
      <c r="F15" s="62">
        <v>2.10417681524577E-4</v>
      </c>
      <c r="G15" s="62">
        <v>3.4122358783249799E-4</v>
      </c>
      <c r="H15" s="62">
        <v>5.1764309347205099E-4</v>
      </c>
      <c r="I15" s="62">
        <v>7.5510512092294803E-4</v>
      </c>
      <c r="J15" s="62">
        <v>1.30576091851873E-3</v>
      </c>
      <c r="K15" s="62">
        <v>2.2337369165657101E-3</v>
      </c>
      <c r="L15" s="62">
        <v>3.6947404733781801E-3</v>
      </c>
      <c r="M15" s="63">
        <v>9.7359968691401004E-3</v>
      </c>
    </row>
    <row r="16" spans="2:13" x14ac:dyDescent="0.3">
      <c r="B16" s="32" t="s">
        <v>12</v>
      </c>
      <c r="C16" s="61">
        <v>1.57792662567231E-5</v>
      </c>
      <c r="D16" s="62">
        <v>1.95113585536642E-5</v>
      </c>
      <c r="E16" s="62">
        <v>3.0557912502683399E-5</v>
      </c>
      <c r="F16" s="62">
        <v>4.6767314193224201E-5</v>
      </c>
      <c r="G16" s="62">
        <v>1.1149816200682801E-4</v>
      </c>
      <c r="H16" s="62">
        <v>2.14998337083015E-4</v>
      </c>
      <c r="I16" s="62">
        <v>5.2067364446158103E-4</v>
      </c>
      <c r="J16" s="62">
        <v>1.0325125484918201E-3</v>
      </c>
      <c r="K16" s="62">
        <v>2.19950440757892E-3</v>
      </c>
      <c r="L16" s="62">
        <v>4.1711550617180397E-3</v>
      </c>
      <c r="M16" s="63">
        <v>1.06779812213007E-2</v>
      </c>
    </row>
    <row r="17" spans="2:13" x14ac:dyDescent="0.3">
      <c r="B17" s="32" t="s">
        <v>13</v>
      </c>
      <c r="C17" s="61">
        <v>5.98343726462466E-5</v>
      </c>
      <c r="D17" s="62">
        <v>9.2835518322616694E-5</v>
      </c>
      <c r="E17" s="62">
        <v>1.554786809969E-4</v>
      </c>
      <c r="F17" s="62">
        <v>3.1371908240398902E-4</v>
      </c>
      <c r="G17" s="62">
        <v>7.4561377848191696E-4</v>
      </c>
      <c r="H17" s="62">
        <v>1.12654789895822E-3</v>
      </c>
      <c r="I17" s="62">
        <v>2.2629534964721302E-3</v>
      </c>
      <c r="J17" s="62">
        <v>3.4998322759082698E-3</v>
      </c>
      <c r="K17" s="62">
        <v>5.9467011904163697E-3</v>
      </c>
      <c r="L17" s="62">
        <v>7.8812317334671193E-3</v>
      </c>
      <c r="M17" s="63">
        <v>1.6669766830164801E-2</v>
      </c>
    </row>
    <row r="18" spans="2:13" x14ac:dyDescent="0.3">
      <c r="B18" s="32" t="s">
        <v>14</v>
      </c>
      <c r="C18" s="61">
        <v>6.5376963328473298E-5</v>
      </c>
      <c r="D18" s="62">
        <v>8.0892860919206297E-5</v>
      </c>
      <c r="E18" s="62">
        <v>9.1838944551093804E-5</v>
      </c>
      <c r="F18" s="62">
        <v>1.7221417332558E-4</v>
      </c>
      <c r="G18" s="62">
        <v>2.4519707556342699E-4</v>
      </c>
      <c r="H18" s="62">
        <v>3.8969370143998898E-4</v>
      </c>
      <c r="I18" s="62">
        <v>6.7300991205313703E-4</v>
      </c>
      <c r="J18" s="62">
        <v>1.09441518230952E-3</v>
      </c>
      <c r="K18" s="62">
        <v>1.9586191244371901E-3</v>
      </c>
      <c r="L18" s="62">
        <v>3.6414881874296499E-3</v>
      </c>
      <c r="M18" s="63">
        <v>1.35600835857806E-2</v>
      </c>
    </row>
    <row r="19" spans="2:13" x14ac:dyDescent="0.3">
      <c r="B19" s="32" t="s">
        <v>15</v>
      </c>
      <c r="C19" s="61">
        <v>4.4688007361175298E-5</v>
      </c>
      <c r="D19" s="62">
        <v>7.8457186315348997E-5</v>
      </c>
      <c r="E19" s="62">
        <v>1.11104801175145E-4</v>
      </c>
      <c r="F19" s="62">
        <v>1.6623188265809901E-4</v>
      </c>
      <c r="G19" s="62">
        <v>2.34396443500671E-4</v>
      </c>
      <c r="H19" s="62">
        <v>3.1621252444585698E-4</v>
      </c>
      <c r="I19" s="62">
        <v>4.49270289989326E-4</v>
      </c>
      <c r="J19" s="62">
        <v>6.0712466574415198E-4</v>
      </c>
      <c r="K19" s="62">
        <v>9.7760647458260607E-4</v>
      </c>
      <c r="L19" s="62">
        <v>1.4641191628830901E-3</v>
      </c>
      <c r="M19" s="63">
        <v>3.3005095536719499E-3</v>
      </c>
    </row>
    <row r="20" spans="2:13" x14ac:dyDescent="0.3">
      <c r="B20" s="32" t="s">
        <v>16</v>
      </c>
      <c r="C20" s="61">
        <v>1.2684555629805501E-5</v>
      </c>
      <c r="D20" s="62">
        <v>2.0327076551876898E-5</v>
      </c>
      <c r="E20" s="62">
        <v>3.9331977255960203E-5</v>
      </c>
      <c r="F20" s="62">
        <v>7.2065178741041603E-5</v>
      </c>
      <c r="G20" s="62">
        <v>1.6444691008049499E-4</v>
      </c>
      <c r="H20" s="62">
        <v>3.6290222547817201E-4</v>
      </c>
      <c r="I20" s="62">
        <v>7.3794527113693403E-4</v>
      </c>
      <c r="J20" s="62">
        <v>1.2618797864324201E-3</v>
      </c>
      <c r="K20" s="62">
        <v>2.206951357072E-3</v>
      </c>
      <c r="L20" s="62">
        <v>3.8263865075713302E-3</v>
      </c>
      <c r="M20" s="63">
        <v>1.3184675324844601E-2</v>
      </c>
    </row>
    <row r="21" spans="2:13" x14ac:dyDescent="0.3">
      <c r="B21" s="32" t="s">
        <v>17</v>
      </c>
      <c r="C21" s="61">
        <v>1.20468581404788E-4</v>
      </c>
      <c r="D21" s="62">
        <v>1.3128707754673401E-4</v>
      </c>
      <c r="E21" s="62">
        <v>1.8412094295014201E-4</v>
      </c>
      <c r="F21" s="62">
        <v>2.8979672236300702E-4</v>
      </c>
      <c r="G21" s="62">
        <v>4.90943863574875E-4</v>
      </c>
      <c r="H21" s="62">
        <v>8.1609753509378797E-4</v>
      </c>
      <c r="I21" s="62">
        <v>1.3609026985321401E-3</v>
      </c>
      <c r="J21" s="62">
        <v>2.0148137453635702E-3</v>
      </c>
      <c r="K21" s="62">
        <v>3.2376959422511301E-3</v>
      </c>
      <c r="L21" s="62">
        <v>5.4617394813323899E-3</v>
      </c>
      <c r="M21" s="63">
        <v>1.42038185711793E-2</v>
      </c>
    </row>
    <row r="22" spans="2:13" x14ac:dyDescent="0.3">
      <c r="B22" s="32" t="s">
        <v>18</v>
      </c>
      <c r="C22" s="61">
        <v>1.59849918308346E-4</v>
      </c>
      <c r="D22" s="62">
        <v>2.37381712139536E-4</v>
      </c>
      <c r="E22" s="62">
        <v>3.4820435461283401E-4</v>
      </c>
      <c r="F22" s="62">
        <v>6.2616863618335597E-4</v>
      </c>
      <c r="G22" s="62">
        <v>1.04026094308984E-3</v>
      </c>
      <c r="H22" s="62">
        <v>1.76676114672789E-3</v>
      </c>
      <c r="I22" s="62">
        <v>2.8740360980001999E-3</v>
      </c>
      <c r="J22" s="62">
        <v>4.6589361704466904E-3</v>
      </c>
      <c r="K22" s="62">
        <v>8.1962203889468493E-3</v>
      </c>
      <c r="L22" s="62">
        <v>1.2591703261936401E-2</v>
      </c>
      <c r="M22" s="63">
        <v>2.43257885244474E-2</v>
      </c>
    </row>
    <row r="23" spans="2:13" x14ac:dyDescent="0.3">
      <c r="B23" s="32" t="s">
        <v>19</v>
      </c>
      <c r="C23" s="61">
        <v>5.5901591836337898E-5</v>
      </c>
      <c r="D23" s="62">
        <v>9.3791785919629394E-5</v>
      </c>
      <c r="E23" s="62">
        <v>1.54783742024395E-4</v>
      </c>
      <c r="F23" s="62">
        <v>2.7971615518744699E-4</v>
      </c>
      <c r="G23" s="62">
        <v>5.5816859023807798E-4</v>
      </c>
      <c r="H23" s="62">
        <v>1.01125419280495E-3</v>
      </c>
      <c r="I23" s="62">
        <v>2.0976330942146602E-3</v>
      </c>
      <c r="J23" s="62">
        <v>3.6923535631865601E-3</v>
      </c>
      <c r="K23" s="62">
        <v>6.9331855555445797E-3</v>
      </c>
      <c r="L23" s="62">
        <v>1.1348474435369699E-2</v>
      </c>
      <c r="M23" s="63">
        <v>2.4220472996729001E-2</v>
      </c>
    </row>
    <row r="24" spans="2:13" x14ac:dyDescent="0.3">
      <c r="B24" s="32" t="s">
        <v>20</v>
      </c>
      <c r="C24" s="61">
        <v>5.9041737557169798E-5</v>
      </c>
      <c r="D24" s="62">
        <v>9.0311561857425206E-5</v>
      </c>
      <c r="E24" s="62">
        <v>1.4416856211436999E-4</v>
      </c>
      <c r="F24" s="62">
        <v>2.5103171124857E-4</v>
      </c>
      <c r="G24" s="62">
        <v>4.7339107165392502E-4</v>
      </c>
      <c r="H24" s="62">
        <v>7.7563958715174796E-4</v>
      </c>
      <c r="I24" s="62">
        <v>1.4798822466489899E-3</v>
      </c>
      <c r="J24" s="62">
        <v>2.6809041001763698E-3</v>
      </c>
      <c r="K24" s="62">
        <v>5.1038317443176297E-3</v>
      </c>
      <c r="L24" s="62">
        <v>9.1316914645790202E-3</v>
      </c>
      <c r="M24" s="63">
        <v>2.35198774764795E-2</v>
      </c>
    </row>
    <row r="25" spans="2:13" x14ac:dyDescent="0.3">
      <c r="B25" s="32" t="s">
        <v>21</v>
      </c>
      <c r="C25" s="61">
        <v>1.1006393995873E-5</v>
      </c>
      <c r="D25" s="62">
        <v>1.48668614535397E-5</v>
      </c>
      <c r="E25" s="62">
        <v>2.5561151008418899E-5</v>
      </c>
      <c r="F25" s="62">
        <v>6.0587740589593497E-5</v>
      </c>
      <c r="G25" s="62">
        <v>1.1457207956558399E-4</v>
      </c>
      <c r="H25" s="62">
        <v>2.2746192971987201E-4</v>
      </c>
      <c r="I25" s="62">
        <v>4.8430569348542602E-4</v>
      </c>
      <c r="J25" s="62">
        <v>8.3345139476639701E-4</v>
      </c>
      <c r="K25" s="62">
        <v>1.64807644123244E-3</v>
      </c>
      <c r="L25" s="62">
        <v>3.1755106509004801E-3</v>
      </c>
      <c r="M25" s="63">
        <v>6.8838771048953503E-3</v>
      </c>
    </row>
    <row r="26" spans="2:13" x14ac:dyDescent="0.3">
      <c r="B26" s="32" t="s">
        <v>22</v>
      </c>
      <c r="C26" s="61">
        <v>1.20407903331019E-4</v>
      </c>
      <c r="D26" s="62">
        <v>1.81306178354864E-4</v>
      </c>
      <c r="E26" s="62">
        <v>2.7797486134922399E-4</v>
      </c>
      <c r="F26" s="62">
        <v>4.23138835536321E-4</v>
      </c>
      <c r="G26" s="62">
        <v>6.6761256893381005E-4</v>
      </c>
      <c r="H26" s="62">
        <v>1.0790274135677399E-3</v>
      </c>
      <c r="I26" s="62">
        <v>1.9585509958375902E-3</v>
      </c>
      <c r="J26" s="62">
        <v>3.3097351879554601E-3</v>
      </c>
      <c r="K26" s="62">
        <v>6.1806100724778202E-3</v>
      </c>
      <c r="L26" s="62">
        <v>9.7668441862241405E-3</v>
      </c>
      <c r="M26" s="63">
        <v>2.0641028394677401E-2</v>
      </c>
    </row>
    <row r="27" spans="2:13" x14ac:dyDescent="0.3">
      <c r="B27" s="32" t="s">
        <v>23</v>
      </c>
      <c r="C27" s="61">
        <v>6.7796042639526905E-5</v>
      </c>
      <c r="D27" s="62">
        <v>1.00846210288305E-4</v>
      </c>
      <c r="E27" s="62">
        <v>1.5224665751305499E-4</v>
      </c>
      <c r="F27" s="62">
        <v>2.4342139489110499E-4</v>
      </c>
      <c r="G27" s="62">
        <v>4.3556179347514399E-4</v>
      </c>
      <c r="H27" s="62">
        <v>7.2885672277557903E-4</v>
      </c>
      <c r="I27" s="62">
        <v>1.2137827075311199E-3</v>
      </c>
      <c r="J27" s="62">
        <v>2.0614644504956098E-3</v>
      </c>
      <c r="K27" s="62">
        <v>3.5798044327910901E-3</v>
      </c>
      <c r="L27" s="62">
        <v>6.2177585912719597E-3</v>
      </c>
      <c r="M27" s="63">
        <v>1.6643294905881199E-2</v>
      </c>
    </row>
    <row r="28" spans="2:13" x14ac:dyDescent="0.3">
      <c r="B28" s="32" t="s">
        <v>24</v>
      </c>
      <c r="C28" s="61">
        <v>4.4948814521961798E-5</v>
      </c>
      <c r="D28" s="62">
        <v>5.8876895313051998E-5</v>
      </c>
      <c r="E28" s="62">
        <v>9.1338908178918596E-5</v>
      </c>
      <c r="F28" s="62">
        <v>1.3303292787578E-4</v>
      </c>
      <c r="G28" s="62">
        <v>2.8172941934435399E-4</v>
      </c>
      <c r="H28" s="62">
        <v>5.1463450781964596E-4</v>
      </c>
      <c r="I28" s="62">
        <v>1.0589579573596099E-3</v>
      </c>
      <c r="J28" s="62">
        <v>2.2229750599756402E-3</v>
      </c>
      <c r="K28" s="62">
        <v>4.7436388935454196E-3</v>
      </c>
      <c r="L28" s="62">
        <v>8.2426141697773195E-3</v>
      </c>
      <c r="M28" s="63">
        <v>2.1519445731186099E-2</v>
      </c>
    </row>
    <row r="29" spans="2:13" x14ac:dyDescent="0.3">
      <c r="B29" s="32" t="s">
        <v>25</v>
      </c>
      <c r="C29" s="61">
        <v>3.9455066161749101E-5</v>
      </c>
      <c r="D29" s="62">
        <v>6.1807517251830004E-5</v>
      </c>
      <c r="E29" s="62">
        <v>9.0824404934372502E-5</v>
      </c>
      <c r="F29" s="62">
        <v>1.61193844539677E-4</v>
      </c>
      <c r="G29" s="62">
        <v>2.7583900626926402E-4</v>
      </c>
      <c r="H29" s="62">
        <v>4.4784637302067002E-4</v>
      </c>
      <c r="I29" s="62">
        <v>7.9431933671756001E-4</v>
      </c>
      <c r="J29" s="62">
        <v>1.09342589623815E-3</v>
      </c>
      <c r="K29" s="62">
        <v>1.6130083375641201E-3</v>
      </c>
      <c r="L29" s="62">
        <v>2.6331051489074599E-3</v>
      </c>
      <c r="M29" s="63">
        <v>5.9504384264319303E-3</v>
      </c>
    </row>
    <row r="30" spans="2:13" x14ac:dyDescent="0.3">
      <c r="B30" s="32" t="s">
        <v>26</v>
      </c>
      <c r="C30" s="61">
        <v>1.6795507264545699E-4</v>
      </c>
      <c r="D30" s="62">
        <v>2.5118192740807699E-4</v>
      </c>
      <c r="E30" s="62">
        <v>3.6600363304609802E-4</v>
      </c>
      <c r="F30" s="62">
        <v>6.1714297170491596E-4</v>
      </c>
      <c r="G30" s="62">
        <v>9.9051725348769698E-4</v>
      </c>
      <c r="H30" s="62">
        <v>1.61358229887711E-3</v>
      </c>
      <c r="I30" s="62">
        <v>2.64144361824164E-3</v>
      </c>
      <c r="J30" s="62">
        <v>4.1788565875697002E-3</v>
      </c>
      <c r="K30" s="62">
        <v>7.2007957518502204E-3</v>
      </c>
      <c r="L30" s="62">
        <v>1.16018554531823E-2</v>
      </c>
      <c r="M30" s="63">
        <v>2.2773321587354602E-2</v>
      </c>
    </row>
    <row r="31" spans="2:13" x14ac:dyDescent="0.3">
      <c r="B31" s="32" t="s">
        <v>27</v>
      </c>
      <c r="C31" s="61">
        <v>1.84442010643758E-4</v>
      </c>
      <c r="D31" s="62">
        <v>2.6448975102541403E-4</v>
      </c>
      <c r="E31" s="62">
        <v>4.2615211129711899E-4</v>
      </c>
      <c r="F31" s="62">
        <v>7.19162474017828E-4</v>
      </c>
      <c r="G31" s="62">
        <v>1.13798371340694E-3</v>
      </c>
      <c r="H31" s="62">
        <v>1.9673843709664702E-3</v>
      </c>
      <c r="I31" s="62">
        <v>3.4765587579987001E-3</v>
      </c>
      <c r="J31" s="62">
        <v>5.37073910912844E-3</v>
      </c>
      <c r="K31" s="62">
        <v>9.0928277644584995E-3</v>
      </c>
      <c r="L31" s="62">
        <v>1.43964741507726E-2</v>
      </c>
      <c r="M31" s="63">
        <v>2.6141488529071701E-2</v>
      </c>
    </row>
    <row r="32" spans="2:13" x14ac:dyDescent="0.3">
      <c r="B32" s="32" t="s">
        <v>28</v>
      </c>
      <c r="C32" s="61">
        <v>1.1111375650646499E-4</v>
      </c>
      <c r="D32" s="62">
        <v>1.67152735491384E-4</v>
      </c>
      <c r="E32" s="62">
        <v>2.43283290996812E-4</v>
      </c>
      <c r="F32" s="62">
        <v>3.8821637706056998E-4</v>
      </c>
      <c r="G32" s="62">
        <v>7.0077711431276398E-4</v>
      </c>
      <c r="H32" s="62">
        <v>1.1429965577530001E-3</v>
      </c>
      <c r="I32" s="62">
        <v>2.32617922866517E-3</v>
      </c>
      <c r="J32" s="62">
        <v>3.9575805404783596E-3</v>
      </c>
      <c r="K32" s="62">
        <v>7.11778208087152E-3</v>
      </c>
      <c r="L32" s="62">
        <v>1.1401503681408701E-2</v>
      </c>
      <c r="M32" s="63">
        <v>2.7902990501364799E-2</v>
      </c>
    </row>
    <row r="33" spans="2:13" x14ac:dyDescent="0.3">
      <c r="B33" s="32" t="s">
        <v>29</v>
      </c>
      <c r="C33" s="61">
        <v>1.8992713446672999E-4</v>
      </c>
      <c r="D33" s="62">
        <v>2.8280002846875799E-4</v>
      </c>
      <c r="E33" s="62">
        <v>4.1868753015842698E-4</v>
      </c>
      <c r="F33" s="62">
        <v>7.3250850539394803E-4</v>
      </c>
      <c r="G33" s="62">
        <v>1.23377080659666E-3</v>
      </c>
      <c r="H33" s="62">
        <v>2.0366774519873601E-3</v>
      </c>
      <c r="I33" s="62">
        <v>3.3675148400121799E-3</v>
      </c>
      <c r="J33" s="62">
        <v>5.5270173195510596E-3</v>
      </c>
      <c r="K33" s="62">
        <v>9.2466325575350002E-3</v>
      </c>
      <c r="L33" s="62">
        <v>1.4506441648484501E-2</v>
      </c>
      <c r="M33" s="63">
        <v>2.7077078896586799E-2</v>
      </c>
    </row>
    <row r="34" spans="2:13" x14ac:dyDescent="0.3">
      <c r="B34" s="32" t="s">
        <v>30</v>
      </c>
      <c r="C34" s="61">
        <v>1.32655784209356E-5</v>
      </c>
      <c r="D34" s="62">
        <v>1.888232132782E-5</v>
      </c>
      <c r="E34" s="62">
        <v>3.2051794859834801E-5</v>
      </c>
      <c r="F34" s="62">
        <v>6.0814651613947801E-5</v>
      </c>
      <c r="G34" s="62">
        <v>1.2227150698991101E-4</v>
      </c>
      <c r="H34" s="62">
        <v>2.3552428057709401E-4</v>
      </c>
      <c r="I34" s="62">
        <v>4.3658796274504297E-4</v>
      </c>
      <c r="J34" s="62">
        <v>8.6622279583077903E-4</v>
      </c>
      <c r="K34" s="62">
        <v>1.6944231622050699E-3</v>
      </c>
      <c r="L34" s="62">
        <v>3.20626806560538E-3</v>
      </c>
      <c r="M34" s="63">
        <v>9.8902947837247093E-3</v>
      </c>
    </row>
    <row r="35" spans="2:13" x14ac:dyDescent="0.3">
      <c r="B35" s="32" t="s">
        <v>31</v>
      </c>
      <c r="C35" s="61">
        <v>1.1153590433708601E-4</v>
      </c>
      <c r="D35" s="62">
        <v>2.1675006429478901E-4</v>
      </c>
      <c r="E35" s="62">
        <v>2.5989816288994301E-4</v>
      </c>
      <c r="F35" s="62">
        <v>3.95352841408465E-4</v>
      </c>
      <c r="G35" s="62">
        <v>4.47769951545222E-4</v>
      </c>
      <c r="H35" s="62">
        <v>7.7468982140646504E-4</v>
      </c>
      <c r="I35" s="62">
        <v>8.9056464237314702E-4</v>
      </c>
      <c r="J35" s="62">
        <v>1.5571227030538701E-3</v>
      </c>
      <c r="K35" s="62">
        <v>3.1556899766485998E-3</v>
      </c>
      <c r="L35" s="62">
        <v>4.8367206875675802E-3</v>
      </c>
      <c r="M35" s="63">
        <v>1.48714629989987E-2</v>
      </c>
    </row>
    <row r="36" spans="2:13" x14ac:dyDescent="0.3">
      <c r="B36" s="32" t="s">
        <v>32</v>
      </c>
      <c r="C36" s="61">
        <v>2.7639379462437601E-4</v>
      </c>
      <c r="D36" s="62">
        <v>4.0048174286297199E-4</v>
      </c>
      <c r="E36" s="62">
        <v>6.6172808512681303E-4</v>
      </c>
      <c r="F36" s="62">
        <v>1.1069599921055E-3</v>
      </c>
      <c r="G36" s="62">
        <v>1.8078879358365901E-3</v>
      </c>
      <c r="H36" s="62">
        <v>2.83651547972096E-3</v>
      </c>
      <c r="I36" s="62">
        <v>4.7379500097902098E-3</v>
      </c>
      <c r="J36" s="62">
        <v>7.4681105412667597E-3</v>
      </c>
      <c r="K36" s="62">
        <v>1.1517942167121801E-2</v>
      </c>
      <c r="L36" s="62">
        <v>1.66257532263701E-2</v>
      </c>
      <c r="M36" s="63">
        <v>2.68115927064662E-2</v>
      </c>
    </row>
    <row r="37" spans="2:13" x14ac:dyDescent="0.3">
      <c r="B37" s="32" t="s">
        <v>33</v>
      </c>
      <c r="C37" s="61">
        <v>1.9174252351148699E-4</v>
      </c>
      <c r="D37" s="62">
        <v>2.8056367148791698E-4</v>
      </c>
      <c r="E37" s="62">
        <v>3.9903860317174199E-4</v>
      </c>
      <c r="F37" s="62">
        <v>7.1818047221412502E-4</v>
      </c>
      <c r="G37" s="62">
        <v>1.21488597062127E-3</v>
      </c>
      <c r="H37" s="62">
        <v>2.01040778564264E-3</v>
      </c>
      <c r="I37" s="62">
        <v>3.3079254011631901E-3</v>
      </c>
      <c r="J37" s="62">
        <v>5.44130048381717E-3</v>
      </c>
      <c r="K37" s="62">
        <v>9.2763441749488407E-3</v>
      </c>
      <c r="L37" s="62">
        <v>1.41724751874076E-2</v>
      </c>
      <c r="M37" s="63">
        <v>2.61186966744405E-2</v>
      </c>
    </row>
    <row r="38" spans="2:13" x14ac:dyDescent="0.3">
      <c r="B38" s="32" t="s">
        <v>34</v>
      </c>
      <c r="C38" s="61">
        <v>1.9325440481498799E-5</v>
      </c>
      <c r="D38" s="62">
        <v>3.2166813887898303E-5</v>
      </c>
      <c r="E38" s="62">
        <v>4.96977488878313E-5</v>
      </c>
      <c r="F38" s="62">
        <v>7.9069632433367799E-5</v>
      </c>
      <c r="G38" s="62">
        <v>1.58180110636972E-4</v>
      </c>
      <c r="H38" s="62">
        <v>2.8150494791260802E-4</v>
      </c>
      <c r="I38" s="62">
        <v>5.3846106971992401E-4</v>
      </c>
      <c r="J38" s="62">
        <v>1.0738006186095099E-3</v>
      </c>
      <c r="K38" s="62">
        <v>1.9626082676636601E-3</v>
      </c>
      <c r="L38" s="62">
        <v>3.68234276546272E-3</v>
      </c>
      <c r="M38" s="63">
        <v>1.3695079640606501E-2</v>
      </c>
    </row>
    <row r="39" spans="2:13" x14ac:dyDescent="0.3">
      <c r="B39" s="32" t="s">
        <v>35</v>
      </c>
      <c r="C39" s="61">
        <v>1.8958567674588499E-5</v>
      </c>
      <c r="D39" s="62">
        <v>2.1559295036077801E-5</v>
      </c>
      <c r="E39" s="62">
        <v>3.9136855640529599E-5</v>
      </c>
      <c r="F39" s="62">
        <v>9.0772182273507598E-5</v>
      </c>
      <c r="G39" s="62">
        <v>1.8671559059923101E-4</v>
      </c>
      <c r="H39" s="62">
        <v>2.6171885159325601E-4</v>
      </c>
      <c r="I39" s="62">
        <v>7.8481447491138398E-4</v>
      </c>
      <c r="J39" s="62">
        <v>1.8366710393983199E-3</v>
      </c>
      <c r="K39" s="62">
        <v>3.6362304340592602E-3</v>
      </c>
      <c r="L39" s="62">
        <v>7.3733862821394203E-3</v>
      </c>
      <c r="M39" s="63">
        <v>2.0336132664987801E-2</v>
      </c>
    </row>
    <row r="40" spans="2:13" x14ac:dyDescent="0.3">
      <c r="B40" s="32" t="s">
        <v>36</v>
      </c>
      <c r="C40" s="61">
        <v>3.7791463562750101E-5</v>
      </c>
      <c r="D40" s="62">
        <v>4.9430537262990803E-5</v>
      </c>
      <c r="E40" s="62">
        <v>6.6265608732914095E-5</v>
      </c>
      <c r="F40" s="62">
        <v>1.00071585923473E-4</v>
      </c>
      <c r="G40" s="62">
        <v>1.79212928636166E-4</v>
      </c>
      <c r="H40" s="62">
        <v>3.2308144041586699E-4</v>
      </c>
      <c r="I40" s="62">
        <v>5.9333844368341304E-4</v>
      </c>
      <c r="J40" s="62">
        <v>1.0653155390472099E-3</v>
      </c>
      <c r="K40" s="62">
        <v>2.0185008936077901E-3</v>
      </c>
      <c r="L40" s="62">
        <v>3.70871183929338E-3</v>
      </c>
      <c r="M40" s="63">
        <v>1.08396960848243E-2</v>
      </c>
    </row>
    <row r="41" spans="2:13" x14ac:dyDescent="0.3">
      <c r="B41" s="32" t="s">
        <v>37</v>
      </c>
      <c r="C41" s="61">
        <v>1.3592026602827199E-4</v>
      </c>
      <c r="D41" s="62">
        <v>2.0402405004188299E-4</v>
      </c>
      <c r="E41" s="62">
        <v>3.00537841369123E-4</v>
      </c>
      <c r="F41" s="62">
        <v>4.8094664637500202E-4</v>
      </c>
      <c r="G41" s="62">
        <v>7.4456115380350403E-4</v>
      </c>
      <c r="H41" s="62">
        <v>1.3180804434965499E-3</v>
      </c>
      <c r="I41" s="62">
        <v>2.3342595287081098E-3</v>
      </c>
      <c r="J41" s="62">
        <v>3.6005131637068199E-3</v>
      </c>
      <c r="K41" s="62">
        <v>6.3583653225990997E-3</v>
      </c>
      <c r="L41" s="62">
        <v>1.02351735118867E-2</v>
      </c>
      <c r="M41" s="63">
        <v>2.0388510034189601E-2</v>
      </c>
    </row>
    <row r="42" spans="2:13" x14ac:dyDescent="0.3">
      <c r="B42" s="32" t="s">
        <v>38</v>
      </c>
      <c r="C42" s="61">
        <v>1.7000411138756201E-4</v>
      </c>
      <c r="D42" s="62">
        <v>2.4455299985321399E-4</v>
      </c>
      <c r="E42" s="62">
        <v>3.8699504406271501E-4</v>
      </c>
      <c r="F42" s="62">
        <v>6.3062255852352903E-4</v>
      </c>
      <c r="G42" s="62">
        <v>1.0872155744687099E-3</v>
      </c>
      <c r="H42" s="62">
        <v>1.80113808064178E-3</v>
      </c>
      <c r="I42" s="62">
        <v>3.1671884090184901E-3</v>
      </c>
      <c r="J42" s="62">
        <v>5.05044222410526E-3</v>
      </c>
      <c r="K42" s="62">
        <v>8.3002479281440392E-3</v>
      </c>
      <c r="L42" s="62">
        <v>1.34703648099955E-2</v>
      </c>
      <c r="M42" s="63">
        <v>2.5304469404777801E-2</v>
      </c>
    </row>
    <row r="43" spans="2:13" x14ac:dyDescent="0.3">
      <c r="B43" s="32" t="s">
        <v>39</v>
      </c>
      <c r="C43" s="61">
        <v>0</v>
      </c>
      <c r="D43" s="62">
        <v>0</v>
      </c>
      <c r="E43" s="62">
        <v>0</v>
      </c>
      <c r="F43" s="62">
        <v>0</v>
      </c>
      <c r="G43" s="62">
        <v>0</v>
      </c>
      <c r="H43" s="62">
        <v>0</v>
      </c>
      <c r="I43" s="62">
        <v>0</v>
      </c>
      <c r="J43" s="62">
        <v>0</v>
      </c>
      <c r="K43" s="62">
        <v>0</v>
      </c>
      <c r="L43" s="62">
        <v>0</v>
      </c>
      <c r="M43" s="63">
        <v>0</v>
      </c>
    </row>
    <row r="44" spans="2:13" x14ac:dyDescent="0.3">
      <c r="B44" s="32" t="s">
        <v>40</v>
      </c>
      <c r="C44" s="61">
        <v>2.5013378782622498E-5</v>
      </c>
      <c r="D44" s="62">
        <v>3.8972035325054099E-5</v>
      </c>
      <c r="E44" s="62">
        <v>6.0880304811367403E-5</v>
      </c>
      <c r="F44" s="62">
        <v>1.02562033094429E-4</v>
      </c>
      <c r="G44" s="62">
        <v>1.4635614743009999E-4</v>
      </c>
      <c r="H44" s="62">
        <v>2.3849768036383599E-4</v>
      </c>
      <c r="I44" s="62">
        <v>4.8553360960582102E-4</v>
      </c>
      <c r="J44" s="62">
        <v>7.8461557966333102E-4</v>
      </c>
      <c r="K44" s="62">
        <v>1.5848027174957501E-3</v>
      </c>
      <c r="L44" s="62">
        <v>3.2765370323831399E-3</v>
      </c>
      <c r="M44" s="63">
        <v>1.01910093498799E-2</v>
      </c>
    </row>
    <row r="45" spans="2:13" x14ac:dyDescent="0.3">
      <c r="B45" s="32" t="s">
        <v>41</v>
      </c>
      <c r="C45" s="61">
        <v>9.7849495402967798E-6</v>
      </c>
      <c r="D45" s="62">
        <v>1.6144935940938799E-5</v>
      </c>
      <c r="E45" s="62">
        <v>2.4977150209565999E-5</v>
      </c>
      <c r="F45" s="62">
        <v>5.0430274282149798E-5</v>
      </c>
      <c r="G45" s="62">
        <v>9.9750255738351705E-5</v>
      </c>
      <c r="H45" s="62">
        <v>2.2497479725029301E-4</v>
      </c>
      <c r="I45" s="62">
        <v>4.3717378599437902E-4</v>
      </c>
      <c r="J45" s="62">
        <v>7.9671761130158895E-4</v>
      </c>
      <c r="K45" s="62">
        <v>1.3667745617173799E-3</v>
      </c>
      <c r="L45" s="62">
        <v>2.6510111216710699E-3</v>
      </c>
      <c r="M45" s="63">
        <v>6.9223665348565801E-3</v>
      </c>
    </row>
    <row r="46" spans="2:13" x14ac:dyDescent="0.3">
      <c r="B46" s="32" t="s">
        <v>42</v>
      </c>
      <c r="C46" s="61">
        <v>3.1989048830149202E-5</v>
      </c>
      <c r="D46" s="62">
        <v>4.8989037648276601E-5</v>
      </c>
      <c r="E46" s="62">
        <v>7.5347904413715301E-5</v>
      </c>
      <c r="F46" s="62">
        <v>1.27792855429964E-4</v>
      </c>
      <c r="G46" s="62">
        <v>2.5408861529351999E-4</v>
      </c>
      <c r="H46" s="62">
        <v>5.0015718516149203E-4</v>
      </c>
      <c r="I46" s="62">
        <v>1.04182343652966E-3</v>
      </c>
      <c r="J46" s="62">
        <v>1.7043276910444099E-3</v>
      </c>
      <c r="K46" s="62">
        <v>2.9474608397734299E-3</v>
      </c>
      <c r="L46" s="62">
        <v>5.0625484370561899E-3</v>
      </c>
      <c r="M46" s="63">
        <v>1.2617901350334099E-2</v>
      </c>
    </row>
    <row r="47" spans="2:13" x14ac:dyDescent="0.3">
      <c r="B47" s="32" t="s">
        <v>43</v>
      </c>
      <c r="C47" s="61">
        <v>8.9159686294686602E-6</v>
      </c>
      <c r="D47" s="62">
        <v>1.6311986748722201E-5</v>
      </c>
      <c r="E47" s="62">
        <v>2.6416519127649399E-5</v>
      </c>
      <c r="F47" s="62">
        <v>4.3372817406763103E-5</v>
      </c>
      <c r="G47" s="62">
        <v>8.7181189509206495E-5</v>
      </c>
      <c r="H47" s="62">
        <v>1.65963725725155E-4</v>
      </c>
      <c r="I47" s="62">
        <v>3.4436596669049801E-4</v>
      </c>
      <c r="J47" s="62">
        <v>7.2160580931265395E-4</v>
      </c>
      <c r="K47" s="62">
        <v>1.58494868014108E-3</v>
      </c>
      <c r="L47" s="62">
        <v>3.2140711358061699E-3</v>
      </c>
      <c r="M47" s="63">
        <v>1.02437482371314E-2</v>
      </c>
    </row>
    <row r="48" spans="2:13" x14ac:dyDescent="0.3">
      <c r="B48" s="32" t="s">
        <v>44</v>
      </c>
      <c r="C48" s="61">
        <v>2.1326365960449701E-5</v>
      </c>
      <c r="D48" s="62">
        <v>3.7305724310543397E-5</v>
      </c>
      <c r="E48" s="62">
        <v>5.5245197034493502E-5</v>
      </c>
      <c r="F48" s="62">
        <v>1.02048669746763E-4</v>
      </c>
      <c r="G48" s="62">
        <v>1.9964700338007601E-4</v>
      </c>
      <c r="H48" s="62">
        <v>4.08126339786711E-4</v>
      </c>
      <c r="I48" s="62">
        <v>7.5836405860750999E-4</v>
      </c>
      <c r="J48" s="62">
        <v>1.2646905845647999E-3</v>
      </c>
      <c r="K48" s="62">
        <v>1.9865755924303799E-3</v>
      </c>
      <c r="L48" s="62">
        <v>3.03834930919209E-3</v>
      </c>
      <c r="M48" s="63">
        <v>7.3913408065539102E-3</v>
      </c>
    </row>
    <row r="49" spans="2:13" x14ac:dyDescent="0.3">
      <c r="B49" s="32" t="s">
        <v>45</v>
      </c>
      <c r="C49" s="61">
        <v>1.8835914415638901E-4</v>
      </c>
      <c r="D49" s="62">
        <v>2.7630060677685602E-4</v>
      </c>
      <c r="E49" s="62">
        <v>4.0044045240595299E-4</v>
      </c>
      <c r="F49" s="62">
        <v>6.7235548210634998E-4</v>
      </c>
      <c r="G49" s="62">
        <v>1.10154405139197E-3</v>
      </c>
      <c r="H49" s="62">
        <v>1.8209222559380301E-3</v>
      </c>
      <c r="I49" s="62">
        <v>2.99207083012682E-3</v>
      </c>
      <c r="J49" s="62">
        <v>4.86342842552128E-3</v>
      </c>
      <c r="K49" s="62">
        <v>8.2083202400418699E-3</v>
      </c>
      <c r="L49" s="62">
        <v>1.2736644864603901E-2</v>
      </c>
      <c r="M49" s="63">
        <v>2.45283882561576E-2</v>
      </c>
    </row>
    <row r="50" spans="2:13" x14ac:dyDescent="0.3">
      <c r="B50" s="32" t="s">
        <v>46</v>
      </c>
      <c r="C50" s="61">
        <v>6.0834357079351202E-5</v>
      </c>
      <c r="D50" s="62">
        <v>9.2450247899054201E-5</v>
      </c>
      <c r="E50" s="62">
        <v>1.7845686800478601E-4</v>
      </c>
      <c r="F50" s="62">
        <v>3.6458591263805801E-4</v>
      </c>
      <c r="G50" s="62">
        <v>8.0341641615160097E-4</v>
      </c>
      <c r="H50" s="62">
        <v>1.5148567621842701E-3</v>
      </c>
      <c r="I50" s="62">
        <v>3.0753045620828499E-3</v>
      </c>
      <c r="J50" s="62">
        <v>5.90504887625448E-3</v>
      </c>
      <c r="K50" s="62">
        <v>1.10277396473525E-2</v>
      </c>
      <c r="L50" s="62">
        <v>1.8589872901744499E-2</v>
      </c>
      <c r="M50" s="63">
        <v>4.0791465638541698E-2</v>
      </c>
    </row>
    <row r="51" spans="2:13" x14ac:dyDescent="0.3">
      <c r="B51" s="32" t="s">
        <v>47</v>
      </c>
      <c r="C51" s="61">
        <v>1.5543748333284E-4</v>
      </c>
      <c r="D51" s="62">
        <v>2.1765187945113799E-4</v>
      </c>
      <c r="E51" s="62">
        <v>3.37685465029681E-4</v>
      </c>
      <c r="F51" s="62">
        <v>6.08536750895768E-4</v>
      </c>
      <c r="G51" s="62">
        <v>1.07129759071178E-3</v>
      </c>
      <c r="H51" s="62">
        <v>1.7951603956801801E-3</v>
      </c>
      <c r="I51" s="62">
        <v>3.2721820100324898E-3</v>
      </c>
      <c r="J51" s="62">
        <v>5.2412937447009903E-3</v>
      </c>
      <c r="K51" s="62">
        <v>8.5645200392341202E-3</v>
      </c>
      <c r="L51" s="62">
        <v>1.3416313327271201E-2</v>
      </c>
      <c r="M51" s="63">
        <v>2.6354399780790901E-2</v>
      </c>
    </row>
    <row r="52" spans="2:13" x14ac:dyDescent="0.3">
      <c r="B52" s="32" t="s">
        <v>48</v>
      </c>
      <c r="C52" s="61">
        <v>9.6777694709595506E-6</v>
      </c>
      <c r="D52" s="62">
        <v>1.42607931145133E-5</v>
      </c>
      <c r="E52" s="62">
        <v>2.9979127806057101E-5</v>
      </c>
      <c r="F52" s="62">
        <v>6.20115746166489E-5</v>
      </c>
      <c r="G52" s="62">
        <v>1.5225333161466699E-4</v>
      </c>
      <c r="H52" s="62">
        <v>3.6641101878474798E-4</v>
      </c>
      <c r="I52" s="62">
        <v>7.2992239079325695E-4</v>
      </c>
      <c r="J52" s="62">
        <v>1.21921944474792E-3</v>
      </c>
      <c r="K52" s="62">
        <v>2.47611633403217E-3</v>
      </c>
      <c r="L52" s="62">
        <v>4.9563843594369302E-3</v>
      </c>
      <c r="M52" s="63">
        <v>1.63223142361466E-2</v>
      </c>
    </row>
    <row r="53" spans="2:13" x14ac:dyDescent="0.3">
      <c r="B53" s="32" t="s">
        <v>49</v>
      </c>
      <c r="C53" s="61">
        <v>1.1288216683182E-4</v>
      </c>
      <c r="D53" s="62">
        <v>1.6870036313820899E-4</v>
      </c>
      <c r="E53" s="62">
        <v>2.6567504489094702E-4</v>
      </c>
      <c r="F53" s="62">
        <v>4.4453545338326E-4</v>
      </c>
      <c r="G53" s="62">
        <v>6.9315943279685602E-4</v>
      </c>
      <c r="H53" s="62">
        <v>1.24100010126669E-3</v>
      </c>
      <c r="I53" s="62">
        <v>2.2823599974329499E-3</v>
      </c>
      <c r="J53" s="62">
        <v>3.35111235925799E-3</v>
      </c>
      <c r="K53" s="62">
        <v>5.8926192074522602E-3</v>
      </c>
      <c r="L53" s="62">
        <v>9.4529648241676797E-3</v>
      </c>
      <c r="M53" s="63">
        <v>1.8177627129071599E-2</v>
      </c>
    </row>
    <row r="54" spans="2:13" x14ac:dyDescent="0.3">
      <c r="B54" s="32" t="s">
        <v>50</v>
      </c>
      <c r="C54" s="61">
        <v>8.83402384575177E-5</v>
      </c>
      <c r="D54" s="62">
        <v>9.1897987153613902E-5</v>
      </c>
      <c r="E54" s="62">
        <v>1.7342280900829499E-4</v>
      </c>
      <c r="F54" s="62">
        <v>2.0703366136984899E-4</v>
      </c>
      <c r="G54" s="62">
        <v>2.9978929998662897E-4</v>
      </c>
      <c r="H54" s="62">
        <v>4.7321379025917298E-4</v>
      </c>
      <c r="I54" s="62">
        <v>9.3583861992266402E-4</v>
      </c>
      <c r="J54" s="62">
        <v>1.4450774169108801E-3</v>
      </c>
      <c r="K54" s="62">
        <v>2.7448097709242602E-3</v>
      </c>
      <c r="L54" s="62">
        <v>4.7283039808846197E-3</v>
      </c>
      <c r="M54" s="63">
        <v>1.1731976782360499E-2</v>
      </c>
    </row>
    <row r="55" spans="2:13" x14ac:dyDescent="0.3">
      <c r="B55" s="32" t="s">
        <v>51</v>
      </c>
      <c r="C55" s="61">
        <v>7.1043789037451307E-5</v>
      </c>
      <c r="D55" s="62">
        <v>9.3762717022670595E-5</v>
      </c>
      <c r="E55" s="62">
        <v>1.2740491286585199E-4</v>
      </c>
      <c r="F55" s="62">
        <v>1.81917386804875E-4</v>
      </c>
      <c r="G55" s="62">
        <v>2.9081427012469E-4</v>
      </c>
      <c r="H55" s="62">
        <v>4.2110460545008498E-4</v>
      </c>
      <c r="I55" s="62">
        <v>8.2964015439988804E-4</v>
      </c>
      <c r="J55" s="62">
        <v>1.1647010438091501E-3</v>
      </c>
      <c r="K55" s="62">
        <v>2.16860115461282E-3</v>
      </c>
      <c r="L55" s="62">
        <v>2.9531921912889E-3</v>
      </c>
      <c r="M55" s="63">
        <v>8.6315870563882808E-3</v>
      </c>
    </row>
    <row r="56" spans="2:13" x14ac:dyDescent="0.3">
      <c r="B56" s="32" t="s">
        <v>52</v>
      </c>
      <c r="C56" s="61">
        <v>5.9664752025896901E-5</v>
      </c>
      <c r="D56" s="62">
        <v>8.0810347748595104E-5</v>
      </c>
      <c r="E56" s="62">
        <v>1.0155042796777E-4</v>
      </c>
      <c r="F56" s="62">
        <v>1.3957494932212799E-4</v>
      </c>
      <c r="G56" s="62">
        <v>2.4337151045122701E-4</v>
      </c>
      <c r="H56" s="62">
        <v>3.55302513129542E-4</v>
      </c>
      <c r="I56" s="62">
        <v>6.2176160751981297E-4</v>
      </c>
      <c r="J56" s="62">
        <v>1.07986452203196E-3</v>
      </c>
      <c r="K56" s="62">
        <v>2.06082792503923E-3</v>
      </c>
      <c r="L56" s="62">
        <v>4.0896196178973202E-3</v>
      </c>
      <c r="M56" s="63">
        <v>1.6023184393738898E-2</v>
      </c>
    </row>
    <row r="57" spans="2:13" x14ac:dyDescent="0.3">
      <c r="B57" s="32" t="s">
        <v>53</v>
      </c>
      <c r="C57" s="61">
        <v>1.0804551776036101E-4</v>
      </c>
      <c r="D57" s="62">
        <v>1.56313633950847E-4</v>
      </c>
      <c r="E57" s="62">
        <v>2.18695917197828E-4</v>
      </c>
      <c r="F57" s="62">
        <v>3.0980511339464401E-4</v>
      </c>
      <c r="G57" s="62">
        <v>5.1920941000654897E-4</v>
      </c>
      <c r="H57" s="62">
        <v>8.21002211462097E-4</v>
      </c>
      <c r="I57" s="62">
        <v>1.47876153328843E-3</v>
      </c>
      <c r="J57" s="62">
        <v>2.5012793493307799E-3</v>
      </c>
      <c r="K57" s="62">
        <v>4.2871231725438996E-3</v>
      </c>
      <c r="L57" s="62">
        <v>6.2439538617190702E-3</v>
      </c>
      <c r="M57" s="63">
        <v>1.0197927217970099E-2</v>
      </c>
    </row>
    <row r="58" spans="2:13" x14ac:dyDescent="0.3">
      <c r="B58" s="32" t="s">
        <v>54</v>
      </c>
      <c r="C58" s="61">
        <v>9.4523037995777304E-5</v>
      </c>
      <c r="D58" s="62">
        <v>1.22418852993544E-4</v>
      </c>
      <c r="E58" s="62">
        <v>1.55293710159396E-4</v>
      </c>
      <c r="F58" s="62">
        <v>2.34841556175731E-4</v>
      </c>
      <c r="G58" s="62">
        <v>3.9625216065196302E-4</v>
      </c>
      <c r="H58" s="62">
        <v>6.6241999215919999E-4</v>
      </c>
      <c r="I58" s="62">
        <v>1.0525864402131299E-3</v>
      </c>
      <c r="J58" s="62">
        <v>1.70370993065224E-3</v>
      </c>
      <c r="K58" s="62">
        <v>3.0872923277896198E-3</v>
      </c>
      <c r="L58" s="62">
        <v>5.52658318889336E-3</v>
      </c>
      <c r="M58" s="63">
        <v>1.5854952659489701E-2</v>
      </c>
    </row>
    <row r="59" spans="2:13" x14ac:dyDescent="0.3">
      <c r="B59" s="32" t="s">
        <v>55</v>
      </c>
      <c r="C59" s="61">
        <v>9.9755963417498905E-5</v>
      </c>
      <c r="D59" s="62">
        <v>1.4224859527908599E-4</v>
      </c>
      <c r="E59" s="62">
        <v>2.1240169365264501E-4</v>
      </c>
      <c r="F59" s="62">
        <v>3.7403685678561198E-4</v>
      </c>
      <c r="G59" s="62">
        <v>6.5902649645890399E-4</v>
      </c>
      <c r="H59" s="62">
        <v>1.1235390226498601E-3</v>
      </c>
      <c r="I59" s="62">
        <v>2.0511369818172198E-3</v>
      </c>
      <c r="J59" s="62">
        <v>3.4152530147271501E-3</v>
      </c>
      <c r="K59" s="62">
        <v>5.7810620050132502E-3</v>
      </c>
      <c r="L59" s="62">
        <v>9.4233128443547698E-3</v>
      </c>
      <c r="M59" s="63">
        <v>1.9915292538768201E-2</v>
      </c>
    </row>
    <row r="60" spans="2:13" x14ac:dyDescent="0.3">
      <c r="B60" s="32" t="s">
        <v>56</v>
      </c>
      <c r="C60" s="61">
        <v>2.6419530680076101E-4</v>
      </c>
      <c r="D60" s="62">
        <v>3.8240304819400702E-4</v>
      </c>
      <c r="E60" s="62">
        <v>6.3537567487757904E-4</v>
      </c>
      <c r="F60" s="62">
        <v>9.7537014769826695E-4</v>
      </c>
      <c r="G60" s="62">
        <v>1.3268081291459601E-3</v>
      </c>
      <c r="H60" s="62">
        <v>2.1784272432737398E-3</v>
      </c>
      <c r="I60" s="62">
        <v>3.52175468476352E-3</v>
      </c>
      <c r="J60" s="62">
        <v>7.1333566296172901E-3</v>
      </c>
      <c r="K60" s="62">
        <v>8.6201274802195794E-3</v>
      </c>
      <c r="L60" s="62">
        <v>1.36490438047962E-2</v>
      </c>
      <c r="M60" s="63">
        <v>2.3218688377941901E-2</v>
      </c>
    </row>
    <row r="61" spans="2:13" x14ac:dyDescent="0.3">
      <c r="B61" s="32" t="s">
        <v>57</v>
      </c>
      <c r="C61" s="61">
        <v>4.0766124899875303E-5</v>
      </c>
      <c r="D61" s="62">
        <v>5.1486569011538701E-5</v>
      </c>
      <c r="E61" s="62">
        <v>8.1946398559564398E-5</v>
      </c>
      <c r="F61" s="62">
        <v>1.3831001356260299E-4</v>
      </c>
      <c r="G61" s="62">
        <v>2.04061229233846E-4</v>
      </c>
      <c r="H61" s="62">
        <v>3.28726976881921E-4</v>
      </c>
      <c r="I61" s="62">
        <v>4.86716779658745E-4</v>
      </c>
      <c r="J61" s="62">
        <v>7.5069348856988103E-4</v>
      </c>
      <c r="K61" s="62">
        <v>9.1018425798198698E-4</v>
      </c>
      <c r="L61" s="62">
        <v>1.3597205210331201E-3</v>
      </c>
      <c r="M61" s="63">
        <v>3.2149799100150301E-3</v>
      </c>
    </row>
    <row r="62" spans="2:13" x14ac:dyDescent="0.3">
      <c r="B62" s="32" t="s">
        <v>58</v>
      </c>
      <c r="C62" s="61">
        <v>1.10574406920603E-4</v>
      </c>
      <c r="D62" s="62">
        <v>1.5863703281138999E-4</v>
      </c>
      <c r="E62" s="62">
        <v>2.32152782097107E-4</v>
      </c>
      <c r="F62" s="62">
        <v>3.8470249832105597E-4</v>
      </c>
      <c r="G62" s="62">
        <v>6.0247962474388505E-4</v>
      </c>
      <c r="H62" s="62">
        <v>1.10725931367371E-3</v>
      </c>
      <c r="I62" s="62">
        <v>1.9926633684429298E-3</v>
      </c>
      <c r="J62" s="62">
        <v>3.3002624511395602E-3</v>
      </c>
      <c r="K62" s="62">
        <v>5.7535820957965696E-3</v>
      </c>
      <c r="L62" s="62">
        <v>9.3223144188853101E-3</v>
      </c>
      <c r="M62" s="63">
        <v>1.8179393653518401E-2</v>
      </c>
    </row>
    <row r="63" spans="2:13" x14ac:dyDescent="0.3">
      <c r="B63" s="32" t="s">
        <v>59</v>
      </c>
      <c r="C63" s="61">
        <v>1.8291774228361001E-4</v>
      </c>
      <c r="D63" s="62">
        <v>2.6818111285667402E-4</v>
      </c>
      <c r="E63" s="62">
        <v>3.19535391630792E-4</v>
      </c>
      <c r="F63" s="62">
        <v>4.9519014357987797E-4</v>
      </c>
      <c r="G63" s="62">
        <v>9.1641483540100201E-4</v>
      </c>
      <c r="H63" s="62">
        <v>1.44167621671918E-3</v>
      </c>
      <c r="I63" s="62">
        <v>2.3716657892943601E-3</v>
      </c>
      <c r="J63" s="62">
        <v>3.4048329558286502E-3</v>
      </c>
      <c r="K63" s="62">
        <v>5.7669659139247403E-3</v>
      </c>
      <c r="L63" s="62">
        <v>9.11983864263082E-3</v>
      </c>
      <c r="M63" s="63">
        <v>1.82799971635433E-2</v>
      </c>
    </row>
    <row r="64" spans="2:13" x14ac:dyDescent="0.3">
      <c r="B64" s="32" t="s">
        <v>60</v>
      </c>
      <c r="C64" s="61">
        <v>6.1732751837871902E-6</v>
      </c>
      <c r="D64" s="62">
        <v>8.9312482640263104E-6</v>
      </c>
      <c r="E64" s="62">
        <v>1.42336811683175E-5</v>
      </c>
      <c r="F64" s="62">
        <v>2.8099860974834199E-5</v>
      </c>
      <c r="G64" s="62">
        <v>6.4497425174032201E-5</v>
      </c>
      <c r="H64" s="62">
        <v>1.4347236117007899E-4</v>
      </c>
      <c r="I64" s="62">
        <v>3.1005934594272402E-4</v>
      </c>
      <c r="J64" s="62">
        <v>5.9459677071974505E-4</v>
      </c>
      <c r="K64" s="62">
        <v>1.0188063819688599E-3</v>
      </c>
      <c r="L64" s="62">
        <v>1.76307406228746E-3</v>
      </c>
      <c r="M64" s="63">
        <v>4.3469680317220196E-3</v>
      </c>
    </row>
    <row r="65" spans="2:13" x14ac:dyDescent="0.3">
      <c r="B65" s="32" t="s">
        <v>61</v>
      </c>
      <c r="C65" s="61">
        <v>9.9404655143325595E-6</v>
      </c>
      <c r="D65" s="62">
        <v>1.55487965963252E-5</v>
      </c>
      <c r="E65" s="62">
        <v>2.6731298834283601E-5</v>
      </c>
      <c r="F65" s="62">
        <v>4.9093568507252002E-5</v>
      </c>
      <c r="G65" s="62">
        <v>9.5685055538638294E-5</v>
      </c>
      <c r="H65" s="62">
        <v>1.82638590119612E-4</v>
      </c>
      <c r="I65" s="62">
        <v>3.2189278255337399E-4</v>
      </c>
      <c r="J65" s="62">
        <v>5.2658279488879199E-4</v>
      </c>
      <c r="K65" s="62">
        <v>8.9263921118058396E-4</v>
      </c>
      <c r="L65" s="62">
        <v>1.6251636211801401E-3</v>
      </c>
      <c r="M65" s="63">
        <v>7.6979791959875003E-3</v>
      </c>
    </row>
    <row r="66" spans="2:13" x14ac:dyDescent="0.3">
      <c r="B66" s="32" t="s">
        <v>62</v>
      </c>
      <c r="C66" s="61">
        <v>1.19476063434834E-4</v>
      </c>
      <c r="D66" s="62">
        <v>1.7473764429967899E-4</v>
      </c>
      <c r="E66" s="62">
        <v>2.7770698747059001E-4</v>
      </c>
      <c r="F66" s="62">
        <v>4.7139386318307901E-4</v>
      </c>
      <c r="G66" s="62">
        <v>8.0083065608627904E-4</v>
      </c>
      <c r="H66" s="62">
        <v>1.3448590083543399E-3</v>
      </c>
      <c r="I66" s="62">
        <v>2.3260892019921699E-3</v>
      </c>
      <c r="J66" s="62">
        <v>3.5344682395965902E-3</v>
      </c>
      <c r="K66" s="62">
        <v>5.6515926278637302E-3</v>
      </c>
      <c r="L66" s="62">
        <v>8.9515759341653803E-3</v>
      </c>
      <c r="M66" s="63">
        <v>1.9145218848666899E-2</v>
      </c>
    </row>
    <row r="67" spans="2:13" x14ac:dyDescent="0.3">
      <c r="B67" s="32" t="s">
        <v>63</v>
      </c>
      <c r="C67" s="61">
        <v>1.6916723462502499E-4</v>
      </c>
      <c r="D67" s="62">
        <v>2.4722291901425398E-4</v>
      </c>
      <c r="E67" s="62">
        <v>3.8241963519668702E-4</v>
      </c>
      <c r="F67" s="62">
        <v>6.6848696058956604E-4</v>
      </c>
      <c r="G67" s="62">
        <v>1.1622364904438601E-3</v>
      </c>
      <c r="H67" s="62">
        <v>1.9234569528360701E-3</v>
      </c>
      <c r="I67" s="62">
        <v>3.1227506694883702E-3</v>
      </c>
      <c r="J67" s="62">
        <v>5.4513394942991601E-3</v>
      </c>
      <c r="K67" s="62">
        <v>8.9557807473247195E-3</v>
      </c>
      <c r="L67" s="62">
        <v>1.3376726504058901E-2</v>
      </c>
      <c r="M67" s="63">
        <v>2.50386381267103E-2</v>
      </c>
    </row>
    <row r="68" spans="2:13" x14ac:dyDescent="0.3">
      <c r="B68" s="32" t="s">
        <v>64</v>
      </c>
      <c r="C68" s="61">
        <v>5.8323311408615302E-5</v>
      </c>
      <c r="D68" s="62">
        <v>8.1737761450625501E-5</v>
      </c>
      <c r="E68" s="62">
        <v>1.3396526051300499E-4</v>
      </c>
      <c r="F68" s="62">
        <v>2.0540005164465999E-4</v>
      </c>
      <c r="G68" s="62">
        <v>3.25199077312145E-4</v>
      </c>
      <c r="H68" s="62">
        <v>5.1532798007944403E-4</v>
      </c>
      <c r="I68" s="62">
        <v>8.2273506708061602E-4</v>
      </c>
      <c r="J68" s="62">
        <v>1.2406262867123599E-3</v>
      </c>
      <c r="K68" s="62">
        <v>2.2834701727683202E-3</v>
      </c>
      <c r="L68" s="62">
        <v>3.6987827906494498E-3</v>
      </c>
      <c r="M68" s="63">
        <v>8.6219584725388404E-3</v>
      </c>
    </row>
    <row r="69" spans="2:13" x14ac:dyDescent="0.3">
      <c r="B69" s="32" t="s">
        <v>65</v>
      </c>
      <c r="C69" s="61">
        <v>1.22228570933944E-5</v>
      </c>
      <c r="D69" s="62">
        <v>1.89517407659397E-5</v>
      </c>
      <c r="E69" s="62">
        <v>3.2443459563841999E-5</v>
      </c>
      <c r="F69" s="62">
        <v>6.4464855455152501E-5</v>
      </c>
      <c r="G69" s="62">
        <v>1.4779761672129699E-4</v>
      </c>
      <c r="H69" s="62">
        <v>3.1813694442675599E-4</v>
      </c>
      <c r="I69" s="62">
        <v>6.3876324322986202E-4</v>
      </c>
      <c r="J69" s="62">
        <v>1.0911594024837401E-3</v>
      </c>
      <c r="K69" s="62">
        <v>1.79613067388007E-3</v>
      </c>
      <c r="L69" s="62">
        <v>2.8760879854381701E-3</v>
      </c>
      <c r="M69" s="63">
        <v>8.4669775275712598E-3</v>
      </c>
    </row>
    <row r="70" spans="2:13" x14ac:dyDescent="0.3">
      <c r="B70" s="32" t="s">
        <v>66</v>
      </c>
      <c r="C70" s="61">
        <v>1.9512447901023401E-4</v>
      </c>
      <c r="D70" s="62">
        <v>3.0620205392780303E-4</v>
      </c>
      <c r="E70" s="62">
        <v>4.7360102532943699E-4</v>
      </c>
      <c r="F70" s="62">
        <v>8.0260765193093501E-4</v>
      </c>
      <c r="G70" s="62">
        <v>1.20186780340575E-3</v>
      </c>
      <c r="H70" s="62">
        <v>1.9954161922451398E-3</v>
      </c>
      <c r="I70" s="62">
        <v>3.1293371820850101E-3</v>
      </c>
      <c r="J70" s="62">
        <v>4.9850555266947602E-3</v>
      </c>
      <c r="K70" s="62">
        <v>8.6847784420309403E-3</v>
      </c>
      <c r="L70" s="62">
        <v>1.24356148890487E-2</v>
      </c>
      <c r="M70" s="63">
        <v>2.33383522560285E-2</v>
      </c>
    </row>
    <row r="71" spans="2:13" x14ac:dyDescent="0.3">
      <c r="B71" s="32" t="s">
        <v>67</v>
      </c>
      <c r="C71" s="61">
        <v>1.5603446505736101E-5</v>
      </c>
      <c r="D71" s="62">
        <v>2.11857401266736E-5</v>
      </c>
      <c r="E71" s="62">
        <v>3.5808681778922597E-5</v>
      </c>
      <c r="F71" s="62">
        <v>6.1313677621455801E-5</v>
      </c>
      <c r="G71" s="62">
        <v>1.12001101244747E-4</v>
      </c>
      <c r="H71" s="62">
        <v>1.9911279904920599E-4</v>
      </c>
      <c r="I71" s="62">
        <v>3.7845783236766997E-4</v>
      </c>
      <c r="J71" s="62">
        <v>6.84546970737876E-4</v>
      </c>
      <c r="K71" s="62">
        <v>1.2832739600708201E-3</v>
      </c>
      <c r="L71" s="62">
        <v>2.6759364288680598E-3</v>
      </c>
      <c r="M71" s="63">
        <v>1.06153176067025E-2</v>
      </c>
    </row>
    <row r="72" spans="2:13" x14ac:dyDescent="0.3">
      <c r="B72" s="32" t="s">
        <v>68</v>
      </c>
      <c r="C72" s="61">
        <v>1.0178730522757E-4</v>
      </c>
      <c r="D72" s="62">
        <v>1.53716294282711E-4</v>
      </c>
      <c r="E72" s="62">
        <v>1.92175238488782E-4</v>
      </c>
      <c r="F72" s="62">
        <v>2.5552422756369101E-4</v>
      </c>
      <c r="G72" s="62">
        <v>5.0718374300766703E-4</v>
      </c>
      <c r="H72" s="62">
        <v>7.6027977297346398E-4</v>
      </c>
      <c r="I72" s="62">
        <v>1.1860902185756199E-3</v>
      </c>
      <c r="J72" s="62">
        <v>1.9077050935800001E-3</v>
      </c>
      <c r="K72" s="62">
        <v>3.0845585176880702E-3</v>
      </c>
      <c r="L72" s="62">
        <v>5.08505852237738E-3</v>
      </c>
      <c r="M72" s="63">
        <v>1.40630985233508E-2</v>
      </c>
    </row>
    <row r="73" spans="2:13" x14ac:dyDescent="0.3">
      <c r="B73" s="32" t="s">
        <v>69</v>
      </c>
      <c r="C73" s="61">
        <v>1.3416141555435001E-4</v>
      </c>
      <c r="D73" s="62">
        <v>1.6890763294620699E-4</v>
      </c>
      <c r="E73" s="62">
        <v>2.0576304401962901E-4</v>
      </c>
      <c r="F73" s="62">
        <v>3.1022560711330398E-4</v>
      </c>
      <c r="G73" s="62">
        <v>4.9036657115556002E-4</v>
      </c>
      <c r="H73" s="62">
        <v>7.0771351955196396E-4</v>
      </c>
      <c r="I73" s="62">
        <v>1.1729391491835E-3</v>
      </c>
      <c r="J73" s="62">
        <v>2.0163797021468298E-3</v>
      </c>
      <c r="K73" s="62">
        <v>3.52888392253065E-3</v>
      </c>
      <c r="L73" s="62">
        <v>5.95757176179499E-3</v>
      </c>
      <c r="M73" s="63">
        <v>1.8858496284982498E-2</v>
      </c>
    </row>
    <row r="74" spans="2:13" x14ac:dyDescent="0.3">
      <c r="B74" s="32" t="s">
        <v>70</v>
      </c>
      <c r="C74" s="61">
        <v>2.1193075654976501E-4</v>
      </c>
      <c r="D74" s="62">
        <v>3.01597906781612E-4</v>
      </c>
      <c r="E74" s="62">
        <v>4.5737599860923799E-4</v>
      </c>
      <c r="F74" s="62">
        <v>8.0179607437788495E-4</v>
      </c>
      <c r="G74" s="62">
        <v>1.3702900767815899E-3</v>
      </c>
      <c r="H74" s="62">
        <v>2.2310731048759799E-3</v>
      </c>
      <c r="I74" s="62">
        <v>3.7047321014520799E-3</v>
      </c>
      <c r="J74" s="62">
        <v>6.20504787126493E-3</v>
      </c>
      <c r="K74" s="62">
        <v>1.02806640053324E-2</v>
      </c>
      <c r="L74" s="62">
        <v>1.5734319390875499E-2</v>
      </c>
      <c r="M74" s="63">
        <v>2.9402139290837601E-2</v>
      </c>
    </row>
    <row r="75" spans="2:13" x14ac:dyDescent="0.3">
      <c r="B75" s="32" t="s">
        <v>71</v>
      </c>
      <c r="C75" s="61">
        <v>2.6549603279399299E-4</v>
      </c>
      <c r="D75" s="62">
        <v>3.89711078792933E-4</v>
      </c>
      <c r="E75" s="62">
        <v>6.0357662154205099E-4</v>
      </c>
      <c r="F75" s="62">
        <v>1.02618302691461E-3</v>
      </c>
      <c r="G75" s="62">
        <v>1.6426688550082501E-3</v>
      </c>
      <c r="H75" s="62">
        <v>2.5645560488686899E-3</v>
      </c>
      <c r="I75" s="62">
        <v>4.0795630500152702E-3</v>
      </c>
      <c r="J75" s="62">
        <v>6.6406424227906302E-3</v>
      </c>
      <c r="K75" s="62">
        <v>1.05300696762967E-2</v>
      </c>
      <c r="L75" s="62">
        <v>1.5382009930300099E-2</v>
      </c>
      <c r="M75" s="63">
        <v>2.77526143829969E-2</v>
      </c>
    </row>
    <row r="76" spans="2:13" x14ac:dyDescent="0.3">
      <c r="B76" s="32" t="s">
        <v>72</v>
      </c>
      <c r="C76" s="61">
        <v>1.1618419349381E-4</v>
      </c>
      <c r="D76" s="62">
        <v>1.5350695059763699E-4</v>
      </c>
      <c r="E76" s="62">
        <v>2.1574186819662099E-4</v>
      </c>
      <c r="F76" s="62">
        <v>3.2774835492355999E-4</v>
      </c>
      <c r="G76" s="62">
        <v>5.3978398386786799E-4</v>
      </c>
      <c r="H76" s="62">
        <v>8.2784181560434302E-4</v>
      </c>
      <c r="I76" s="62">
        <v>1.3608208748025501E-3</v>
      </c>
      <c r="J76" s="62">
        <v>1.9453680629215599E-3</v>
      </c>
      <c r="K76" s="62">
        <v>3.4854911011238301E-3</v>
      </c>
      <c r="L76" s="62">
        <v>5.1125719522466502E-3</v>
      </c>
      <c r="M76" s="63">
        <v>1.25750074415049E-2</v>
      </c>
    </row>
    <row r="77" spans="2:13" x14ac:dyDescent="0.3">
      <c r="B77" s="32" t="s">
        <v>73</v>
      </c>
      <c r="C77" s="61">
        <v>1.3081294261031999E-4</v>
      </c>
      <c r="D77" s="62">
        <v>1.9189070329673699E-4</v>
      </c>
      <c r="E77" s="62">
        <v>2.8884052008657998E-4</v>
      </c>
      <c r="F77" s="62">
        <v>4.4832627732166301E-4</v>
      </c>
      <c r="G77" s="62">
        <v>7.74409058749887E-4</v>
      </c>
      <c r="H77" s="62">
        <v>1.22087816924374E-3</v>
      </c>
      <c r="I77" s="62">
        <v>2.1416569132499301E-3</v>
      </c>
      <c r="J77" s="62">
        <v>3.5555510175046502E-3</v>
      </c>
      <c r="K77" s="62">
        <v>6.0602451873958199E-3</v>
      </c>
      <c r="L77" s="62">
        <v>9.6862498293604805E-3</v>
      </c>
      <c r="M77" s="63">
        <v>2.0018147967024599E-2</v>
      </c>
    </row>
    <row r="78" spans="2:13" x14ac:dyDescent="0.3">
      <c r="B78" s="32" t="s">
        <v>74</v>
      </c>
      <c r="C78" s="61">
        <v>6.1523759632050703E-5</v>
      </c>
      <c r="D78" s="62">
        <v>8.2797287753502301E-5</v>
      </c>
      <c r="E78" s="62">
        <v>1.15649832734704E-4</v>
      </c>
      <c r="F78" s="62">
        <v>1.6098144677367899E-4</v>
      </c>
      <c r="G78" s="62">
        <v>2.8313719393638999E-4</v>
      </c>
      <c r="H78" s="62">
        <v>4.76378257870056E-4</v>
      </c>
      <c r="I78" s="62">
        <v>9.7805211651093705E-4</v>
      </c>
      <c r="J78" s="62">
        <v>1.7561150128051501E-3</v>
      </c>
      <c r="K78" s="62">
        <v>3.34914261007857E-3</v>
      </c>
      <c r="L78" s="62">
        <v>4.6538236635462497E-3</v>
      </c>
      <c r="M78" s="63">
        <v>1.04198083955305E-2</v>
      </c>
    </row>
    <row r="79" spans="2:13" x14ac:dyDescent="0.3">
      <c r="B79" s="32" t="s">
        <v>75</v>
      </c>
      <c r="C79" s="61">
        <v>1.9296215170975499E-5</v>
      </c>
      <c r="D79" s="62">
        <v>3.8319130905818903E-5</v>
      </c>
      <c r="E79" s="62">
        <v>7.0652995459876395E-5</v>
      </c>
      <c r="F79" s="62">
        <v>1.7037775619669799E-4</v>
      </c>
      <c r="G79" s="62">
        <v>3.7281800533979899E-4</v>
      </c>
      <c r="H79" s="62">
        <v>6.8467522076908697E-4</v>
      </c>
      <c r="I79" s="62">
        <v>9.907117598942619E-4</v>
      </c>
      <c r="J79" s="62">
        <v>1.3666456184236E-3</v>
      </c>
      <c r="K79" s="62">
        <v>2.0129126449920901E-3</v>
      </c>
      <c r="L79" s="62">
        <v>3.0920571781345701E-3</v>
      </c>
      <c r="M79" s="63">
        <v>6.2314279487673896E-3</v>
      </c>
    </row>
    <row r="80" spans="2:13" x14ac:dyDescent="0.3">
      <c r="B80" s="32" t="s">
        <v>76</v>
      </c>
      <c r="C80" s="61">
        <v>1.6474743840799799E-5</v>
      </c>
      <c r="D80" s="62">
        <v>1.7977371832217601E-5</v>
      </c>
      <c r="E80" s="62">
        <v>3.20941508205991E-5</v>
      </c>
      <c r="F80" s="62">
        <v>5.2654202651926599E-5</v>
      </c>
      <c r="G80" s="62">
        <v>9.77868890487352E-5</v>
      </c>
      <c r="H80" s="62">
        <v>1.7193202688464801E-4</v>
      </c>
      <c r="I80" s="62">
        <v>3.1706168141181499E-4</v>
      </c>
      <c r="J80" s="62">
        <v>7.0966420707551205E-4</v>
      </c>
      <c r="K80" s="62">
        <v>1.41909254985863E-3</v>
      </c>
      <c r="L80" s="62">
        <v>2.61723864309825E-3</v>
      </c>
      <c r="M80" s="63">
        <v>1.06703470570825E-2</v>
      </c>
    </row>
    <row r="81" spans="2:13" x14ac:dyDescent="0.3">
      <c r="B81" s="32" t="s">
        <v>77</v>
      </c>
      <c r="C81" s="61">
        <v>7.2837636964159105E-5</v>
      </c>
      <c r="D81" s="62">
        <v>1.3063065328525899E-4</v>
      </c>
      <c r="E81" s="62">
        <v>2.35653540276508E-4</v>
      </c>
      <c r="F81" s="62">
        <v>4.2646569632746498E-4</v>
      </c>
      <c r="G81" s="62">
        <v>9.9104052581892193E-4</v>
      </c>
      <c r="H81" s="62">
        <v>1.9114388769282001E-3</v>
      </c>
      <c r="I81" s="62">
        <v>3.51607301058829E-3</v>
      </c>
      <c r="J81" s="62">
        <v>6.0835531256108596E-3</v>
      </c>
      <c r="K81" s="62">
        <v>1.1522035459006701E-2</v>
      </c>
      <c r="L81" s="62">
        <v>1.6747931991751602E-2</v>
      </c>
      <c r="M81" s="63">
        <v>3.8075862866367098E-2</v>
      </c>
    </row>
    <row r="82" spans="2:13" x14ac:dyDescent="0.3">
      <c r="B82" s="32" t="s">
        <v>78</v>
      </c>
      <c r="C82" s="61">
        <v>6.3243471928992796E-5</v>
      </c>
      <c r="D82" s="62">
        <v>8.7418104526223501E-5</v>
      </c>
      <c r="E82" s="62">
        <v>1.3142938392910199E-4</v>
      </c>
      <c r="F82" s="62">
        <v>2.2403556228198801E-4</v>
      </c>
      <c r="G82" s="62">
        <v>4.1868143302825102E-4</v>
      </c>
      <c r="H82" s="62">
        <v>7.3593108905618398E-4</v>
      </c>
      <c r="I82" s="62">
        <v>1.5736353871130301E-3</v>
      </c>
      <c r="J82" s="62">
        <v>2.7691779540960498E-3</v>
      </c>
      <c r="K82" s="62">
        <v>4.9453597520130402E-3</v>
      </c>
      <c r="L82" s="62">
        <v>7.5181962455835799E-3</v>
      </c>
      <c r="M82" s="63">
        <v>1.59967085323015E-2</v>
      </c>
    </row>
    <row r="83" spans="2:13" x14ac:dyDescent="0.3">
      <c r="B83" s="32" t="s">
        <v>79</v>
      </c>
      <c r="C83" s="61">
        <v>4.02169571156321E-5</v>
      </c>
      <c r="D83" s="62">
        <v>5.1075935664023401E-5</v>
      </c>
      <c r="E83" s="62">
        <v>7.4521603175012704E-5</v>
      </c>
      <c r="F83" s="62">
        <v>1.12056873965951E-4</v>
      </c>
      <c r="G83" s="62">
        <v>2.04171487122197E-4</v>
      </c>
      <c r="H83" s="62">
        <v>3.4760416729253101E-4</v>
      </c>
      <c r="I83" s="62">
        <v>6.0518767584249403E-4</v>
      </c>
      <c r="J83" s="62">
        <v>9.8902598143801998E-4</v>
      </c>
      <c r="K83" s="62">
        <v>1.80268178903667E-3</v>
      </c>
      <c r="L83" s="62">
        <v>3.4635992398107198E-3</v>
      </c>
      <c r="M83" s="63">
        <v>9.1312518921354002E-3</v>
      </c>
    </row>
    <row r="84" spans="2:13" x14ac:dyDescent="0.3">
      <c r="B84" s="32" t="s">
        <v>80</v>
      </c>
      <c r="C84" s="61">
        <v>2.4421849143910601E-5</v>
      </c>
      <c r="D84" s="62">
        <v>3.5007053642205998E-5</v>
      </c>
      <c r="E84" s="62">
        <v>4.4598120933215701E-5</v>
      </c>
      <c r="F84" s="62">
        <v>7.9031740276416294E-5</v>
      </c>
      <c r="G84" s="62">
        <v>1.4411290759578E-4</v>
      </c>
      <c r="H84" s="62">
        <v>1.97991194436556E-4</v>
      </c>
      <c r="I84" s="62">
        <v>4.3858954191205697E-4</v>
      </c>
      <c r="J84" s="62">
        <v>6.5894295281011405E-4</v>
      </c>
      <c r="K84" s="62">
        <v>1.01922771372126E-3</v>
      </c>
      <c r="L84" s="62">
        <v>1.43849950918418E-3</v>
      </c>
      <c r="M84" s="63">
        <v>3.2691524119120401E-3</v>
      </c>
    </row>
    <row r="85" spans="2:13" x14ac:dyDescent="0.3">
      <c r="B85" s="32" t="s">
        <v>81</v>
      </c>
      <c r="C85" s="61">
        <v>1.2566538614766701E-5</v>
      </c>
      <c r="D85" s="62">
        <v>1.5376889393777399E-5</v>
      </c>
      <c r="E85" s="62">
        <v>2.66050662283881E-5</v>
      </c>
      <c r="F85" s="62">
        <v>4.7471111680343501E-5</v>
      </c>
      <c r="G85" s="62">
        <v>1.0058185138933201E-4</v>
      </c>
      <c r="H85" s="62">
        <v>2.1737165882221101E-4</v>
      </c>
      <c r="I85" s="62">
        <v>4.49321097389976E-4</v>
      </c>
      <c r="J85" s="62">
        <v>9.5364674082128002E-4</v>
      </c>
      <c r="K85" s="62">
        <v>1.9914470997519601E-3</v>
      </c>
      <c r="L85" s="62">
        <v>4.1477082610414003E-3</v>
      </c>
      <c r="M85" s="63">
        <v>1.5276934620478201E-2</v>
      </c>
    </row>
    <row r="86" spans="2:13" x14ac:dyDescent="0.3">
      <c r="B86" s="32" t="s">
        <v>82</v>
      </c>
      <c r="C86" s="61">
        <v>1.34847399608789E-5</v>
      </c>
      <c r="D86" s="62">
        <v>1.6837892296310301E-5</v>
      </c>
      <c r="E86" s="62">
        <v>3.1454612509433101E-5</v>
      </c>
      <c r="F86" s="62">
        <v>5.6577112290842698E-5</v>
      </c>
      <c r="G86" s="62">
        <v>1.3656096354908401E-4</v>
      </c>
      <c r="H86" s="62">
        <v>2.4468347764588702E-4</v>
      </c>
      <c r="I86" s="62">
        <v>4.2168410561381503E-4</v>
      </c>
      <c r="J86" s="62">
        <v>7.9146569148829803E-4</v>
      </c>
      <c r="K86" s="62">
        <v>1.52111157520419E-3</v>
      </c>
      <c r="L86" s="62">
        <v>3.1090699118990601E-3</v>
      </c>
      <c r="M86" s="63">
        <v>1.0413247011553699E-2</v>
      </c>
    </row>
    <row r="87" spans="2:13" x14ac:dyDescent="0.3">
      <c r="B87" s="32" t="s">
        <v>83</v>
      </c>
      <c r="C87" s="61">
        <v>8.8828719611706402E-6</v>
      </c>
      <c r="D87" s="62">
        <v>1.26228889404185E-5</v>
      </c>
      <c r="E87" s="62">
        <v>1.9737919140260801E-5</v>
      </c>
      <c r="F87" s="62">
        <v>3.31975859823888E-5</v>
      </c>
      <c r="G87" s="62">
        <v>6.6605016908243201E-5</v>
      </c>
      <c r="H87" s="62">
        <v>1.26682933303575E-4</v>
      </c>
      <c r="I87" s="62">
        <v>2.4349250231839301E-4</v>
      </c>
      <c r="J87" s="62">
        <v>4.8127822815848101E-4</v>
      </c>
      <c r="K87" s="62">
        <v>9.3769205642883801E-4</v>
      </c>
      <c r="L87" s="62">
        <v>1.9290548944900399E-3</v>
      </c>
      <c r="M87" s="63">
        <v>7.8167464011570098E-3</v>
      </c>
    </row>
    <row r="88" spans="2:13" x14ac:dyDescent="0.3">
      <c r="B88" s="32" t="s">
        <v>84</v>
      </c>
      <c r="C88" s="61">
        <v>5.4443467277280502E-5</v>
      </c>
      <c r="D88" s="62">
        <v>7.7084246990083004E-5</v>
      </c>
      <c r="E88" s="62">
        <v>1.03476742165343E-4</v>
      </c>
      <c r="F88" s="62">
        <v>1.3883144538832099E-4</v>
      </c>
      <c r="G88" s="62">
        <v>2.61815943401013E-4</v>
      </c>
      <c r="H88" s="62">
        <v>4.47359682964428E-4</v>
      </c>
      <c r="I88" s="62">
        <v>7.5990271638824399E-4</v>
      </c>
      <c r="J88" s="62">
        <v>1.26135610273949E-3</v>
      </c>
      <c r="K88" s="62">
        <v>2.3044582395112898E-3</v>
      </c>
      <c r="L88" s="62">
        <v>3.6216366601306E-3</v>
      </c>
      <c r="M88" s="63">
        <v>7.6785672272954696E-3</v>
      </c>
    </row>
    <row r="89" spans="2:13" x14ac:dyDescent="0.3">
      <c r="B89" s="32" t="s">
        <v>85</v>
      </c>
      <c r="C89" s="61">
        <v>1.2985889353386999E-5</v>
      </c>
      <c r="D89" s="62">
        <v>1.7881543611604801E-5</v>
      </c>
      <c r="E89" s="62">
        <v>2.6731894831133001E-5</v>
      </c>
      <c r="F89" s="62">
        <v>4.5322214910849801E-5</v>
      </c>
      <c r="G89" s="62">
        <v>9.1358522596854302E-5</v>
      </c>
      <c r="H89" s="62">
        <v>1.74659245118919E-4</v>
      </c>
      <c r="I89" s="62">
        <v>3.6231390797891098E-4</v>
      </c>
      <c r="J89" s="62">
        <v>6.7119077564609E-4</v>
      </c>
      <c r="K89" s="62">
        <v>1.4119888393841599E-3</v>
      </c>
      <c r="L89" s="62">
        <v>2.9061089462359998E-3</v>
      </c>
      <c r="M89" s="63">
        <v>1.0872019174297301E-2</v>
      </c>
    </row>
    <row r="90" spans="2:13" x14ac:dyDescent="0.3">
      <c r="B90" s="32" t="s">
        <v>86</v>
      </c>
      <c r="C90" s="61">
        <v>2.9685382439323799E-5</v>
      </c>
      <c r="D90" s="62">
        <v>3.7977423582360599E-5</v>
      </c>
      <c r="E90" s="62">
        <v>5.5066435970563698E-5</v>
      </c>
      <c r="F90" s="62">
        <v>7.8078536633800094E-5</v>
      </c>
      <c r="G90" s="62">
        <v>1.4727611006426199E-4</v>
      </c>
      <c r="H90" s="62">
        <v>2.4920396525196498E-4</v>
      </c>
      <c r="I90" s="62">
        <v>4.9869250495448297E-4</v>
      </c>
      <c r="J90" s="62">
        <v>8.8213157241930898E-4</v>
      </c>
      <c r="K90" s="62">
        <v>1.5443155729277199E-3</v>
      </c>
      <c r="L90" s="62">
        <v>2.7967749395455301E-3</v>
      </c>
      <c r="M90" s="63">
        <v>7.6553296265341898E-3</v>
      </c>
    </row>
    <row r="91" spans="2:13" x14ac:dyDescent="0.3">
      <c r="B91" s="32" t="s">
        <v>87</v>
      </c>
      <c r="C91" s="61">
        <v>1.0556163921487699E-4</v>
      </c>
      <c r="D91" s="62">
        <v>1.7439237465649701E-4</v>
      </c>
      <c r="E91" s="62">
        <v>2.3548525596358199E-4</v>
      </c>
      <c r="F91" s="62">
        <v>3.2196208308840803E-4</v>
      </c>
      <c r="G91" s="62">
        <v>5.0449964179056605E-4</v>
      </c>
      <c r="H91" s="62">
        <v>8.32009010240932E-4</v>
      </c>
      <c r="I91" s="62">
        <v>1.37928923344721E-3</v>
      </c>
      <c r="J91" s="62">
        <v>2.48618754868506E-3</v>
      </c>
      <c r="K91" s="62">
        <v>3.8052776969102801E-3</v>
      </c>
      <c r="L91" s="62">
        <v>5.2239906908341698E-3</v>
      </c>
      <c r="M91" s="63">
        <v>8.7388730411995692E-3</v>
      </c>
    </row>
    <row r="92" spans="2:13" x14ac:dyDescent="0.3">
      <c r="B92" s="32" t="s">
        <v>88</v>
      </c>
      <c r="C92" s="61">
        <v>1.4215356975197301E-4</v>
      </c>
      <c r="D92" s="62">
        <v>2.0882925427301701E-4</v>
      </c>
      <c r="E92" s="62">
        <v>3.2199078448211298E-4</v>
      </c>
      <c r="F92" s="62">
        <v>5.3085057002029803E-4</v>
      </c>
      <c r="G92" s="62">
        <v>8.3494193276062705E-4</v>
      </c>
      <c r="H92" s="62">
        <v>1.47434427738028E-3</v>
      </c>
      <c r="I92" s="62">
        <v>2.5504779038509401E-3</v>
      </c>
      <c r="J92" s="62">
        <v>3.9137223952549699E-3</v>
      </c>
      <c r="K92" s="62">
        <v>6.9358885587818102E-3</v>
      </c>
      <c r="L92" s="62">
        <v>1.1157413347569801E-2</v>
      </c>
      <c r="M92" s="63">
        <v>2.2338819009020801E-2</v>
      </c>
    </row>
    <row r="93" spans="2:13" x14ac:dyDescent="0.3">
      <c r="B93" s="32" t="s">
        <v>89</v>
      </c>
      <c r="C93" s="61">
        <v>3.8179180913027198E-4</v>
      </c>
      <c r="D93" s="62">
        <v>5.4017116799449103E-4</v>
      </c>
      <c r="E93" s="62">
        <v>6.3863495546057905E-4</v>
      </c>
      <c r="F93" s="62">
        <v>9.1137517554002595E-4</v>
      </c>
      <c r="G93" s="62">
        <v>1.49883996983162E-3</v>
      </c>
      <c r="H93" s="62">
        <v>2.28501922551194E-3</v>
      </c>
      <c r="I93" s="62">
        <v>3.6422040468191302E-3</v>
      </c>
      <c r="J93" s="62">
        <v>5.48634007036792E-3</v>
      </c>
      <c r="K93" s="62">
        <v>9.1500841360772599E-3</v>
      </c>
      <c r="L93" s="62">
        <v>1.5465196756334801E-2</v>
      </c>
      <c r="M93" s="63">
        <v>2.6190420588724301E-2</v>
      </c>
    </row>
    <row r="94" spans="2:13" x14ac:dyDescent="0.3">
      <c r="B94" s="32" t="s">
        <v>90</v>
      </c>
      <c r="C94" s="61">
        <v>2.62614455160234E-5</v>
      </c>
      <c r="D94" s="62">
        <v>3.3231771929371898E-5</v>
      </c>
      <c r="E94" s="62">
        <v>4.3378093391715799E-5</v>
      </c>
      <c r="F94" s="62">
        <v>6.0486821885539799E-5</v>
      </c>
      <c r="G94" s="62">
        <v>1.39052235579641E-4</v>
      </c>
      <c r="H94" s="62">
        <v>2.6008905212594502E-4</v>
      </c>
      <c r="I94" s="62">
        <v>4.77608485152984E-4</v>
      </c>
      <c r="J94" s="62">
        <v>9.0712887675934697E-4</v>
      </c>
      <c r="K94" s="62">
        <v>2.0004485693858902E-3</v>
      </c>
      <c r="L94" s="62">
        <v>3.4838292066296998E-3</v>
      </c>
      <c r="M94" s="63">
        <v>9.5232317522108596E-3</v>
      </c>
    </row>
    <row r="95" spans="2:13" x14ac:dyDescent="0.3">
      <c r="B95" s="32" t="s">
        <v>91</v>
      </c>
      <c r="C95" s="61">
        <v>5.5323249518884198E-5</v>
      </c>
      <c r="D95" s="62">
        <v>9.3406975307959306E-5</v>
      </c>
      <c r="E95" s="62">
        <v>1.2542139715968699E-4</v>
      </c>
      <c r="F95" s="62">
        <v>1.6691953934815101E-4</v>
      </c>
      <c r="G95" s="62">
        <v>2.6321629317330999E-4</v>
      </c>
      <c r="H95" s="62">
        <v>4.6261409242323798E-4</v>
      </c>
      <c r="I95" s="62">
        <v>8.1980288642704495E-4</v>
      </c>
      <c r="J95" s="62">
        <v>1.5739280118025299E-3</v>
      </c>
      <c r="K95" s="62">
        <v>2.4867355633146999E-3</v>
      </c>
      <c r="L95" s="62">
        <v>4.5989242691615601E-3</v>
      </c>
      <c r="M95" s="63">
        <v>9.3817164814955709E-3</v>
      </c>
    </row>
    <row r="96" spans="2:13" x14ac:dyDescent="0.3">
      <c r="B96" s="32" t="s">
        <v>92</v>
      </c>
      <c r="C96" s="61">
        <v>1.2392403715375799E-4</v>
      </c>
      <c r="D96" s="62">
        <v>1.9161625932207499E-4</v>
      </c>
      <c r="E96" s="62">
        <v>2.74526183497209E-4</v>
      </c>
      <c r="F96" s="62">
        <v>4.4134691324584902E-4</v>
      </c>
      <c r="G96" s="62">
        <v>7.7134354313699801E-4</v>
      </c>
      <c r="H96" s="62">
        <v>1.23778706583251E-3</v>
      </c>
      <c r="I96" s="62">
        <v>2.39000678748397E-3</v>
      </c>
      <c r="J96" s="62">
        <v>3.9020120332213799E-3</v>
      </c>
      <c r="K96" s="62">
        <v>6.9922467029866599E-3</v>
      </c>
      <c r="L96" s="62">
        <v>1.0701252981084699E-2</v>
      </c>
      <c r="M96" s="63">
        <v>2.2370973878371999E-2</v>
      </c>
    </row>
    <row r="97" spans="2:13" x14ac:dyDescent="0.3">
      <c r="B97" s="32" t="s">
        <v>93</v>
      </c>
      <c r="C97" s="61">
        <v>5.2050703019130999E-5</v>
      </c>
      <c r="D97" s="62">
        <v>8.7754804717960996E-5</v>
      </c>
      <c r="E97" s="62">
        <v>1.43341779085517E-4</v>
      </c>
      <c r="F97" s="62">
        <v>1.9541595344126599E-4</v>
      </c>
      <c r="G97" s="62">
        <v>2.7121646818908701E-4</v>
      </c>
      <c r="H97" s="62">
        <v>3.7768620267960201E-4</v>
      </c>
      <c r="I97" s="62">
        <v>5.4221902257529605E-4</v>
      </c>
      <c r="J97" s="62">
        <v>6.9890580904624199E-4</v>
      </c>
      <c r="K97" s="62">
        <v>9.1842744077594502E-4</v>
      </c>
      <c r="L97" s="62">
        <v>1.30491362232343E-3</v>
      </c>
      <c r="M97" s="63">
        <v>3.1394477570847699E-3</v>
      </c>
    </row>
    <row r="98" spans="2:13" x14ac:dyDescent="0.3">
      <c r="B98" s="32" t="s">
        <v>94</v>
      </c>
      <c r="C98" s="61">
        <v>2.6481123754195899E-5</v>
      </c>
      <c r="D98" s="62">
        <v>3.6456739464879301E-5</v>
      </c>
      <c r="E98" s="62">
        <v>5.6056457153261698E-5</v>
      </c>
      <c r="F98" s="62">
        <v>8.5792239034409299E-5</v>
      </c>
      <c r="G98" s="62">
        <v>1.5264854965360599E-4</v>
      </c>
      <c r="H98" s="62">
        <v>2.65301514737553E-4</v>
      </c>
      <c r="I98" s="62">
        <v>5.2477971675880201E-4</v>
      </c>
      <c r="J98" s="62">
        <v>9.878693408824071E-4</v>
      </c>
      <c r="K98" s="62">
        <v>1.77163461409419E-3</v>
      </c>
      <c r="L98" s="62">
        <v>3.3172159414027601E-3</v>
      </c>
      <c r="M98" s="63">
        <v>8.92919531047494E-3</v>
      </c>
    </row>
    <row r="99" spans="2:13" x14ac:dyDescent="0.3">
      <c r="B99" s="32" t="s">
        <v>95</v>
      </c>
      <c r="C99" s="61">
        <v>4.5072090180478102E-4</v>
      </c>
      <c r="D99" s="62">
        <v>6.7616056148269896E-4</v>
      </c>
      <c r="E99" s="62">
        <v>1.04908801190896E-3</v>
      </c>
      <c r="F99" s="62">
        <v>1.5382278824943999E-3</v>
      </c>
      <c r="G99" s="62">
        <v>2.25911200238309E-3</v>
      </c>
      <c r="H99" s="62">
        <v>3.2887348806326399E-3</v>
      </c>
      <c r="I99" s="62">
        <v>5.3230365682202102E-3</v>
      </c>
      <c r="J99" s="62">
        <v>7.9109411463273802E-3</v>
      </c>
      <c r="K99" s="62">
        <v>1.32451667576057E-2</v>
      </c>
      <c r="L99" s="62">
        <v>1.7687486826251101E-2</v>
      </c>
      <c r="M99" s="63">
        <v>3.06350949594573E-2</v>
      </c>
    </row>
    <row r="100" spans="2:13" x14ac:dyDescent="0.3">
      <c r="B100" s="32" t="s">
        <v>96</v>
      </c>
      <c r="C100" s="61">
        <v>1.2748677953331201E-4</v>
      </c>
      <c r="D100" s="62">
        <v>1.87077161456984E-4</v>
      </c>
      <c r="E100" s="62">
        <v>2.6320436294352502E-4</v>
      </c>
      <c r="F100" s="62">
        <v>4.72896423542097E-4</v>
      </c>
      <c r="G100" s="62">
        <v>8.3023112527057295E-4</v>
      </c>
      <c r="H100" s="62">
        <v>1.3647882843624999E-3</v>
      </c>
      <c r="I100" s="62">
        <v>2.2834743579802901E-3</v>
      </c>
      <c r="J100" s="62">
        <v>3.5954829190532802E-3</v>
      </c>
      <c r="K100" s="62">
        <v>6.6186842164095497E-3</v>
      </c>
      <c r="L100" s="62">
        <v>9.7793113700966397E-3</v>
      </c>
      <c r="M100" s="63">
        <v>1.9993436182166001E-2</v>
      </c>
    </row>
    <row r="101" spans="2:13" x14ac:dyDescent="0.3">
      <c r="B101" s="32" t="s">
        <v>97</v>
      </c>
      <c r="C101" s="61">
        <v>7.7248873185491499E-5</v>
      </c>
      <c r="D101" s="62">
        <v>9.11796628900362E-5</v>
      </c>
      <c r="E101" s="62">
        <v>1.3991733318447999E-4</v>
      </c>
      <c r="F101" s="62">
        <v>1.9530422552544301E-4</v>
      </c>
      <c r="G101" s="62">
        <v>3.0824280030363599E-4</v>
      </c>
      <c r="H101" s="62">
        <v>4.4856049526380401E-4</v>
      </c>
      <c r="I101" s="62">
        <v>1.01364322950753E-3</v>
      </c>
      <c r="J101" s="62">
        <v>1.55804595866153E-3</v>
      </c>
      <c r="K101" s="62">
        <v>2.7509971493206802E-3</v>
      </c>
      <c r="L101" s="62">
        <v>4.2521836551886998E-3</v>
      </c>
      <c r="M101" s="63">
        <v>1.0459674086126599E-2</v>
      </c>
    </row>
    <row r="102" spans="2:13" x14ac:dyDescent="0.3">
      <c r="B102" s="32" t="s">
        <v>98</v>
      </c>
      <c r="C102" s="61">
        <v>6.54935400507862E-5</v>
      </c>
      <c r="D102" s="62">
        <v>9.3448479573360506E-5</v>
      </c>
      <c r="E102" s="62">
        <v>1.43646184544077E-4</v>
      </c>
      <c r="F102" s="62">
        <v>2.0158373572878299E-4</v>
      </c>
      <c r="G102" s="62">
        <v>2.8918942824974299E-4</v>
      </c>
      <c r="H102" s="62">
        <v>4.5456883329068301E-4</v>
      </c>
      <c r="I102" s="62">
        <v>7.1816091329218203E-4</v>
      </c>
      <c r="J102" s="62">
        <v>9.7771778002089501E-4</v>
      </c>
      <c r="K102" s="62">
        <v>1.2671254442821001E-3</v>
      </c>
      <c r="L102" s="62">
        <v>1.8024628395498601E-3</v>
      </c>
      <c r="M102" s="63">
        <v>3.7239360770928501E-3</v>
      </c>
    </row>
    <row r="103" spans="2:13" x14ac:dyDescent="0.3">
      <c r="B103" s="32" t="s">
        <v>99</v>
      </c>
      <c r="C103" s="61">
        <v>1.0791158386592099E-5</v>
      </c>
      <c r="D103" s="62">
        <v>2.0934667354498099E-5</v>
      </c>
      <c r="E103" s="62">
        <v>2.6640436576158101E-5</v>
      </c>
      <c r="F103" s="62">
        <v>5.05683331393222E-5</v>
      </c>
      <c r="G103" s="62">
        <v>1.0724165616085E-4</v>
      </c>
      <c r="H103" s="62">
        <v>1.96262217575944E-4</v>
      </c>
      <c r="I103" s="62">
        <v>4.2795529920251898E-4</v>
      </c>
      <c r="J103" s="62">
        <v>8.7756252161705502E-4</v>
      </c>
      <c r="K103" s="62">
        <v>1.6729949237255801E-3</v>
      </c>
      <c r="L103" s="62">
        <v>3.142496580635E-3</v>
      </c>
      <c r="M103" s="63">
        <v>1.06822626691646E-2</v>
      </c>
    </row>
    <row r="104" spans="2:13" x14ac:dyDescent="0.3">
      <c r="B104" s="32" t="s">
        <v>100</v>
      </c>
      <c r="C104" s="61">
        <v>2.93369928924308E-4</v>
      </c>
      <c r="D104" s="62">
        <v>3.8699650144975701E-4</v>
      </c>
      <c r="E104" s="62">
        <v>5.1140865342507802E-4</v>
      </c>
      <c r="F104" s="62">
        <v>8.0029263570624803E-4</v>
      </c>
      <c r="G104" s="62">
        <v>1.2639788726135899E-3</v>
      </c>
      <c r="H104" s="62">
        <v>2.1523801452778598E-3</v>
      </c>
      <c r="I104" s="62">
        <v>3.5880994185633701E-3</v>
      </c>
      <c r="J104" s="62">
        <v>5.5456134702815902E-3</v>
      </c>
      <c r="K104" s="62">
        <v>9.4269587201920996E-3</v>
      </c>
      <c r="L104" s="62">
        <v>1.43289067965062E-2</v>
      </c>
      <c r="M104" s="63">
        <v>2.72513240366541E-2</v>
      </c>
    </row>
    <row r="105" spans="2:13" x14ac:dyDescent="0.3">
      <c r="B105" s="32" t="s">
        <v>101</v>
      </c>
      <c r="C105" s="61">
        <v>1.44832827226421E-4</v>
      </c>
      <c r="D105" s="62">
        <v>2.0535957043750101E-4</v>
      </c>
      <c r="E105" s="62">
        <v>3.1772240909196998E-4</v>
      </c>
      <c r="F105" s="62">
        <v>5.2999310522302699E-4</v>
      </c>
      <c r="G105" s="62">
        <v>8.0142867222356704E-4</v>
      </c>
      <c r="H105" s="62">
        <v>1.40258537204657E-3</v>
      </c>
      <c r="I105" s="62">
        <v>2.4594144007297901E-3</v>
      </c>
      <c r="J105" s="62">
        <v>3.8437556769392901E-3</v>
      </c>
      <c r="K105" s="62">
        <v>6.7301406900119399E-3</v>
      </c>
      <c r="L105" s="62">
        <v>1.1003693002214999E-2</v>
      </c>
      <c r="M105" s="63">
        <v>2.0155980306434101E-2</v>
      </c>
    </row>
    <row r="106" spans="2:13" x14ac:dyDescent="0.3">
      <c r="B106" s="32" t="s">
        <v>102</v>
      </c>
      <c r="C106" s="61">
        <v>1.20123355551022E-4</v>
      </c>
      <c r="D106" s="62">
        <v>1.82715818409712E-4</v>
      </c>
      <c r="E106" s="62">
        <v>2.6589186959517102E-4</v>
      </c>
      <c r="F106" s="62">
        <v>4.1779029494408101E-4</v>
      </c>
      <c r="G106" s="62">
        <v>8.7847497036517598E-4</v>
      </c>
      <c r="H106" s="62">
        <v>1.43043611758009E-3</v>
      </c>
      <c r="I106" s="62">
        <v>2.7047750399315802E-3</v>
      </c>
      <c r="J106" s="62">
        <v>4.3060188618567101E-3</v>
      </c>
      <c r="K106" s="62">
        <v>8.5154674163455697E-3</v>
      </c>
      <c r="L106" s="62">
        <v>1.36281403264569E-2</v>
      </c>
      <c r="M106" s="63">
        <v>2.84819228465149E-2</v>
      </c>
    </row>
    <row r="107" spans="2:13" x14ac:dyDescent="0.3">
      <c r="B107" s="32" t="s">
        <v>103</v>
      </c>
      <c r="C107" s="61">
        <v>2.33751407002428E-5</v>
      </c>
      <c r="D107" s="62">
        <v>3.6163949046501399E-5</v>
      </c>
      <c r="E107" s="62">
        <v>4.6461502035303399E-5</v>
      </c>
      <c r="F107" s="62">
        <v>9.1660155482185097E-5</v>
      </c>
      <c r="G107" s="62">
        <v>2.0110181642802601E-4</v>
      </c>
      <c r="H107" s="62">
        <v>3.7638899902328002E-4</v>
      </c>
      <c r="I107" s="62">
        <v>9.4192553035370304E-4</v>
      </c>
      <c r="J107" s="62">
        <v>1.7304209470907299E-3</v>
      </c>
      <c r="K107" s="62">
        <v>3.1260680085974501E-3</v>
      </c>
      <c r="L107" s="62">
        <v>4.9285152273085197E-3</v>
      </c>
      <c r="M107" s="63">
        <v>1.1981821853076099E-2</v>
      </c>
    </row>
    <row r="108" spans="2:13" x14ac:dyDescent="0.3">
      <c r="B108" s="32" t="s">
        <v>104</v>
      </c>
      <c r="C108" s="61">
        <v>1.4777104713814299E-4</v>
      </c>
      <c r="D108" s="62">
        <v>1.9791717192280399E-4</v>
      </c>
      <c r="E108" s="62">
        <v>2.8479664840933802E-4</v>
      </c>
      <c r="F108" s="62">
        <v>5.5246023240722102E-4</v>
      </c>
      <c r="G108" s="62">
        <v>8.9972102731523203E-4</v>
      </c>
      <c r="H108" s="62">
        <v>1.52617904576611E-3</v>
      </c>
      <c r="I108" s="62">
        <v>2.46181186312357E-3</v>
      </c>
      <c r="J108" s="62">
        <v>4.0340856055595996E-3</v>
      </c>
      <c r="K108" s="62">
        <v>6.0102006805849402E-3</v>
      </c>
      <c r="L108" s="62">
        <v>8.5245245109513597E-3</v>
      </c>
      <c r="M108" s="63">
        <v>1.47565971210241E-2</v>
      </c>
    </row>
    <row r="109" spans="2:13" x14ac:dyDescent="0.3">
      <c r="B109" s="32" t="s">
        <v>105</v>
      </c>
      <c r="C109" s="61">
        <v>2.32405195889501E-5</v>
      </c>
      <c r="D109" s="62">
        <v>2.5802835728902899E-5</v>
      </c>
      <c r="E109" s="62">
        <v>3.9135172499174203E-5</v>
      </c>
      <c r="F109" s="62">
        <v>5.3630756095838303E-5</v>
      </c>
      <c r="G109" s="62">
        <v>1.02712853488759E-4</v>
      </c>
      <c r="H109" s="62">
        <v>1.82660834556909E-4</v>
      </c>
      <c r="I109" s="62">
        <v>3.4904497431038499E-4</v>
      </c>
      <c r="J109" s="62">
        <v>7.2728141410090003E-4</v>
      </c>
      <c r="K109" s="62">
        <v>1.53813309545438E-3</v>
      </c>
      <c r="L109" s="62">
        <v>3.13787006771426E-3</v>
      </c>
      <c r="M109" s="63">
        <v>1.08571071452344E-2</v>
      </c>
    </row>
    <row r="110" spans="2:13" x14ac:dyDescent="0.3">
      <c r="B110" s="32" t="s">
        <v>106</v>
      </c>
      <c r="C110" s="61">
        <v>3.5867640320120099E-4</v>
      </c>
      <c r="D110" s="62">
        <v>5.4081047374312597E-4</v>
      </c>
      <c r="E110" s="62">
        <v>6.4263176710960095E-4</v>
      </c>
      <c r="F110" s="62">
        <v>8.6731385829546105E-4</v>
      </c>
      <c r="G110" s="62">
        <v>1.4167475534261299E-3</v>
      </c>
      <c r="H110" s="62">
        <v>2.2646921161305002E-3</v>
      </c>
      <c r="I110" s="62">
        <v>3.72094470664269E-3</v>
      </c>
      <c r="J110" s="62">
        <v>5.9077670120100097E-3</v>
      </c>
      <c r="K110" s="62">
        <v>8.1164219569948293E-3</v>
      </c>
      <c r="L110" s="62">
        <v>1.23929342438663E-2</v>
      </c>
      <c r="M110" s="63">
        <v>2.43215531500077E-2</v>
      </c>
    </row>
    <row r="111" spans="2:13" x14ac:dyDescent="0.3">
      <c r="B111" s="32" t="s">
        <v>108</v>
      </c>
      <c r="C111" s="61">
        <v>9.7337814719402504E-5</v>
      </c>
      <c r="D111" s="62">
        <v>1.4067603783454201E-4</v>
      </c>
      <c r="E111" s="62">
        <v>2.1126329073178199E-4</v>
      </c>
      <c r="F111" s="62">
        <v>3.8263958414280601E-4</v>
      </c>
      <c r="G111" s="62">
        <v>7.02966779039181E-4</v>
      </c>
      <c r="H111" s="62">
        <v>1.20858788157175E-3</v>
      </c>
      <c r="I111" s="62">
        <v>2.0319999371336901E-3</v>
      </c>
      <c r="J111" s="62">
        <v>3.5300221375190099E-3</v>
      </c>
      <c r="K111" s="62">
        <v>6.1555516128024698E-3</v>
      </c>
      <c r="L111" s="62">
        <v>9.7988411641767494E-3</v>
      </c>
      <c r="M111" s="63">
        <v>2.05095885075454E-2</v>
      </c>
    </row>
    <row r="112" spans="2:13" x14ac:dyDescent="0.3">
      <c r="B112" s="32" t="s">
        <v>109</v>
      </c>
      <c r="C112" s="61">
        <v>6.6354017517756799E-5</v>
      </c>
      <c r="D112" s="62">
        <v>1.0781140881433501E-4</v>
      </c>
      <c r="E112" s="62">
        <v>1.6227633571715299E-4</v>
      </c>
      <c r="F112" s="62">
        <v>2.1917963817634099E-4</v>
      </c>
      <c r="G112" s="62">
        <v>3.12862715262093E-4</v>
      </c>
      <c r="H112" s="62">
        <v>4.2913805264638402E-4</v>
      </c>
      <c r="I112" s="62">
        <v>8.6148967037992302E-4</v>
      </c>
      <c r="J112" s="62">
        <v>1.45761783438351E-3</v>
      </c>
      <c r="K112" s="62">
        <v>2.66256538957271E-3</v>
      </c>
      <c r="L112" s="62">
        <v>4.6216988928077197E-3</v>
      </c>
      <c r="M112" s="63">
        <v>1.36455251390979E-2</v>
      </c>
    </row>
    <row r="113" spans="2:13" x14ac:dyDescent="0.3">
      <c r="B113" s="32" t="s">
        <v>110</v>
      </c>
      <c r="C113" s="61">
        <v>5.2106249633288798E-5</v>
      </c>
      <c r="D113" s="62">
        <v>7.3262889693730395E-5</v>
      </c>
      <c r="E113" s="62">
        <v>1.05587529651485E-4</v>
      </c>
      <c r="F113" s="62">
        <v>1.5149299418309599E-4</v>
      </c>
      <c r="G113" s="62">
        <v>2.58458962028011E-4</v>
      </c>
      <c r="H113" s="62">
        <v>4.2444130743697303E-4</v>
      </c>
      <c r="I113" s="62">
        <v>7.15489651725401E-4</v>
      </c>
      <c r="J113" s="62">
        <v>1.2721886061063501E-3</v>
      </c>
      <c r="K113" s="62">
        <v>2.26912352668513E-3</v>
      </c>
      <c r="L113" s="62">
        <v>4.2787329414436899E-3</v>
      </c>
      <c r="M113" s="63">
        <v>1.33986545660933E-2</v>
      </c>
    </row>
    <row r="114" spans="2:13" x14ac:dyDescent="0.3">
      <c r="B114" s="32" t="s">
        <v>111</v>
      </c>
      <c r="C114" s="61">
        <v>2.8348314879401499E-4</v>
      </c>
      <c r="D114" s="62">
        <v>3.4281403545664298E-4</v>
      </c>
      <c r="E114" s="62">
        <v>4.5588054914680998E-4</v>
      </c>
      <c r="F114" s="62">
        <v>6.8893439420343496E-4</v>
      </c>
      <c r="G114" s="62">
        <v>1.1475833650213701E-3</v>
      </c>
      <c r="H114" s="62">
        <v>1.6644453472758401E-3</v>
      </c>
      <c r="I114" s="62">
        <v>2.5684059957664499E-3</v>
      </c>
      <c r="J114" s="62">
        <v>4.0712976469828204E-3</v>
      </c>
      <c r="K114" s="62">
        <v>6.3854178996117401E-3</v>
      </c>
      <c r="L114" s="62">
        <v>1.0322814607378199E-2</v>
      </c>
      <c r="M114" s="63">
        <v>2.2093573243138199E-2</v>
      </c>
    </row>
    <row r="115" spans="2:13" x14ac:dyDescent="0.3">
      <c r="B115" s="32" t="s">
        <v>112</v>
      </c>
      <c r="C115" s="61">
        <v>0</v>
      </c>
      <c r="D115" s="62">
        <v>0</v>
      </c>
      <c r="E115" s="62">
        <v>0</v>
      </c>
      <c r="F115" s="62">
        <v>0</v>
      </c>
      <c r="G115" s="62">
        <v>0</v>
      </c>
      <c r="H115" s="62">
        <v>0</v>
      </c>
      <c r="I115" s="62">
        <v>0</v>
      </c>
      <c r="J115" s="62">
        <v>0</v>
      </c>
      <c r="K115" s="62">
        <v>0</v>
      </c>
      <c r="L115" s="62">
        <v>0</v>
      </c>
      <c r="M115" s="63">
        <v>0</v>
      </c>
    </row>
    <row r="116" spans="2:13" x14ac:dyDescent="0.3">
      <c r="B116" s="32" t="s">
        <v>113</v>
      </c>
      <c r="C116" s="61">
        <v>4.5782145674875798E-5</v>
      </c>
      <c r="D116" s="62">
        <v>7.2230493816865794E-5</v>
      </c>
      <c r="E116" s="62">
        <v>1.11879040918347E-4</v>
      </c>
      <c r="F116" s="62">
        <v>1.60798624727636E-4</v>
      </c>
      <c r="G116" s="62">
        <v>2.6238021541373502E-4</v>
      </c>
      <c r="H116" s="62">
        <v>3.7622555237387098E-4</v>
      </c>
      <c r="I116" s="62">
        <v>6.7656781715327104E-4</v>
      </c>
      <c r="J116" s="62">
        <v>1.2099958671072399E-3</v>
      </c>
      <c r="K116" s="62">
        <v>1.6390267239687799E-3</v>
      </c>
      <c r="L116" s="62">
        <v>2.10292435422754E-3</v>
      </c>
      <c r="M116" s="63">
        <v>4.4899660945803901E-3</v>
      </c>
    </row>
    <row r="117" spans="2:13" x14ac:dyDescent="0.3">
      <c r="B117" s="32" t="s">
        <v>114</v>
      </c>
      <c r="C117" s="61">
        <v>5.8731315865038698E-5</v>
      </c>
      <c r="D117" s="62">
        <v>7.6470044749692604E-5</v>
      </c>
      <c r="E117" s="62">
        <v>1.1256881466339901E-4</v>
      </c>
      <c r="F117" s="62">
        <v>1.5754877428179301E-4</v>
      </c>
      <c r="G117" s="62">
        <v>2.7922561366485198E-4</v>
      </c>
      <c r="H117" s="62">
        <v>4.55452790663924E-4</v>
      </c>
      <c r="I117" s="62">
        <v>8.3487571315086996E-4</v>
      </c>
      <c r="J117" s="62">
        <v>1.4554103262766399E-3</v>
      </c>
      <c r="K117" s="62">
        <v>2.38449858474823E-3</v>
      </c>
      <c r="L117" s="62">
        <v>3.8689829243363002E-3</v>
      </c>
      <c r="M117" s="63">
        <v>9.9797539947378104E-3</v>
      </c>
    </row>
    <row r="118" spans="2:13" x14ac:dyDescent="0.3">
      <c r="B118" s="32" t="s">
        <v>115</v>
      </c>
      <c r="C118" s="61">
        <v>1.97080669493566E-4</v>
      </c>
      <c r="D118" s="62">
        <v>2.5987245195922598E-4</v>
      </c>
      <c r="E118" s="62">
        <v>4.43646436725465E-4</v>
      </c>
      <c r="F118" s="62">
        <v>7.3473176968410104E-4</v>
      </c>
      <c r="G118" s="62">
        <v>1.07968132289674E-3</v>
      </c>
      <c r="H118" s="62">
        <v>1.7845776850974799E-3</v>
      </c>
      <c r="I118" s="62">
        <v>3.1415787759803901E-3</v>
      </c>
      <c r="J118" s="62">
        <v>4.40724671986234E-3</v>
      </c>
      <c r="K118" s="62">
        <v>7.2381634711000103E-3</v>
      </c>
      <c r="L118" s="62">
        <v>1.0454170720900499E-2</v>
      </c>
      <c r="M118" s="63">
        <v>2.1311226024046399E-2</v>
      </c>
    </row>
    <row r="119" spans="2:13" x14ac:dyDescent="0.3">
      <c r="B119" s="32" t="s">
        <v>116</v>
      </c>
      <c r="C119" s="61">
        <v>1.4608453176325099E-4</v>
      </c>
      <c r="D119" s="62">
        <v>2.0718030690620201E-4</v>
      </c>
      <c r="E119" s="62">
        <v>2.9968704566430402E-4</v>
      </c>
      <c r="F119" s="62">
        <v>5.1185769432674703E-4</v>
      </c>
      <c r="G119" s="62">
        <v>1.0552973214843001E-3</v>
      </c>
      <c r="H119" s="62">
        <v>1.9289476005206899E-3</v>
      </c>
      <c r="I119" s="62">
        <v>3.9650016068161599E-3</v>
      </c>
      <c r="J119" s="62">
        <v>6.8790376396569803E-3</v>
      </c>
      <c r="K119" s="62">
        <v>1.18807250680165E-2</v>
      </c>
      <c r="L119" s="62">
        <v>1.8526891503764902E-2</v>
      </c>
      <c r="M119" s="63">
        <v>4.0515833459824499E-2</v>
      </c>
    </row>
    <row r="120" spans="2:13" x14ac:dyDescent="0.3">
      <c r="B120" s="32" t="s">
        <v>117</v>
      </c>
      <c r="C120" s="61">
        <v>1.46553169377581E-4</v>
      </c>
      <c r="D120" s="62">
        <v>2.2252219748766601E-4</v>
      </c>
      <c r="E120" s="62">
        <v>3.5566897013370602E-4</v>
      </c>
      <c r="F120" s="62">
        <v>5.6119103310253704E-4</v>
      </c>
      <c r="G120" s="62">
        <v>9.0334349792502296E-4</v>
      </c>
      <c r="H120" s="62">
        <v>1.4190837444047299E-3</v>
      </c>
      <c r="I120" s="62">
        <v>2.6083778243170298E-3</v>
      </c>
      <c r="J120" s="62">
        <v>4.0421008345565097E-3</v>
      </c>
      <c r="K120" s="62">
        <v>7.1873266949593704E-3</v>
      </c>
      <c r="L120" s="62">
        <v>1.05450049798655E-2</v>
      </c>
      <c r="M120" s="63">
        <v>2.0783618930741699E-2</v>
      </c>
    </row>
    <row r="121" spans="2:13" x14ac:dyDescent="0.3">
      <c r="B121" s="32" t="s">
        <v>118</v>
      </c>
      <c r="C121" s="61">
        <v>0</v>
      </c>
      <c r="D121" s="62">
        <v>0</v>
      </c>
      <c r="E121" s="62">
        <v>0</v>
      </c>
      <c r="F121" s="62">
        <v>0</v>
      </c>
      <c r="G121" s="62">
        <v>0</v>
      </c>
      <c r="H121" s="62">
        <v>0</v>
      </c>
      <c r="I121" s="62">
        <v>0</v>
      </c>
      <c r="J121" s="62">
        <v>0</v>
      </c>
      <c r="K121" s="62">
        <v>0</v>
      </c>
      <c r="L121" s="62">
        <v>0</v>
      </c>
      <c r="M121" s="63">
        <v>0</v>
      </c>
    </row>
    <row r="122" spans="2:13" x14ac:dyDescent="0.3">
      <c r="B122" s="32" t="s">
        <v>119</v>
      </c>
      <c r="C122" s="61">
        <v>6.6360736914140896E-5</v>
      </c>
      <c r="D122" s="62">
        <v>1.2792700840667001E-4</v>
      </c>
      <c r="E122" s="62">
        <v>2.3702691385422801E-4</v>
      </c>
      <c r="F122" s="62">
        <v>4.5931407885195697E-4</v>
      </c>
      <c r="G122" s="62">
        <v>9.3474490880778201E-4</v>
      </c>
      <c r="H122" s="62">
        <v>1.6841681152449E-3</v>
      </c>
      <c r="I122" s="62">
        <v>3.3179089693855901E-3</v>
      </c>
      <c r="J122" s="62">
        <v>5.57768742259646E-3</v>
      </c>
      <c r="K122" s="62">
        <v>1.03347996188222E-2</v>
      </c>
      <c r="L122" s="62">
        <v>1.6543254053629199E-2</v>
      </c>
      <c r="M122" s="63">
        <v>3.26560041051887E-2</v>
      </c>
    </row>
    <row r="123" spans="2:13" x14ac:dyDescent="0.3">
      <c r="B123" s="32" t="s">
        <v>120</v>
      </c>
      <c r="C123" s="61">
        <v>9.3905467810485506E-6</v>
      </c>
      <c r="D123" s="62">
        <v>1.41827848310644E-5</v>
      </c>
      <c r="E123" s="62">
        <v>2.5152992456666402E-5</v>
      </c>
      <c r="F123" s="62">
        <v>5.4573450224546203E-5</v>
      </c>
      <c r="G123" s="62">
        <v>1.22596320706424E-4</v>
      </c>
      <c r="H123" s="62">
        <v>2.7150841179865198E-4</v>
      </c>
      <c r="I123" s="62">
        <v>5.4365613335565497E-4</v>
      </c>
      <c r="J123" s="62">
        <v>9.9457997630724706E-4</v>
      </c>
      <c r="K123" s="62">
        <v>1.9749891032100498E-3</v>
      </c>
      <c r="L123" s="62">
        <v>3.8104784916242799E-3</v>
      </c>
      <c r="M123" s="63">
        <v>1.33675736854021E-2</v>
      </c>
    </row>
    <row r="124" spans="2:13" x14ac:dyDescent="0.3">
      <c r="B124" s="32" t="s">
        <v>121</v>
      </c>
      <c r="C124" s="61">
        <v>1.6787587969482801E-5</v>
      </c>
      <c r="D124" s="62">
        <v>2.1005720963284098E-5</v>
      </c>
      <c r="E124" s="62">
        <v>3.1914144614737198E-5</v>
      </c>
      <c r="F124" s="62">
        <v>6.3610055102236097E-5</v>
      </c>
      <c r="G124" s="62">
        <v>1.27441572480736E-4</v>
      </c>
      <c r="H124" s="62">
        <v>2.4048264672234601E-4</v>
      </c>
      <c r="I124" s="62">
        <v>4.6548921668502499E-4</v>
      </c>
      <c r="J124" s="62">
        <v>9.1008974046631402E-4</v>
      </c>
      <c r="K124" s="62">
        <v>1.7599075092596601E-3</v>
      </c>
      <c r="L124" s="62">
        <v>3.14668934133331E-3</v>
      </c>
      <c r="M124" s="63">
        <v>1.00680547703861E-2</v>
      </c>
    </row>
    <row r="125" spans="2:13" x14ac:dyDescent="0.3">
      <c r="B125" s="32" t="s">
        <v>122</v>
      </c>
      <c r="C125" s="61">
        <v>3.7819558885692498E-5</v>
      </c>
      <c r="D125" s="62">
        <v>4.9218361298778102E-5</v>
      </c>
      <c r="E125" s="62">
        <v>7.2795095733444294E-5</v>
      </c>
      <c r="F125" s="62">
        <v>1.1061285022484701E-4</v>
      </c>
      <c r="G125" s="62">
        <v>1.8500877311047301E-4</v>
      </c>
      <c r="H125" s="62">
        <v>2.80325794124034E-4</v>
      </c>
      <c r="I125" s="62">
        <v>5.2187822139663901E-4</v>
      </c>
      <c r="J125" s="62">
        <v>8.8256680972461504E-4</v>
      </c>
      <c r="K125" s="62">
        <v>1.7537434738011E-3</v>
      </c>
      <c r="L125" s="62">
        <v>3.04765159660635E-3</v>
      </c>
      <c r="M125" s="63">
        <v>8.5540194031262298E-3</v>
      </c>
    </row>
    <row r="126" spans="2:13" x14ac:dyDescent="0.3">
      <c r="B126" s="32" t="s">
        <v>123</v>
      </c>
      <c r="C126" s="61">
        <v>1.6244108479802099E-4</v>
      </c>
      <c r="D126" s="62">
        <v>2.3314062507404299E-4</v>
      </c>
      <c r="E126" s="62">
        <v>3.28237395669893E-4</v>
      </c>
      <c r="F126" s="62">
        <v>5.7758651596783903E-4</v>
      </c>
      <c r="G126" s="62">
        <v>9.9188548608185193E-4</v>
      </c>
      <c r="H126" s="62">
        <v>1.66584335095889E-3</v>
      </c>
      <c r="I126" s="62">
        <v>2.7128999173201898E-3</v>
      </c>
      <c r="J126" s="62">
        <v>4.7557715279617496E-3</v>
      </c>
      <c r="K126" s="62">
        <v>7.6771907499806596E-3</v>
      </c>
      <c r="L126" s="62">
        <v>1.23430599080006E-2</v>
      </c>
      <c r="M126" s="63">
        <v>2.4970357652358E-2</v>
      </c>
    </row>
    <row r="127" spans="2:13" x14ac:dyDescent="0.3">
      <c r="B127" s="32" t="s">
        <v>124</v>
      </c>
      <c r="C127" s="61">
        <v>8.2972885067207801E-5</v>
      </c>
      <c r="D127" s="62">
        <v>1.14456516116023E-4</v>
      </c>
      <c r="E127" s="62">
        <v>1.6188383381974901E-4</v>
      </c>
      <c r="F127" s="62">
        <v>2.8126563381931799E-4</v>
      </c>
      <c r="G127" s="62">
        <v>4.6701299678381201E-4</v>
      </c>
      <c r="H127" s="62">
        <v>7.7536502271578702E-4</v>
      </c>
      <c r="I127" s="62">
        <v>1.3101532503155999E-3</v>
      </c>
      <c r="J127" s="62">
        <v>2.2627607472370699E-3</v>
      </c>
      <c r="K127" s="62">
        <v>3.8163820128283002E-3</v>
      </c>
      <c r="L127" s="62">
        <v>6.2507005891073702E-3</v>
      </c>
      <c r="M127" s="63">
        <v>1.59363371094575E-2</v>
      </c>
    </row>
    <row r="128" spans="2:13" x14ac:dyDescent="0.3">
      <c r="B128" s="32" t="s">
        <v>125</v>
      </c>
      <c r="C128" s="61">
        <v>0</v>
      </c>
      <c r="D128" s="62">
        <v>0</v>
      </c>
      <c r="E128" s="62">
        <v>0</v>
      </c>
      <c r="F128" s="62">
        <v>0</v>
      </c>
      <c r="G128" s="62">
        <v>0</v>
      </c>
      <c r="H128" s="62">
        <v>0</v>
      </c>
      <c r="I128" s="62">
        <v>0</v>
      </c>
      <c r="J128" s="62">
        <v>0</v>
      </c>
      <c r="K128" s="62">
        <v>0</v>
      </c>
      <c r="L128" s="62">
        <v>0</v>
      </c>
      <c r="M128" s="63">
        <v>0</v>
      </c>
    </row>
    <row r="129" spans="2:13" x14ac:dyDescent="0.3">
      <c r="B129" s="32" t="s">
        <v>126</v>
      </c>
      <c r="C129" s="61">
        <v>7.1272250920026903E-6</v>
      </c>
      <c r="D129" s="62">
        <v>9.5437126499978703E-6</v>
      </c>
      <c r="E129" s="62">
        <v>2.30422854737603E-5</v>
      </c>
      <c r="F129" s="62">
        <v>4.1409836936921598E-5</v>
      </c>
      <c r="G129" s="62">
        <v>9.3456604414411906E-5</v>
      </c>
      <c r="H129" s="62">
        <v>1.9245656777438301E-4</v>
      </c>
      <c r="I129" s="62">
        <v>4.8198331314114399E-4</v>
      </c>
      <c r="J129" s="62">
        <v>1.00585051091626E-3</v>
      </c>
      <c r="K129" s="62">
        <v>2.0442603212802099E-3</v>
      </c>
      <c r="L129" s="62">
        <v>3.8212447588916801E-3</v>
      </c>
      <c r="M129" s="63">
        <v>1.31987468809085E-2</v>
      </c>
    </row>
    <row r="130" spans="2:13" x14ac:dyDescent="0.3">
      <c r="B130" s="32" t="s">
        <v>127</v>
      </c>
      <c r="C130" s="61">
        <v>2.6016563270569001E-5</v>
      </c>
      <c r="D130" s="62">
        <v>2.8440199316483899E-5</v>
      </c>
      <c r="E130" s="62">
        <v>4.1869525371895702E-5</v>
      </c>
      <c r="F130" s="62">
        <v>7.6247124242209596E-5</v>
      </c>
      <c r="G130" s="62">
        <v>1.34530164629829E-4</v>
      </c>
      <c r="H130" s="62">
        <v>3.0528476397449701E-4</v>
      </c>
      <c r="I130" s="62">
        <v>6.9957578660142204E-4</v>
      </c>
      <c r="J130" s="62">
        <v>1.4474114828101001E-3</v>
      </c>
      <c r="K130" s="62">
        <v>2.3751589759206599E-3</v>
      </c>
      <c r="L130" s="62">
        <v>4.3069645483129904E-3</v>
      </c>
      <c r="M130" s="63">
        <v>9.6642002138905992E-3</v>
      </c>
    </row>
    <row r="131" spans="2:13" x14ac:dyDescent="0.3">
      <c r="B131" s="32" t="s">
        <v>128</v>
      </c>
      <c r="C131" s="61">
        <v>6.5970665265867304E-5</v>
      </c>
      <c r="D131" s="62">
        <v>1.2667242507178301E-4</v>
      </c>
      <c r="E131" s="62">
        <v>1.7303589920604801E-4</v>
      </c>
      <c r="F131" s="62">
        <v>2.8249614663005399E-4</v>
      </c>
      <c r="G131" s="62">
        <v>6.2720141487971801E-4</v>
      </c>
      <c r="H131" s="62">
        <v>9.4082505350928896E-4</v>
      </c>
      <c r="I131" s="62">
        <v>2.3556694378699099E-3</v>
      </c>
      <c r="J131" s="62">
        <v>3.3595804850115301E-3</v>
      </c>
      <c r="K131" s="62">
        <v>6.28168238702175E-3</v>
      </c>
      <c r="L131" s="62">
        <v>8.3636387896511098E-3</v>
      </c>
      <c r="M131" s="63">
        <v>2.1010647218355501E-2</v>
      </c>
    </row>
    <row r="132" spans="2:13" x14ac:dyDescent="0.3">
      <c r="B132" s="32" t="s">
        <v>129</v>
      </c>
      <c r="C132" s="61">
        <v>0</v>
      </c>
      <c r="D132" s="62">
        <v>0</v>
      </c>
      <c r="E132" s="62">
        <v>0</v>
      </c>
      <c r="F132" s="62">
        <v>0</v>
      </c>
      <c r="G132" s="62">
        <v>0</v>
      </c>
      <c r="H132" s="62">
        <v>0</v>
      </c>
      <c r="I132" s="62">
        <v>0</v>
      </c>
      <c r="J132" s="62">
        <v>0</v>
      </c>
      <c r="K132" s="62">
        <v>0</v>
      </c>
      <c r="L132" s="62">
        <v>0</v>
      </c>
      <c r="M132" s="63">
        <v>0</v>
      </c>
    </row>
    <row r="133" spans="2:13" x14ac:dyDescent="0.3">
      <c r="B133" s="32" t="s">
        <v>130</v>
      </c>
      <c r="C133" s="61">
        <v>4.2299790068686102E-5</v>
      </c>
      <c r="D133" s="62">
        <v>4.9894023802585202E-5</v>
      </c>
      <c r="E133" s="62">
        <v>7.95541222666355E-5</v>
      </c>
      <c r="F133" s="62">
        <v>1.2425796834138401E-4</v>
      </c>
      <c r="G133" s="62">
        <v>2.1424545279974901E-4</v>
      </c>
      <c r="H133" s="62">
        <v>3.5732820927232703E-4</v>
      </c>
      <c r="I133" s="62">
        <v>5.6759764009652101E-4</v>
      </c>
      <c r="J133" s="62">
        <v>9.4672737530085698E-4</v>
      </c>
      <c r="K133" s="62">
        <v>1.7399042577969199E-3</v>
      </c>
      <c r="L133" s="62">
        <v>3.0747232228602699E-3</v>
      </c>
      <c r="M133" s="63">
        <v>9.8743858197707403E-3</v>
      </c>
    </row>
    <row r="134" spans="2:13" x14ac:dyDescent="0.3">
      <c r="B134" s="32" t="s">
        <v>131</v>
      </c>
      <c r="C134" s="61">
        <v>9.5098425582140604E-4</v>
      </c>
      <c r="D134" s="62">
        <v>1.33928654889769E-3</v>
      </c>
      <c r="E134" s="62">
        <v>1.8650417463177099E-3</v>
      </c>
      <c r="F134" s="62">
        <v>2.8471296527698702E-3</v>
      </c>
      <c r="G134" s="62">
        <v>4.9340315067446499E-3</v>
      </c>
      <c r="H134" s="62">
        <v>7.5612226618200096E-3</v>
      </c>
      <c r="I134" s="62">
        <v>1.1216735164051901E-2</v>
      </c>
      <c r="J134" s="62">
        <v>1.7165657431174399E-2</v>
      </c>
      <c r="K134" s="62">
        <v>2.5623753861565401E-2</v>
      </c>
      <c r="L134" s="62">
        <v>3.7532308460902303E-2</v>
      </c>
      <c r="M134" s="63">
        <v>6.4197023436594197E-2</v>
      </c>
    </row>
    <row r="135" spans="2:13" x14ac:dyDescent="0.3">
      <c r="B135" s="32" t="s">
        <v>132</v>
      </c>
      <c r="C135" s="61">
        <v>4.56622877920911E-5</v>
      </c>
      <c r="D135" s="62">
        <v>5.6867563308901101E-5</v>
      </c>
      <c r="E135" s="62">
        <v>8.5969136812163096E-5</v>
      </c>
      <c r="F135" s="62">
        <v>1.4782190366728799E-4</v>
      </c>
      <c r="G135" s="62">
        <v>2.6570163893691902E-4</v>
      </c>
      <c r="H135" s="62">
        <v>4.2237479826954502E-4</v>
      </c>
      <c r="I135" s="62">
        <v>7.5000160273104403E-4</v>
      </c>
      <c r="J135" s="62">
        <v>1.3475543275114699E-3</v>
      </c>
      <c r="K135" s="62">
        <v>2.38275107248397E-3</v>
      </c>
      <c r="L135" s="62">
        <v>4.1279826511892402E-3</v>
      </c>
      <c r="M135" s="63">
        <v>1.22270456572011E-2</v>
      </c>
    </row>
    <row r="136" spans="2:13" x14ac:dyDescent="0.3">
      <c r="B136" s="32" t="s">
        <v>133</v>
      </c>
      <c r="C136" s="61">
        <v>7.9268864512276003E-5</v>
      </c>
      <c r="D136" s="62">
        <v>1.04113817765881E-4</v>
      </c>
      <c r="E136" s="62">
        <v>1.5810646699764401E-4</v>
      </c>
      <c r="F136" s="62">
        <v>2.3218205395064199E-4</v>
      </c>
      <c r="G136" s="62">
        <v>4.0670945849677998E-4</v>
      </c>
      <c r="H136" s="62">
        <v>6.4359141577637199E-4</v>
      </c>
      <c r="I136" s="62">
        <v>1.1145380247946301E-3</v>
      </c>
      <c r="J136" s="62">
        <v>1.9624189521779E-3</v>
      </c>
      <c r="K136" s="62">
        <v>3.56170445430006E-3</v>
      </c>
      <c r="L136" s="62">
        <v>6.7131105422864896E-3</v>
      </c>
      <c r="M136" s="63">
        <v>1.8061629458879201E-2</v>
      </c>
    </row>
    <row r="137" spans="2:13" x14ac:dyDescent="0.3">
      <c r="B137" s="32" t="s">
        <v>134</v>
      </c>
      <c r="C137" s="61">
        <v>1.75309970913266E-4</v>
      </c>
      <c r="D137" s="62">
        <v>2.2884078389936701E-4</v>
      </c>
      <c r="E137" s="62">
        <v>2.9859115264403599E-4</v>
      </c>
      <c r="F137" s="62">
        <v>4.5178386203760702E-4</v>
      </c>
      <c r="G137" s="62">
        <v>7.3411730542830402E-4</v>
      </c>
      <c r="H137" s="62">
        <v>1.2560276063482501E-3</v>
      </c>
      <c r="I137" s="62">
        <v>2.4223595569585598E-3</v>
      </c>
      <c r="J137" s="62">
        <v>4.4789928180050597E-3</v>
      </c>
      <c r="K137" s="62">
        <v>8.4360647918409002E-3</v>
      </c>
      <c r="L137" s="62">
        <v>1.45192759960982E-2</v>
      </c>
      <c r="M137" s="63">
        <v>4.0018118560576701E-2</v>
      </c>
    </row>
    <row r="138" spans="2:13" x14ac:dyDescent="0.3">
      <c r="B138" s="32" t="s">
        <v>135</v>
      </c>
      <c r="C138" s="61">
        <v>2.8948572758225899E-5</v>
      </c>
      <c r="D138" s="62">
        <v>4.8685395081017E-5</v>
      </c>
      <c r="E138" s="62">
        <v>7.6843564322335697E-5</v>
      </c>
      <c r="F138" s="62">
        <v>1.2640445140152E-4</v>
      </c>
      <c r="G138" s="62">
        <v>2.2730625521009401E-4</v>
      </c>
      <c r="H138" s="62">
        <v>4.041045607598E-4</v>
      </c>
      <c r="I138" s="62">
        <v>7.21250767563941E-4</v>
      </c>
      <c r="J138" s="62">
        <v>1.17933231461509E-3</v>
      </c>
      <c r="K138" s="62">
        <v>1.8936695332773801E-3</v>
      </c>
      <c r="L138" s="62">
        <v>2.9662549674053201E-3</v>
      </c>
      <c r="M138" s="63">
        <v>6.8277245852399896E-3</v>
      </c>
    </row>
    <row r="139" spans="2:13" x14ac:dyDescent="0.3">
      <c r="B139" s="32" t="s">
        <v>136</v>
      </c>
      <c r="C139" s="61">
        <v>1.7869659192798401E-5</v>
      </c>
      <c r="D139" s="62">
        <v>2.8787345503813199E-5</v>
      </c>
      <c r="E139" s="62">
        <v>5.3379961601908999E-5</v>
      </c>
      <c r="F139" s="62">
        <v>9.17297095923391E-5</v>
      </c>
      <c r="G139" s="62">
        <v>1.6046648068090801E-4</v>
      </c>
      <c r="H139" s="62">
        <v>2.7127033684852102E-4</v>
      </c>
      <c r="I139" s="62">
        <v>4.5466904389272398E-4</v>
      </c>
      <c r="J139" s="62">
        <v>7.9310449509518597E-4</v>
      </c>
      <c r="K139" s="62">
        <v>1.6417345472627301E-3</v>
      </c>
      <c r="L139" s="62">
        <v>3.5112109416041101E-3</v>
      </c>
      <c r="M139" s="63">
        <v>1.5073515249183701E-2</v>
      </c>
    </row>
    <row r="140" spans="2:13" x14ac:dyDescent="0.3">
      <c r="B140" s="32" t="s">
        <v>137</v>
      </c>
      <c r="C140" s="61">
        <v>1.42748760291069E-5</v>
      </c>
      <c r="D140" s="62">
        <v>1.9170405099077599E-5</v>
      </c>
      <c r="E140" s="62">
        <v>2.53964324446568E-5</v>
      </c>
      <c r="F140" s="62">
        <v>4.20863454639942E-5</v>
      </c>
      <c r="G140" s="62">
        <v>7.8854968319206706E-5</v>
      </c>
      <c r="H140" s="62">
        <v>1.7492822295235799E-4</v>
      </c>
      <c r="I140" s="62">
        <v>4.3728304504467302E-4</v>
      </c>
      <c r="J140" s="62">
        <v>9.1717742712452697E-4</v>
      </c>
      <c r="K140" s="62">
        <v>1.72675748387671E-3</v>
      </c>
      <c r="L140" s="62">
        <v>2.6355339237797799E-3</v>
      </c>
      <c r="M140" s="63">
        <v>8.3828584555780006E-3</v>
      </c>
    </row>
    <row r="141" spans="2:13" x14ac:dyDescent="0.3">
      <c r="B141" s="32" t="s">
        <v>138</v>
      </c>
      <c r="C141" s="61">
        <v>7.8787686677846894E-6</v>
      </c>
      <c r="D141" s="62">
        <v>1.15674432425882E-5</v>
      </c>
      <c r="E141" s="62">
        <v>1.9356286646110499E-5</v>
      </c>
      <c r="F141" s="62">
        <v>3.7342830911144003E-5</v>
      </c>
      <c r="G141" s="62">
        <v>7.9950315633983799E-5</v>
      </c>
      <c r="H141" s="62">
        <v>1.4246402433491201E-4</v>
      </c>
      <c r="I141" s="62">
        <v>2.6965526156915598E-4</v>
      </c>
      <c r="J141" s="62">
        <v>5.6260480574143296E-4</v>
      </c>
      <c r="K141" s="62">
        <v>1.37647312076134E-3</v>
      </c>
      <c r="L141" s="62">
        <v>3.1496540315353698E-3</v>
      </c>
      <c r="M141" s="63">
        <v>1.1425453240940501E-2</v>
      </c>
    </row>
    <row r="142" spans="2:13" x14ac:dyDescent="0.3">
      <c r="B142" s="32" t="s">
        <v>139</v>
      </c>
      <c r="C142" s="61">
        <v>8.7682141915977307E-5</v>
      </c>
      <c r="D142" s="62">
        <v>1.6503590709977901E-4</v>
      </c>
      <c r="E142" s="62">
        <v>2.5593851716216898E-4</v>
      </c>
      <c r="F142" s="62">
        <v>4.02051697211212E-4</v>
      </c>
      <c r="G142" s="62">
        <v>5.7634308137156996E-4</v>
      </c>
      <c r="H142" s="62">
        <v>7.7667174911989702E-4</v>
      </c>
      <c r="I142" s="62">
        <v>1.0059173023128001E-3</v>
      </c>
      <c r="J142" s="62">
        <v>1.17948619538066E-3</v>
      </c>
      <c r="K142" s="62">
        <v>1.5073325868810001E-3</v>
      </c>
      <c r="L142" s="62">
        <v>2.13365759516187E-3</v>
      </c>
      <c r="M142" s="63">
        <v>4.0480851607937697E-3</v>
      </c>
    </row>
    <row r="143" spans="2:13" x14ac:dyDescent="0.3">
      <c r="B143" s="32" t="s">
        <v>140</v>
      </c>
      <c r="C143" s="61">
        <v>5.77415867932468E-5</v>
      </c>
      <c r="D143" s="62">
        <v>8.4948871458785804E-5</v>
      </c>
      <c r="E143" s="62">
        <v>1.4242045339054099E-4</v>
      </c>
      <c r="F143" s="62">
        <v>2.3600633312081899E-4</v>
      </c>
      <c r="G143" s="62">
        <v>4.06048008136128E-4</v>
      </c>
      <c r="H143" s="62">
        <v>6.1262961765643203E-4</v>
      </c>
      <c r="I143" s="62">
        <v>8.7823931010821402E-4</v>
      </c>
      <c r="J143" s="62">
        <v>1.2367050769791299E-3</v>
      </c>
      <c r="K143" s="62">
        <v>1.8831122214344701E-3</v>
      </c>
      <c r="L143" s="62">
        <v>2.8880353454613602E-3</v>
      </c>
      <c r="M143" s="63">
        <v>5.5551850791531604E-3</v>
      </c>
    </row>
    <row r="144" spans="2:13" x14ac:dyDescent="0.3">
      <c r="B144" s="32" t="s">
        <v>141</v>
      </c>
      <c r="C144" s="61">
        <v>1.4974420300242801E-4</v>
      </c>
      <c r="D144" s="62">
        <v>2.2634168293969399E-4</v>
      </c>
      <c r="E144" s="62">
        <v>2.7338078299054001E-4</v>
      </c>
      <c r="F144" s="62">
        <v>3.48947928898084E-4</v>
      </c>
      <c r="G144" s="62">
        <v>4.5799217461297301E-4</v>
      </c>
      <c r="H144" s="62">
        <v>6.2096928406496E-4</v>
      </c>
      <c r="I144" s="62">
        <v>8.9560418891507004E-4</v>
      </c>
      <c r="J144" s="62">
        <v>1.1321732917717101E-3</v>
      </c>
      <c r="K144" s="62">
        <v>1.6461499920571001E-3</v>
      </c>
      <c r="L144" s="62">
        <v>2.3680154542840399E-3</v>
      </c>
      <c r="M144" s="63">
        <v>4.2024087578188098E-3</v>
      </c>
    </row>
    <row r="145" spans="2:13" x14ac:dyDescent="0.3">
      <c r="B145" s="32" t="s">
        <v>142</v>
      </c>
      <c r="C145" s="61">
        <v>1.2876103969706001E-4</v>
      </c>
      <c r="D145" s="62">
        <v>1.8799005745921701E-4</v>
      </c>
      <c r="E145" s="62">
        <v>2.8370957765463999E-4</v>
      </c>
      <c r="F145" s="62">
        <v>4.8978370366165405E-4</v>
      </c>
      <c r="G145" s="62">
        <v>7.9518248791548098E-4</v>
      </c>
      <c r="H145" s="62">
        <v>1.4430737460803999E-3</v>
      </c>
      <c r="I145" s="62">
        <v>2.58883156280068E-3</v>
      </c>
      <c r="J145" s="62">
        <v>4.01417187765325E-3</v>
      </c>
      <c r="K145" s="62">
        <v>7.1556101176677104E-3</v>
      </c>
      <c r="L145" s="62">
        <v>1.1743826889996801E-2</v>
      </c>
      <c r="M145" s="63">
        <v>2.3115714492004402E-2</v>
      </c>
    </row>
    <row r="146" spans="2:13" x14ac:dyDescent="0.3">
      <c r="B146" s="32" t="s">
        <v>143</v>
      </c>
      <c r="C146" s="61">
        <v>0</v>
      </c>
      <c r="D146" s="62">
        <v>0</v>
      </c>
      <c r="E146" s="62">
        <v>0</v>
      </c>
      <c r="F146" s="62">
        <v>0</v>
      </c>
      <c r="G146" s="62">
        <v>0</v>
      </c>
      <c r="H146" s="62">
        <v>0</v>
      </c>
      <c r="I146" s="62">
        <v>0</v>
      </c>
      <c r="J146" s="62">
        <v>0</v>
      </c>
      <c r="K146" s="62">
        <v>0</v>
      </c>
      <c r="L146" s="62">
        <v>0</v>
      </c>
      <c r="M146" s="63">
        <v>0</v>
      </c>
    </row>
    <row r="147" spans="2:13" x14ac:dyDescent="0.3">
      <c r="B147" s="32" t="s">
        <v>144</v>
      </c>
      <c r="C147" s="61">
        <v>8.5884836502799503E-5</v>
      </c>
      <c r="D147" s="62">
        <v>9.4418709662170001E-5</v>
      </c>
      <c r="E147" s="62">
        <v>1.6493933155915699E-4</v>
      </c>
      <c r="F147" s="62">
        <v>2.24728967659615E-4</v>
      </c>
      <c r="G147" s="62">
        <v>3.94747930263847E-4</v>
      </c>
      <c r="H147" s="62">
        <v>5.9854082771859999E-4</v>
      </c>
      <c r="I147" s="62">
        <v>9.7937527456392107E-4</v>
      </c>
      <c r="J147" s="62">
        <v>1.40937567016301E-3</v>
      </c>
      <c r="K147" s="62">
        <v>2.5840086896822098E-3</v>
      </c>
      <c r="L147" s="62">
        <v>4.2018339125604503E-3</v>
      </c>
      <c r="M147" s="63">
        <v>1.1992096225515199E-2</v>
      </c>
    </row>
    <row r="148" spans="2:13" x14ac:dyDescent="0.3">
      <c r="B148" s="32" t="s">
        <v>145</v>
      </c>
      <c r="C148" s="61">
        <v>1.01141076273355E-4</v>
      </c>
      <c r="D148" s="62">
        <v>1.0627555707936299E-4</v>
      </c>
      <c r="E148" s="62">
        <v>1.6124853594431799E-4</v>
      </c>
      <c r="F148" s="62">
        <v>2.3915104105453301E-4</v>
      </c>
      <c r="G148" s="62">
        <v>3.5701332856646602E-4</v>
      </c>
      <c r="H148" s="62">
        <v>4.8528521045053603E-4</v>
      </c>
      <c r="I148" s="62">
        <v>9.2504612352681801E-4</v>
      </c>
      <c r="J148" s="62">
        <v>1.5118724589262E-3</v>
      </c>
      <c r="K148" s="62">
        <v>2.6060762168154902E-3</v>
      </c>
      <c r="L148" s="62">
        <v>4.7318323500026996E-3</v>
      </c>
      <c r="M148" s="63">
        <v>8.7877020984022808E-3</v>
      </c>
    </row>
    <row r="149" spans="2:13" x14ac:dyDescent="0.3">
      <c r="B149" s="32" t="s">
        <v>146</v>
      </c>
      <c r="C149" s="61">
        <v>1.2832211520222799E-4</v>
      </c>
      <c r="D149" s="62">
        <v>1.8320686114094999E-4</v>
      </c>
      <c r="E149" s="62">
        <v>2.0738586846226801E-4</v>
      </c>
      <c r="F149" s="62">
        <v>3.2536830255161699E-4</v>
      </c>
      <c r="G149" s="62">
        <v>5.9888870558416499E-4</v>
      </c>
      <c r="H149" s="62">
        <v>9.8321261583055801E-4</v>
      </c>
      <c r="I149" s="62">
        <v>1.6720180077272101E-3</v>
      </c>
      <c r="J149" s="62">
        <v>2.8226418659332E-3</v>
      </c>
      <c r="K149" s="62">
        <v>4.7749992811407299E-3</v>
      </c>
      <c r="L149" s="62">
        <v>7.9989693499759301E-3</v>
      </c>
      <c r="M149" s="63">
        <v>1.9698926792355999E-2</v>
      </c>
    </row>
    <row r="150" spans="2:13" x14ac:dyDescent="0.3">
      <c r="B150" s="32" t="s">
        <v>147</v>
      </c>
      <c r="C150" s="61">
        <v>0</v>
      </c>
      <c r="D150" s="62">
        <v>0</v>
      </c>
      <c r="E150" s="62">
        <v>0</v>
      </c>
      <c r="F150" s="62">
        <v>0</v>
      </c>
      <c r="G150" s="62">
        <v>0</v>
      </c>
      <c r="H150" s="62">
        <v>0</v>
      </c>
      <c r="I150" s="62">
        <v>0</v>
      </c>
      <c r="J150" s="62">
        <v>0</v>
      </c>
      <c r="K150" s="62">
        <v>0</v>
      </c>
      <c r="L150" s="62">
        <v>0</v>
      </c>
      <c r="M150" s="63">
        <v>0</v>
      </c>
    </row>
    <row r="151" spans="2:13" x14ac:dyDescent="0.3">
      <c r="B151" s="32" t="s">
        <v>148</v>
      </c>
      <c r="C151" s="61">
        <v>3.2022028120772401E-4</v>
      </c>
      <c r="D151" s="62">
        <v>4.4162415875035802E-4</v>
      </c>
      <c r="E151" s="62">
        <v>5.5633781018866795E-4</v>
      </c>
      <c r="F151" s="62">
        <v>8.8266196913951199E-4</v>
      </c>
      <c r="G151" s="62">
        <v>1.6474905017794599E-3</v>
      </c>
      <c r="H151" s="62">
        <v>2.4796833784727999E-3</v>
      </c>
      <c r="I151" s="62">
        <v>4.3332018315379896E-3</v>
      </c>
      <c r="J151" s="62">
        <v>7.0333400344936301E-3</v>
      </c>
      <c r="K151" s="62">
        <v>1.0918516870444501E-2</v>
      </c>
      <c r="L151" s="62">
        <v>1.8127245577923601E-2</v>
      </c>
      <c r="M151" s="63">
        <v>3.4838914320579603E-2</v>
      </c>
    </row>
    <row r="152" spans="2:13" x14ac:dyDescent="0.3">
      <c r="B152" s="32" t="s">
        <v>149</v>
      </c>
      <c r="C152" s="61">
        <v>4.0320299973023601E-5</v>
      </c>
      <c r="D152" s="62">
        <v>6.08187447048019E-5</v>
      </c>
      <c r="E152" s="62">
        <v>9.6309929728948698E-5</v>
      </c>
      <c r="F152" s="62">
        <v>1.6815397416921601E-4</v>
      </c>
      <c r="G152" s="62">
        <v>3.2803118624369902E-4</v>
      </c>
      <c r="H152" s="62">
        <v>5.5259246225268001E-4</v>
      </c>
      <c r="I152" s="62">
        <v>1.0022100940983299E-3</v>
      </c>
      <c r="J152" s="62">
        <v>1.7156752654564199E-3</v>
      </c>
      <c r="K152" s="62">
        <v>2.9817962725234601E-3</v>
      </c>
      <c r="L152" s="62">
        <v>4.89230082794002E-3</v>
      </c>
      <c r="M152" s="63">
        <v>1.3829767071205E-2</v>
      </c>
    </row>
    <row r="153" spans="2:13" x14ac:dyDescent="0.3">
      <c r="B153" s="32" t="s">
        <v>150</v>
      </c>
      <c r="C153" s="61">
        <v>1.35863229852239E-4</v>
      </c>
      <c r="D153" s="62">
        <v>2.0000007116671001E-4</v>
      </c>
      <c r="E153" s="62">
        <v>3.0834657776770697E-4</v>
      </c>
      <c r="F153" s="62">
        <v>5.3210913566076995E-4</v>
      </c>
      <c r="G153" s="62">
        <v>8.9487747304777595E-4</v>
      </c>
      <c r="H153" s="62">
        <v>1.4614362351202501E-3</v>
      </c>
      <c r="I153" s="62">
        <v>2.3657083594021099E-3</v>
      </c>
      <c r="J153" s="62">
        <v>4.0712163893103399E-3</v>
      </c>
      <c r="K153" s="62">
        <v>7.0973308648389997E-3</v>
      </c>
      <c r="L153" s="62">
        <v>1.06444792549321E-2</v>
      </c>
      <c r="M153" s="63">
        <v>2.12345877438916E-2</v>
      </c>
    </row>
    <row r="154" spans="2:13" x14ac:dyDescent="0.3">
      <c r="B154" s="32" t="s">
        <v>151</v>
      </c>
      <c r="C154" s="61">
        <v>2.0038880850980599E-5</v>
      </c>
      <c r="D154" s="62">
        <v>2.9567817251039002E-5</v>
      </c>
      <c r="E154" s="62">
        <v>4.7972205887117801E-5</v>
      </c>
      <c r="F154" s="62">
        <v>9.6770629570129505E-5</v>
      </c>
      <c r="G154" s="62">
        <v>2.0652897977843499E-4</v>
      </c>
      <c r="H154" s="62">
        <v>3.8037491151939599E-4</v>
      </c>
      <c r="I154" s="62">
        <v>6.7915350828407699E-4</v>
      </c>
      <c r="J154" s="62">
        <v>1.14280553978537E-3</v>
      </c>
      <c r="K154" s="62">
        <v>1.8617889190419401E-3</v>
      </c>
      <c r="L154" s="62">
        <v>3.4007631695479098E-3</v>
      </c>
      <c r="M154" s="63">
        <v>7.8917434280546105E-3</v>
      </c>
    </row>
    <row r="155" spans="2:13" x14ac:dyDescent="0.3">
      <c r="B155" s="32" t="s">
        <v>152</v>
      </c>
      <c r="C155" s="61">
        <v>1.19130264315796E-4</v>
      </c>
      <c r="D155" s="62">
        <v>1.47421187523512E-4</v>
      </c>
      <c r="E155" s="62">
        <v>2.3184918309423E-4</v>
      </c>
      <c r="F155" s="62">
        <v>3.3473357357418699E-4</v>
      </c>
      <c r="G155" s="62">
        <v>5.5089702841004803E-4</v>
      </c>
      <c r="H155" s="62">
        <v>9.2858128050882097E-4</v>
      </c>
      <c r="I155" s="62">
        <v>1.6855007843667199E-3</v>
      </c>
      <c r="J155" s="62">
        <v>2.93791268097102E-3</v>
      </c>
      <c r="K155" s="62">
        <v>5.0355491193198902E-3</v>
      </c>
      <c r="L155" s="62">
        <v>9.6582289638964796E-3</v>
      </c>
      <c r="M155" s="63">
        <v>2.50961084642773E-2</v>
      </c>
    </row>
    <row r="156" spans="2:13" x14ac:dyDescent="0.3">
      <c r="B156" s="32" t="s">
        <v>153</v>
      </c>
      <c r="C156" s="61">
        <v>2.1048535671231401E-4</v>
      </c>
      <c r="D156" s="62">
        <v>3.00199481258667E-4</v>
      </c>
      <c r="E156" s="62">
        <v>4.2293320282717298E-4</v>
      </c>
      <c r="F156" s="62">
        <v>7.12863777272014E-4</v>
      </c>
      <c r="G156" s="62">
        <v>1.1850120672072099E-3</v>
      </c>
      <c r="H156" s="62">
        <v>1.94365422963972E-3</v>
      </c>
      <c r="I156" s="62">
        <v>3.1383474831533599E-3</v>
      </c>
      <c r="J156" s="62">
        <v>5.2203516395193401E-3</v>
      </c>
      <c r="K156" s="62">
        <v>8.9750128680620694E-3</v>
      </c>
      <c r="L156" s="62">
        <v>1.3959496312178601E-2</v>
      </c>
      <c r="M156" s="63">
        <v>2.7030155890922301E-2</v>
      </c>
    </row>
    <row r="157" spans="2:13" x14ac:dyDescent="0.3">
      <c r="B157" s="32" t="s">
        <v>154</v>
      </c>
      <c r="C157" s="61">
        <v>2.40463654300218E-5</v>
      </c>
      <c r="D157" s="62">
        <v>3.2239516971776999E-5</v>
      </c>
      <c r="E157" s="62">
        <v>5.1250645352125897E-5</v>
      </c>
      <c r="F157" s="62">
        <v>9.0073966435618398E-5</v>
      </c>
      <c r="G157" s="62">
        <v>1.6459733927451999E-4</v>
      </c>
      <c r="H157" s="62">
        <v>3.32335010610534E-4</v>
      </c>
      <c r="I157" s="62">
        <v>6.3011489806408304E-4</v>
      </c>
      <c r="J157" s="62">
        <v>1.2030117362336499E-3</v>
      </c>
      <c r="K157" s="62">
        <v>2.6549914280297299E-3</v>
      </c>
      <c r="L157" s="62">
        <v>5.1369095938382297E-3</v>
      </c>
      <c r="M157" s="63">
        <v>1.5518408437330501E-2</v>
      </c>
    </row>
    <row r="158" spans="2:13" x14ac:dyDescent="0.3">
      <c r="B158" s="32" t="s">
        <v>155</v>
      </c>
      <c r="C158" s="61">
        <v>2.9889037083807899E-5</v>
      </c>
      <c r="D158" s="62">
        <v>4.5867200495050297E-5</v>
      </c>
      <c r="E158" s="62">
        <v>7.3289971518971698E-5</v>
      </c>
      <c r="F158" s="62">
        <v>1.3257016182309601E-4</v>
      </c>
      <c r="G158" s="62">
        <v>2.2419825342695799E-4</v>
      </c>
      <c r="H158" s="62">
        <v>3.9974240519788698E-4</v>
      </c>
      <c r="I158" s="62">
        <v>6.7823830722615799E-4</v>
      </c>
      <c r="J158" s="62">
        <v>1.00853206206439E-3</v>
      </c>
      <c r="K158" s="62">
        <v>1.6659560892252701E-3</v>
      </c>
      <c r="L158" s="62">
        <v>2.88711726922061E-3</v>
      </c>
      <c r="M158" s="63">
        <v>7.30845832852281E-3</v>
      </c>
    </row>
    <row r="159" spans="2:13" x14ac:dyDescent="0.3">
      <c r="B159" s="32" t="s">
        <v>156</v>
      </c>
      <c r="C159" s="61">
        <v>7.8897983006908702E-6</v>
      </c>
      <c r="D159" s="62">
        <v>1.16877913926303E-5</v>
      </c>
      <c r="E159" s="62">
        <v>1.8521497649714E-5</v>
      </c>
      <c r="F159" s="62">
        <v>3.3928206214842597E-5</v>
      </c>
      <c r="G159" s="62">
        <v>6.6330498221014897E-5</v>
      </c>
      <c r="H159" s="62">
        <v>1.2953566024660699E-4</v>
      </c>
      <c r="I159" s="62">
        <v>2.6423799679851299E-4</v>
      </c>
      <c r="J159" s="62">
        <v>5.2645454687108996E-4</v>
      </c>
      <c r="K159" s="62">
        <v>1.0518902621267001E-3</v>
      </c>
      <c r="L159" s="62">
        <v>2.1111634765995902E-3</v>
      </c>
      <c r="M159" s="63">
        <v>7.7840049034719897E-3</v>
      </c>
    </row>
    <row r="160" spans="2:13" x14ac:dyDescent="0.3">
      <c r="B160" s="32" t="s">
        <v>157</v>
      </c>
      <c r="C160" s="61">
        <v>4.8891265324540599E-4</v>
      </c>
      <c r="D160" s="62">
        <v>6.7444163570656E-4</v>
      </c>
      <c r="E160" s="62">
        <v>7.8488462358086795E-4</v>
      </c>
      <c r="F160" s="62">
        <v>1.03972295778526E-3</v>
      </c>
      <c r="G160" s="62">
        <v>1.9465999098263801E-3</v>
      </c>
      <c r="H160" s="62">
        <v>2.8979508075000801E-3</v>
      </c>
      <c r="I160" s="62">
        <v>4.8391741334434897E-3</v>
      </c>
      <c r="J160" s="62">
        <v>7.5592280390276304E-3</v>
      </c>
      <c r="K160" s="62">
        <v>1.17478752515806E-2</v>
      </c>
      <c r="L160" s="62">
        <v>1.9878832067444199E-2</v>
      </c>
      <c r="M160" s="63">
        <v>4.0739332740506499E-2</v>
      </c>
    </row>
    <row r="161" spans="2:13" x14ac:dyDescent="0.3">
      <c r="B161" s="32" t="s">
        <v>158</v>
      </c>
      <c r="C161" s="61">
        <v>1.99962728635225E-4</v>
      </c>
      <c r="D161" s="62">
        <v>2.89721526898251E-4</v>
      </c>
      <c r="E161" s="62">
        <v>4.71295665270882E-4</v>
      </c>
      <c r="F161" s="62">
        <v>7.86201768050996E-4</v>
      </c>
      <c r="G161" s="62">
        <v>1.2252554835261501E-3</v>
      </c>
      <c r="H161" s="62">
        <v>2.1218720619768901E-3</v>
      </c>
      <c r="I161" s="62">
        <v>3.6449956238796401E-3</v>
      </c>
      <c r="J161" s="62">
        <v>5.5130624899686299E-3</v>
      </c>
      <c r="K161" s="62">
        <v>9.3362094853213402E-3</v>
      </c>
      <c r="L161" s="62">
        <v>1.4469134703074499E-2</v>
      </c>
      <c r="M161" s="63">
        <v>2.53095213242681E-2</v>
      </c>
    </row>
    <row r="162" spans="2:13" x14ac:dyDescent="0.3">
      <c r="B162" s="32" t="s">
        <v>159</v>
      </c>
      <c r="C162" s="61">
        <v>1.5267878537027899E-4</v>
      </c>
      <c r="D162" s="62">
        <v>1.85376562436396E-4</v>
      </c>
      <c r="E162" s="62">
        <v>2.7482294040798101E-4</v>
      </c>
      <c r="F162" s="62">
        <v>4.8138577837558602E-4</v>
      </c>
      <c r="G162" s="62">
        <v>9.1670148204138404E-4</v>
      </c>
      <c r="H162" s="62">
        <v>1.52488710944693E-3</v>
      </c>
      <c r="I162" s="62">
        <v>2.6093442894592998E-3</v>
      </c>
      <c r="J162" s="62">
        <v>3.8314039509373E-3</v>
      </c>
      <c r="K162" s="62">
        <v>6.1240165186467197E-3</v>
      </c>
      <c r="L162" s="62">
        <v>8.0932293558439797E-3</v>
      </c>
      <c r="M162" s="63">
        <v>2.07602106067277E-2</v>
      </c>
    </row>
    <row r="163" spans="2:13" x14ac:dyDescent="0.3">
      <c r="B163" s="32" t="s">
        <v>160</v>
      </c>
      <c r="C163" s="61">
        <v>1.1398286332986499E-5</v>
      </c>
      <c r="D163" s="62">
        <v>1.6764679856311199E-5</v>
      </c>
      <c r="E163" s="62">
        <v>2.9960813393717501E-5</v>
      </c>
      <c r="F163" s="62">
        <v>5.5650045664807897E-5</v>
      </c>
      <c r="G163" s="62">
        <v>1.12907058854625E-4</v>
      </c>
      <c r="H163" s="62">
        <v>2.14807206860923E-4</v>
      </c>
      <c r="I163" s="62">
        <v>4.0681686539681601E-4</v>
      </c>
      <c r="J163" s="62">
        <v>7.4465630726385304E-4</v>
      </c>
      <c r="K163" s="62">
        <v>1.4867529692001199E-3</v>
      </c>
      <c r="L163" s="62">
        <v>3.1068901417253001E-3</v>
      </c>
      <c r="M163" s="63">
        <v>1.2695660148102099E-2</v>
      </c>
    </row>
    <row r="164" spans="2:13" x14ac:dyDescent="0.3">
      <c r="B164" s="32" t="s">
        <v>161</v>
      </c>
      <c r="C164" s="61">
        <v>5.5938397970237201E-5</v>
      </c>
      <c r="D164" s="62">
        <v>8.0732063294378296E-5</v>
      </c>
      <c r="E164" s="62">
        <v>1.3551883914826899E-4</v>
      </c>
      <c r="F164" s="62">
        <v>2.3477968107505899E-4</v>
      </c>
      <c r="G164" s="62">
        <v>4.1683657443361701E-4</v>
      </c>
      <c r="H164" s="62">
        <v>6.8002123187734496E-4</v>
      </c>
      <c r="I164" s="62">
        <v>1.3155210558672601E-3</v>
      </c>
      <c r="J164" s="62">
        <v>2.3409335098783898E-3</v>
      </c>
      <c r="K164" s="62">
        <v>4.73698386146697E-3</v>
      </c>
      <c r="L164" s="62">
        <v>7.7713720622507899E-3</v>
      </c>
      <c r="M164" s="63">
        <v>2.1740970690972999E-2</v>
      </c>
    </row>
    <row r="165" spans="2:13" x14ac:dyDescent="0.3">
      <c r="B165" s="32" t="s">
        <v>162</v>
      </c>
      <c r="C165" s="61">
        <v>6.7025189839177096E-5</v>
      </c>
      <c r="D165" s="62">
        <v>9.2332426568417195E-5</v>
      </c>
      <c r="E165" s="62">
        <v>1.3534410210972101E-4</v>
      </c>
      <c r="F165" s="62">
        <v>2.1167206887524401E-4</v>
      </c>
      <c r="G165" s="62">
        <v>3.9347260806287101E-4</v>
      </c>
      <c r="H165" s="62">
        <v>6.2807530562355302E-4</v>
      </c>
      <c r="I165" s="62">
        <v>1.1224812500638399E-3</v>
      </c>
      <c r="J165" s="62">
        <v>1.8778914653061699E-3</v>
      </c>
      <c r="K165" s="62">
        <v>3.2093546874563299E-3</v>
      </c>
      <c r="L165" s="62">
        <v>5.2521618256278699E-3</v>
      </c>
      <c r="M165" s="63">
        <v>1.22848913257038E-2</v>
      </c>
    </row>
    <row r="166" spans="2:13" x14ac:dyDescent="0.3">
      <c r="B166" s="32" t="s">
        <v>163</v>
      </c>
      <c r="C166" s="61">
        <v>8.3988018251727599E-5</v>
      </c>
      <c r="D166" s="62">
        <v>1.20652601875047E-4</v>
      </c>
      <c r="E166" s="62">
        <v>1.4627543255983999E-4</v>
      </c>
      <c r="F166" s="62">
        <v>2.1173815498570301E-4</v>
      </c>
      <c r="G166" s="62">
        <v>3.68100279682103E-4</v>
      </c>
      <c r="H166" s="62">
        <v>6.1942081620356901E-4</v>
      </c>
      <c r="I166" s="62">
        <v>9.9061127411418097E-4</v>
      </c>
      <c r="J166" s="62">
        <v>1.65762939780945E-3</v>
      </c>
      <c r="K166" s="62">
        <v>2.7665931381785601E-3</v>
      </c>
      <c r="L166" s="62">
        <v>4.8207651587642E-3</v>
      </c>
      <c r="M166" s="63">
        <v>1.17267391666083E-2</v>
      </c>
    </row>
    <row r="167" spans="2:13" x14ac:dyDescent="0.3">
      <c r="B167" s="32" t="s">
        <v>164</v>
      </c>
      <c r="C167" s="61">
        <v>3.5779829386143903E-4</v>
      </c>
      <c r="D167" s="62">
        <v>5.4593458585622105E-4</v>
      </c>
      <c r="E167" s="62">
        <v>8.7044452203240499E-4</v>
      </c>
      <c r="F167" s="62">
        <v>1.2254157249777201E-3</v>
      </c>
      <c r="G167" s="62">
        <v>1.7545211006576001E-3</v>
      </c>
      <c r="H167" s="62">
        <v>2.48515974829347E-3</v>
      </c>
      <c r="I167" s="62">
        <v>3.9896760953544901E-3</v>
      </c>
      <c r="J167" s="62">
        <v>5.7195174266918497E-3</v>
      </c>
      <c r="K167" s="62">
        <v>9.3661327093927903E-3</v>
      </c>
      <c r="L167" s="62">
        <v>1.2893438765069201E-2</v>
      </c>
      <c r="M167" s="63">
        <v>2.28345850059017E-2</v>
      </c>
    </row>
    <row r="168" spans="2:13" x14ac:dyDescent="0.3">
      <c r="B168" s="32" t="s">
        <v>165</v>
      </c>
      <c r="C168" s="61">
        <v>1.1798230341562199E-5</v>
      </c>
      <c r="D168" s="62">
        <v>1.3270838627340901E-5</v>
      </c>
      <c r="E168" s="62">
        <v>2.0824320310850302E-5</v>
      </c>
      <c r="F168" s="62">
        <v>3.6158992577972798E-5</v>
      </c>
      <c r="G168" s="62">
        <v>6.9908508241168303E-5</v>
      </c>
      <c r="H168" s="62">
        <v>1.6045966898087501E-4</v>
      </c>
      <c r="I168" s="62">
        <v>3.50508493418184E-4</v>
      </c>
      <c r="J168" s="62">
        <v>7.5792936436520496E-4</v>
      </c>
      <c r="K168" s="62">
        <v>1.3674317242681499E-3</v>
      </c>
      <c r="L168" s="62">
        <v>2.7746959969840298E-3</v>
      </c>
      <c r="M168" s="63">
        <v>9.6368853205333997E-3</v>
      </c>
    </row>
    <row r="169" spans="2:13" x14ac:dyDescent="0.3">
      <c r="B169" s="32" t="s">
        <v>166</v>
      </c>
      <c r="C169" s="61">
        <v>6.2557227806419698E-6</v>
      </c>
      <c r="D169" s="62">
        <v>9.8781782363246499E-6</v>
      </c>
      <c r="E169" s="62">
        <v>1.44740850225891E-5</v>
      </c>
      <c r="F169" s="62">
        <v>2.8527540991548302E-5</v>
      </c>
      <c r="G169" s="62">
        <v>5.8081585561512901E-5</v>
      </c>
      <c r="H169" s="62">
        <v>1.27469030667637E-4</v>
      </c>
      <c r="I169" s="62">
        <v>3.0102577089904302E-4</v>
      </c>
      <c r="J169" s="62">
        <v>5.6720700453336502E-4</v>
      </c>
      <c r="K169" s="62">
        <v>1.04977582082113E-3</v>
      </c>
      <c r="L169" s="62">
        <v>1.90649289626314E-3</v>
      </c>
      <c r="M169" s="63">
        <v>7.2908530661823104E-3</v>
      </c>
    </row>
    <row r="170" spans="2:13" x14ac:dyDescent="0.3">
      <c r="B170" s="32" t="s">
        <v>167</v>
      </c>
      <c r="C170" s="61">
        <v>4.63806824397899E-5</v>
      </c>
      <c r="D170" s="62">
        <v>5.7561922758037102E-5</v>
      </c>
      <c r="E170" s="62">
        <v>8.6203595810061201E-5</v>
      </c>
      <c r="F170" s="62">
        <v>1.4442070002337201E-4</v>
      </c>
      <c r="G170" s="62">
        <v>2.9183580649258501E-4</v>
      </c>
      <c r="H170" s="62">
        <v>4.9709075035615704E-4</v>
      </c>
      <c r="I170" s="62">
        <v>9.3377624511314396E-4</v>
      </c>
      <c r="J170" s="62">
        <v>1.4660136867132301E-3</v>
      </c>
      <c r="K170" s="62">
        <v>2.3332580775645398E-3</v>
      </c>
      <c r="L170" s="62">
        <v>3.7525268026457302E-3</v>
      </c>
      <c r="M170" s="63">
        <v>8.2944530401365592E-3</v>
      </c>
    </row>
    <row r="171" spans="2:13" x14ac:dyDescent="0.3">
      <c r="B171" s="32" t="s">
        <v>168</v>
      </c>
      <c r="C171" s="61">
        <v>1.39764537319165E-4</v>
      </c>
      <c r="D171" s="62">
        <v>1.85529091506273E-4</v>
      </c>
      <c r="E171" s="62">
        <v>2.3934306845379999E-4</v>
      </c>
      <c r="F171" s="62">
        <v>3.2139262707530199E-4</v>
      </c>
      <c r="G171" s="62">
        <v>4.5982016236118699E-4</v>
      </c>
      <c r="H171" s="62">
        <v>7.4872362422586801E-4</v>
      </c>
      <c r="I171" s="62">
        <v>1.1793215169796001E-3</v>
      </c>
      <c r="J171" s="62">
        <v>1.9016532801911499E-3</v>
      </c>
      <c r="K171" s="62">
        <v>3.1090327381856002E-3</v>
      </c>
      <c r="L171" s="62">
        <v>4.4602306538055504E-3</v>
      </c>
      <c r="M171" s="63">
        <v>8.1928128155124604E-3</v>
      </c>
    </row>
    <row r="172" spans="2:13" x14ac:dyDescent="0.3">
      <c r="B172" s="32" t="s">
        <v>169</v>
      </c>
      <c r="C172" s="61">
        <v>9.6200299579333394E-5</v>
      </c>
      <c r="D172" s="62">
        <v>1.26461375112442E-4</v>
      </c>
      <c r="E172" s="62">
        <v>1.5468493377087601E-4</v>
      </c>
      <c r="F172" s="62">
        <v>2.11132787421824E-4</v>
      </c>
      <c r="G172" s="62">
        <v>3.4359922683991099E-4</v>
      </c>
      <c r="H172" s="62">
        <v>5.2430748228233105E-4</v>
      </c>
      <c r="I172" s="62">
        <v>9.7384482226008703E-4</v>
      </c>
      <c r="J172" s="62">
        <v>1.7402006867462401E-3</v>
      </c>
      <c r="K172" s="62">
        <v>3.60069230397623E-3</v>
      </c>
      <c r="L172" s="62">
        <v>5.7528840077997702E-3</v>
      </c>
      <c r="M172" s="63">
        <v>1.2599372394802201E-2</v>
      </c>
    </row>
    <row r="173" spans="2:13" x14ac:dyDescent="0.3">
      <c r="B173" s="32" t="s">
        <v>170</v>
      </c>
      <c r="C173" s="61">
        <v>1.1631996161724199E-5</v>
      </c>
      <c r="D173" s="62">
        <v>1.95090415514572E-5</v>
      </c>
      <c r="E173" s="62">
        <v>2.6165153370097802E-5</v>
      </c>
      <c r="F173" s="62">
        <v>6.09802325945038E-5</v>
      </c>
      <c r="G173" s="62">
        <v>1.0785746748492E-4</v>
      </c>
      <c r="H173" s="62">
        <v>2.0642632673828099E-4</v>
      </c>
      <c r="I173" s="62">
        <v>4.00273702627961E-4</v>
      </c>
      <c r="J173" s="62">
        <v>6.6217264154153695E-4</v>
      </c>
      <c r="K173" s="62">
        <v>1.23837205085966E-3</v>
      </c>
      <c r="L173" s="62">
        <v>2.1172225755422798E-3</v>
      </c>
      <c r="M173" s="63">
        <v>4.0438612679985497E-3</v>
      </c>
    </row>
    <row r="174" spans="2:13" x14ac:dyDescent="0.3">
      <c r="B174" s="32" t="s">
        <v>171</v>
      </c>
      <c r="C174" s="61">
        <v>6.6398528916167398E-5</v>
      </c>
      <c r="D174" s="62">
        <v>9.5682033617707206E-5</v>
      </c>
      <c r="E174" s="62">
        <v>1.40521937899767E-4</v>
      </c>
      <c r="F174" s="62">
        <v>2.4951053922296E-4</v>
      </c>
      <c r="G174" s="62">
        <v>5.1097443994677896E-4</v>
      </c>
      <c r="H174" s="62">
        <v>8.8744282875661195E-4</v>
      </c>
      <c r="I174" s="62">
        <v>1.84074721577211E-3</v>
      </c>
      <c r="J174" s="62">
        <v>3.1833833827756698E-3</v>
      </c>
      <c r="K174" s="62">
        <v>5.96540536572473E-3</v>
      </c>
      <c r="L174" s="62">
        <v>9.9113634956113604E-3</v>
      </c>
      <c r="M174" s="63">
        <v>2.1963877085099E-2</v>
      </c>
    </row>
    <row r="175" spans="2:13" x14ac:dyDescent="0.3">
      <c r="B175" s="32" t="s">
        <v>172</v>
      </c>
      <c r="C175" s="61">
        <v>1.69834102668526E-4</v>
      </c>
      <c r="D175" s="62">
        <v>2.5076182443352802E-4</v>
      </c>
      <c r="E175" s="62">
        <v>3.7877355275633501E-4</v>
      </c>
      <c r="F175" s="62">
        <v>6.6695328582928003E-4</v>
      </c>
      <c r="G175" s="62">
        <v>1.10327639888344E-3</v>
      </c>
      <c r="H175" s="62">
        <v>1.7992974120881299E-3</v>
      </c>
      <c r="I175" s="62">
        <v>2.8843789136306099E-3</v>
      </c>
      <c r="J175" s="62">
        <v>4.5961043210053596E-3</v>
      </c>
      <c r="K175" s="62">
        <v>7.5185293967632702E-3</v>
      </c>
      <c r="L175" s="62">
        <v>1.19696389490345E-2</v>
      </c>
      <c r="M175" s="63">
        <v>2.3052809938317601E-2</v>
      </c>
    </row>
    <row r="176" spans="2:13" x14ac:dyDescent="0.3">
      <c r="B176" s="32" t="s">
        <v>173</v>
      </c>
      <c r="C176" s="61">
        <v>1.3281545364234E-4</v>
      </c>
      <c r="D176" s="62">
        <v>1.9281026075850899E-4</v>
      </c>
      <c r="E176" s="62">
        <v>2.45366170899888E-4</v>
      </c>
      <c r="F176" s="62">
        <v>3.4503182217756099E-4</v>
      </c>
      <c r="G176" s="62">
        <v>6.21787911626139E-4</v>
      </c>
      <c r="H176" s="62">
        <v>9.3876920080110404E-4</v>
      </c>
      <c r="I176" s="62">
        <v>1.6042031971527501E-3</v>
      </c>
      <c r="J176" s="62">
        <v>3.0414830595388402E-3</v>
      </c>
      <c r="K176" s="62">
        <v>5.4380394551518602E-3</v>
      </c>
      <c r="L176" s="62">
        <v>9.5934644753074803E-3</v>
      </c>
      <c r="M176" s="63">
        <v>2.3111230986924702E-2</v>
      </c>
    </row>
    <row r="177" spans="2:13" x14ac:dyDescent="0.3">
      <c r="B177" s="32" t="s">
        <v>174</v>
      </c>
      <c r="C177" s="61">
        <v>7.2580447377437694E-5</v>
      </c>
      <c r="D177" s="62">
        <v>8.9184504662448704E-5</v>
      </c>
      <c r="E177" s="62">
        <v>1.22329115559718E-4</v>
      </c>
      <c r="F177" s="62">
        <v>1.73404494026832E-4</v>
      </c>
      <c r="G177" s="62">
        <v>2.54847255706859E-4</v>
      </c>
      <c r="H177" s="62">
        <v>3.6257206605950202E-4</v>
      </c>
      <c r="I177" s="62">
        <v>5.6822435055417595E-4</v>
      </c>
      <c r="J177" s="62">
        <v>9.2387849025019997E-4</v>
      </c>
      <c r="K177" s="62">
        <v>1.54507233335623E-3</v>
      </c>
      <c r="L177" s="62">
        <v>2.50822202133456E-3</v>
      </c>
      <c r="M177" s="63">
        <v>6.7029501383253599E-3</v>
      </c>
    </row>
    <row r="178" spans="2:13" x14ac:dyDescent="0.3">
      <c r="B178" s="32" t="s">
        <v>175</v>
      </c>
      <c r="C178" s="61">
        <v>2.5275043546926001E-5</v>
      </c>
      <c r="D178" s="62">
        <v>3.2605070386827603E-5</v>
      </c>
      <c r="E178" s="62">
        <v>5.0766041621999197E-5</v>
      </c>
      <c r="F178" s="62">
        <v>7.8665119013473101E-5</v>
      </c>
      <c r="G178" s="62">
        <v>1.4879534620513101E-4</v>
      </c>
      <c r="H178" s="62">
        <v>2.7425735276748197E-4</v>
      </c>
      <c r="I178" s="62">
        <v>5.13627883227475E-4</v>
      </c>
      <c r="J178" s="62">
        <v>9.6336514701758896E-4</v>
      </c>
      <c r="K178" s="62">
        <v>1.7267199312614901E-3</v>
      </c>
      <c r="L178" s="62">
        <v>3.21584663399886E-3</v>
      </c>
      <c r="M178" s="63">
        <v>1.03557198486225E-2</v>
      </c>
    </row>
    <row r="179" spans="2:13" x14ac:dyDescent="0.3">
      <c r="B179" s="32" t="s">
        <v>176</v>
      </c>
      <c r="C179" s="61">
        <v>2.5657224962852802E-5</v>
      </c>
      <c r="D179" s="62">
        <v>3.3500052687134401E-5</v>
      </c>
      <c r="E179" s="62">
        <v>5.5906670818141503E-5</v>
      </c>
      <c r="F179" s="62">
        <v>1.11603925040541E-4</v>
      </c>
      <c r="G179" s="62">
        <v>2.3103455154259599E-4</v>
      </c>
      <c r="H179" s="62">
        <v>4.9356237638707202E-4</v>
      </c>
      <c r="I179" s="62">
        <v>9.2756445213834898E-4</v>
      </c>
      <c r="J179" s="62">
        <v>1.7781427413958799E-3</v>
      </c>
      <c r="K179" s="62">
        <v>3.3610659784607598E-3</v>
      </c>
      <c r="L179" s="62">
        <v>5.5916288210486401E-3</v>
      </c>
      <c r="M179" s="63">
        <v>1.0606461750642501E-2</v>
      </c>
    </row>
    <row r="180" spans="2:13" x14ac:dyDescent="0.3">
      <c r="B180" s="32" t="s">
        <v>177</v>
      </c>
      <c r="C180" s="61">
        <v>7.9025064786764505E-5</v>
      </c>
      <c r="D180" s="62">
        <v>1.0133125522769E-4</v>
      </c>
      <c r="E180" s="62">
        <v>1.10521588312128E-4</v>
      </c>
      <c r="F180" s="62">
        <v>1.5898781669774199E-4</v>
      </c>
      <c r="G180" s="62">
        <v>1.7591603844932101E-4</v>
      </c>
      <c r="H180" s="62">
        <v>2.8005847775909798E-4</v>
      </c>
      <c r="I180" s="62">
        <v>3.7444600518350799E-4</v>
      </c>
      <c r="J180" s="62">
        <v>6.2377064192156695E-4</v>
      </c>
      <c r="K180" s="62">
        <v>9.51516635174591E-4</v>
      </c>
      <c r="L180" s="62">
        <v>1.5715615050423599E-3</v>
      </c>
      <c r="M180" s="63">
        <v>4.5334932747829199E-3</v>
      </c>
    </row>
    <row r="181" spans="2:13" x14ac:dyDescent="0.3">
      <c r="B181" s="32" t="s">
        <v>178</v>
      </c>
      <c r="C181" s="61">
        <v>0</v>
      </c>
      <c r="D181" s="62">
        <v>0</v>
      </c>
      <c r="E181" s="62">
        <v>0</v>
      </c>
      <c r="F181" s="62">
        <v>0</v>
      </c>
      <c r="G181" s="62">
        <v>0</v>
      </c>
      <c r="H181" s="62">
        <v>0</v>
      </c>
      <c r="I181" s="62">
        <v>0</v>
      </c>
      <c r="J181" s="62">
        <v>0</v>
      </c>
      <c r="K181" s="62">
        <v>0</v>
      </c>
      <c r="L181" s="62">
        <v>0</v>
      </c>
      <c r="M181" s="63">
        <v>0</v>
      </c>
    </row>
    <row r="182" spans="2:13" x14ac:dyDescent="0.3">
      <c r="B182" s="32" t="s">
        <v>179</v>
      </c>
      <c r="C182" s="61">
        <v>1.2618551774599499E-4</v>
      </c>
      <c r="D182" s="62">
        <v>1.7972481308688499E-4</v>
      </c>
      <c r="E182" s="62">
        <v>2.75473357775935E-4</v>
      </c>
      <c r="F182" s="62">
        <v>4.6778479804188101E-4</v>
      </c>
      <c r="G182" s="62">
        <v>7.20607323998906E-4</v>
      </c>
      <c r="H182" s="62">
        <v>1.3029922492383301E-3</v>
      </c>
      <c r="I182" s="62">
        <v>2.2950235129349998E-3</v>
      </c>
      <c r="J182" s="62">
        <v>3.60340199327158E-3</v>
      </c>
      <c r="K182" s="62">
        <v>6.3029383638737403E-3</v>
      </c>
      <c r="L182" s="62">
        <v>1.03759566909225E-2</v>
      </c>
      <c r="M182" s="63">
        <v>2.0010323519978699E-2</v>
      </c>
    </row>
    <row r="183" spans="2:13" x14ac:dyDescent="0.3">
      <c r="B183" s="32" t="s">
        <v>180</v>
      </c>
      <c r="C183" s="61">
        <v>1.823383727926E-4</v>
      </c>
      <c r="D183" s="62">
        <v>2.6845083787885901E-4</v>
      </c>
      <c r="E183" s="62">
        <v>3.1990043714268199E-4</v>
      </c>
      <c r="F183" s="62">
        <v>3.6874915898165101E-4</v>
      </c>
      <c r="G183" s="62">
        <v>4.2417695046799599E-4</v>
      </c>
      <c r="H183" s="62">
        <v>4.9373079928492704E-4</v>
      </c>
      <c r="I183" s="62">
        <v>6.2394109275702898E-4</v>
      </c>
      <c r="J183" s="62">
        <v>7.7234868400971504E-4</v>
      </c>
      <c r="K183" s="62">
        <v>1.0995448785977801E-3</v>
      </c>
      <c r="L183" s="62">
        <v>1.6676381420243E-3</v>
      </c>
      <c r="M183" s="63">
        <v>3.98314487325265E-3</v>
      </c>
    </row>
    <row r="184" spans="2:13" x14ac:dyDescent="0.3">
      <c r="B184" s="32" t="s">
        <v>181</v>
      </c>
      <c r="C184" s="61">
        <v>6.1817588796319895E-5</v>
      </c>
      <c r="D184" s="62">
        <v>9.4823552432338505E-5</v>
      </c>
      <c r="E184" s="62">
        <v>1.74731783604324E-4</v>
      </c>
      <c r="F184" s="62">
        <v>3.2694990618528901E-4</v>
      </c>
      <c r="G184" s="62">
        <v>5.6497504718104E-4</v>
      </c>
      <c r="H184" s="62">
        <v>9.2177670270835799E-4</v>
      </c>
      <c r="I184" s="62">
        <v>2.1672710777680898E-3</v>
      </c>
      <c r="J184" s="62">
        <v>3.2260162457934502E-3</v>
      </c>
      <c r="K184" s="62">
        <v>4.6782403210669198E-3</v>
      </c>
      <c r="L184" s="62">
        <v>6.10157281765609E-3</v>
      </c>
      <c r="M184" s="63">
        <v>1.9084817441275399E-2</v>
      </c>
    </row>
    <row r="185" spans="2:13" x14ac:dyDescent="0.3">
      <c r="B185" s="32" t="s">
        <v>182</v>
      </c>
      <c r="C185" s="61">
        <v>2.0016625504806001E-5</v>
      </c>
      <c r="D185" s="62">
        <v>3.3503513668214498E-5</v>
      </c>
      <c r="E185" s="62">
        <v>6.0136732500536797E-5</v>
      </c>
      <c r="F185" s="62">
        <v>1.00418414415799E-4</v>
      </c>
      <c r="G185" s="62">
        <v>1.8746852014973599E-4</v>
      </c>
      <c r="H185" s="62">
        <v>3.6773949394119102E-4</v>
      </c>
      <c r="I185" s="62">
        <v>7.5561762762643605E-4</v>
      </c>
      <c r="J185" s="62">
        <v>1.3910603572257799E-3</v>
      </c>
      <c r="K185" s="62">
        <v>2.6875817591974099E-3</v>
      </c>
      <c r="L185" s="62">
        <v>4.9108659590117003E-3</v>
      </c>
      <c r="M185" s="63">
        <v>1.77005954575906E-2</v>
      </c>
    </row>
    <row r="186" spans="2:13" x14ac:dyDescent="0.3">
      <c r="B186" s="32" t="s">
        <v>183</v>
      </c>
      <c r="C186" s="61">
        <v>1.12515502834551E-4</v>
      </c>
      <c r="D186" s="62">
        <v>1.6545136103152599E-4</v>
      </c>
      <c r="E186" s="62">
        <v>2.3827346628528599E-4</v>
      </c>
      <c r="F186" s="62">
        <v>4.13138324530186E-4</v>
      </c>
      <c r="G186" s="62">
        <v>6.5513558489444304E-4</v>
      </c>
      <c r="H186" s="62">
        <v>1.18016643400594E-3</v>
      </c>
      <c r="I186" s="62">
        <v>2.0880629549448301E-3</v>
      </c>
      <c r="J186" s="62">
        <v>3.28077614090702E-3</v>
      </c>
      <c r="K186" s="62">
        <v>5.9170005326486799E-3</v>
      </c>
      <c r="L186" s="62">
        <v>9.8551318195859404E-3</v>
      </c>
      <c r="M186" s="63">
        <v>1.9741381124665201E-2</v>
      </c>
    </row>
    <row r="187" spans="2:13" x14ac:dyDescent="0.3">
      <c r="B187" s="32" t="s">
        <v>184</v>
      </c>
      <c r="C187" s="61">
        <v>3.1278704293517198E-5</v>
      </c>
      <c r="D187" s="62">
        <v>4.4100353345208203E-5</v>
      </c>
      <c r="E187" s="62">
        <v>7.1094489798385099E-5</v>
      </c>
      <c r="F187" s="62">
        <v>1.3075439163062901E-4</v>
      </c>
      <c r="G187" s="62">
        <v>2.9382409682055899E-4</v>
      </c>
      <c r="H187" s="62">
        <v>5.5383434334275495E-4</v>
      </c>
      <c r="I187" s="62">
        <v>9.5438957704153298E-4</v>
      </c>
      <c r="J187" s="62">
        <v>1.66846113160642E-3</v>
      </c>
      <c r="K187" s="62">
        <v>2.9939199360220401E-3</v>
      </c>
      <c r="L187" s="62">
        <v>4.8562237008953199E-3</v>
      </c>
      <c r="M187" s="63">
        <v>1.15186041326534E-2</v>
      </c>
    </row>
    <row r="188" spans="2:13" x14ac:dyDescent="0.3">
      <c r="B188" s="32" t="s">
        <v>185</v>
      </c>
      <c r="C188" s="61">
        <v>4.7034732616510301E-5</v>
      </c>
      <c r="D188" s="62">
        <v>6.7330670173791903E-5</v>
      </c>
      <c r="E188" s="62">
        <v>9.9651152816820801E-5</v>
      </c>
      <c r="F188" s="62">
        <v>1.6664904565033399E-4</v>
      </c>
      <c r="G188" s="62">
        <v>3.2527460793395802E-4</v>
      </c>
      <c r="H188" s="62">
        <v>6.1449510788850602E-4</v>
      </c>
      <c r="I188" s="62">
        <v>1.07966063264948E-3</v>
      </c>
      <c r="J188" s="62">
        <v>1.83359120583139E-3</v>
      </c>
      <c r="K188" s="62">
        <v>2.9805355043578301E-3</v>
      </c>
      <c r="L188" s="62">
        <v>4.7560493608005804E-3</v>
      </c>
      <c r="M188" s="63">
        <v>1.40241371291363E-2</v>
      </c>
    </row>
    <row r="189" spans="2:13" x14ac:dyDescent="0.3">
      <c r="B189" s="32" t="s">
        <v>186</v>
      </c>
      <c r="C189" s="61">
        <v>9.5454633912920797E-5</v>
      </c>
      <c r="D189" s="62">
        <v>1.26846316170461E-4</v>
      </c>
      <c r="E189" s="62">
        <v>1.6574986907535899E-4</v>
      </c>
      <c r="F189" s="62">
        <v>2.0389529096669399E-4</v>
      </c>
      <c r="G189" s="62">
        <v>3.2552871591609703E-4</v>
      </c>
      <c r="H189" s="62">
        <v>4.9565917032062595E-4</v>
      </c>
      <c r="I189" s="62">
        <v>8.6091898165349201E-4</v>
      </c>
      <c r="J189" s="62">
        <v>1.39209149449169E-3</v>
      </c>
      <c r="K189" s="62">
        <v>2.1524196792340501E-3</v>
      </c>
      <c r="L189" s="62">
        <v>3.4075499121750999E-3</v>
      </c>
      <c r="M189" s="63">
        <v>6.4602129247843497E-3</v>
      </c>
    </row>
    <row r="190" spans="2:13" x14ac:dyDescent="0.3">
      <c r="B190" s="32" t="s">
        <v>187</v>
      </c>
      <c r="C190" s="61">
        <v>3.7833441309865899E-4</v>
      </c>
      <c r="D190" s="62">
        <v>5.2308968183447204E-4</v>
      </c>
      <c r="E190" s="62">
        <v>6.2202969062024E-4</v>
      </c>
      <c r="F190" s="62">
        <v>8.2631704828753101E-4</v>
      </c>
      <c r="G190" s="62">
        <v>1.38710116097747E-3</v>
      </c>
      <c r="H190" s="62">
        <v>2.04144437791738E-3</v>
      </c>
      <c r="I190" s="62">
        <v>3.29845117535537E-3</v>
      </c>
      <c r="J190" s="62">
        <v>5.2755272093776198E-3</v>
      </c>
      <c r="K190" s="62">
        <v>8.4551957215301208E-3</v>
      </c>
      <c r="L190" s="62">
        <v>1.3295832554571599E-2</v>
      </c>
      <c r="M190" s="63">
        <v>2.4814485900670199E-2</v>
      </c>
    </row>
    <row r="191" spans="2:13" x14ac:dyDescent="0.3">
      <c r="B191" s="32" t="s">
        <v>188</v>
      </c>
      <c r="C191" s="61">
        <v>4.8348768246783503E-5</v>
      </c>
      <c r="D191" s="62">
        <v>6.5709561132779094E-5</v>
      </c>
      <c r="E191" s="62">
        <v>9.0838496821870306E-5</v>
      </c>
      <c r="F191" s="62">
        <v>1.3440168643423701E-4</v>
      </c>
      <c r="G191" s="62">
        <v>2.3274398770465701E-4</v>
      </c>
      <c r="H191" s="62">
        <v>3.7946091703888702E-4</v>
      </c>
      <c r="I191" s="62">
        <v>6.4242717547640001E-4</v>
      </c>
      <c r="J191" s="62">
        <v>1.04428996194325E-3</v>
      </c>
      <c r="K191" s="62">
        <v>1.9437766830066999E-3</v>
      </c>
      <c r="L191" s="62">
        <v>3.40893647891487E-3</v>
      </c>
      <c r="M191" s="63">
        <v>1.1118865559670701E-2</v>
      </c>
    </row>
    <row r="192" spans="2:13" x14ac:dyDescent="0.3">
      <c r="B192" s="32" t="s">
        <v>189</v>
      </c>
      <c r="C192" s="61">
        <v>3.2361429912364E-5</v>
      </c>
      <c r="D192" s="62">
        <v>4.7783235333690801E-5</v>
      </c>
      <c r="E192" s="62">
        <v>7.8249824776407303E-5</v>
      </c>
      <c r="F192" s="62">
        <v>1.5698165347278399E-4</v>
      </c>
      <c r="G192" s="62">
        <v>3.08579499917166E-4</v>
      </c>
      <c r="H192" s="62">
        <v>5.4767965874758895E-4</v>
      </c>
      <c r="I192" s="62">
        <v>1.1819211243432901E-3</v>
      </c>
      <c r="J192" s="62">
        <v>2.1147019352757502E-3</v>
      </c>
      <c r="K192" s="62">
        <v>3.6727598742597898E-3</v>
      </c>
      <c r="L192" s="62">
        <v>5.9580263106646103E-3</v>
      </c>
      <c r="M192" s="63">
        <v>1.52333521041229E-2</v>
      </c>
    </row>
    <row r="193" spans="2:13" x14ac:dyDescent="0.3">
      <c r="B193" s="32" t="s">
        <v>190</v>
      </c>
      <c r="C193" s="61">
        <v>7.3444135831011596E-5</v>
      </c>
      <c r="D193" s="62">
        <v>1.0846068632758601E-4</v>
      </c>
      <c r="E193" s="62">
        <v>1.7414137503420801E-4</v>
      </c>
      <c r="F193" s="62">
        <v>2.7678502932960801E-4</v>
      </c>
      <c r="G193" s="62">
        <v>4.9947493766858196E-4</v>
      </c>
      <c r="H193" s="62">
        <v>7.81467877387616E-4</v>
      </c>
      <c r="I193" s="62">
        <v>1.34334585460807E-3</v>
      </c>
      <c r="J193" s="62">
        <v>2.42735120128563E-3</v>
      </c>
      <c r="K193" s="62">
        <v>3.8207663217064902E-3</v>
      </c>
      <c r="L193" s="62">
        <v>6.2914000645929603E-3</v>
      </c>
      <c r="M193" s="63">
        <v>1.2738196998367301E-2</v>
      </c>
    </row>
    <row r="194" spans="2:13" x14ac:dyDescent="0.3">
      <c r="B194" s="32" t="s">
        <v>191</v>
      </c>
      <c r="C194" s="61">
        <v>1.4519702667317101E-4</v>
      </c>
      <c r="D194" s="62">
        <v>2.1569357225170301E-4</v>
      </c>
      <c r="E194" s="62">
        <v>3.3756766344564802E-4</v>
      </c>
      <c r="F194" s="62">
        <v>5.4409775626737295E-4</v>
      </c>
      <c r="G194" s="62">
        <v>8.2943989447583299E-4</v>
      </c>
      <c r="H194" s="62">
        <v>1.4446965508668199E-3</v>
      </c>
      <c r="I194" s="62">
        <v>2.5067233880353402E-3</v>
      </c>
      <c r="J194" s="62">
        <v>3.89716663430983E-3</v>
      </c>
      <c r="K194" s="62">
        <v>6.8243187590211101E-3</v>
      </c>
      <c r="L194" s="62">
        <v>1.10705977372717E-2</v>
      </c>
      <c r="M194" s="63">
        <v>2.1120070245952301E-2</v>
      </c>
    </row>
    <row r="195" spans="2:13" x14ac:dyDescent="0.3">
      <c r="B195" s="32" t="s">
        <v>192</v>
      </c>
      <c r="C195" s="61">
        <v>2.6464605649071E-4</v>
      </c>
      <c r="D195" s="62">
        <v>4.09728603172771E-4</v>
      </c>
      <c r="E195" s="62">
        <v>6.5940547822236097E-4</v>
      </c>
      <c r="F195" s="62">
        <v>1.0881697911043801E-3</v>
      </c>
      <c r="G195" s="62">
        <v>2.0159752910688098E-3</v>
      </c>
      <c r="H195" s="62">
        <v>2.8925215183710001E-3</v>
      </c>
      <c r="I195" s="62">
        <v>4.7458231963266899E-3</v>
      </c>
      <c r="J195" s="62">
        <v>6.6457083844058597E-3</v>
      </c>
      <c r="K195" s="62">
        <v>1.07840115948428E-2</v>
      </c>
      <c r="L195" s="62">
        <v>1.4781387273747299E-2</v>
      </c>
      <c r="M195" s="63">
        <v>2.6379137782954899E-2</v>
      </c>
    </row>
    <row r="196" spans="2:13" ht="16.2" thickBot="1" x14ac:dyDescent="0.35">
      <c r="B196" s="32" t="s">
        <v>193</v>
      </c>
      <c r="C196" s="64">
        <v>4.81589899437515E-5</v>
      </c>
      <c r="D196" s="65">
        <v>6.5525217298928099E-5</v>
      </c>
      <c r="E196" s="65">
        <v>9.3263085883168095E-5</v>
      </c>
      <c r="F196" s="65">
        <v>1.41409085635633E-4</v>
      </c>
      <c r="G196" s="65">
        <v>2.5983531919754099E-4</v>
      </c>
      <c r="H196" s="65">
        <v>4.0331351426484201E-4</v>
      </c>
      <c r="I196" s="65">
        <v>6.6653805241054698E-4</v>
      </c>
      <c r="J196" s="65">
        <v>1.08632411107292E-3</v>
      </c>
      <c r="K196" s="65">
        <v>1.8521169892790801E-3</v>
      </c>
      <c r="L196" s="65">
        <v>3.1690210202533001E-3</v>
      </c>
      <c r="M196" s="66">
        <v>9.9432183718158908E-3</v>
      </c>
    </row>
    <row r="197" spans="2:13" x14ac:dyDescent="0.3">
      <c r="B197" s="71"/>
    </row>
  </sheetData>
  <mergeCells count="1">
    <mergeCell ref="C2:M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M197"/>
  <sheetViews>
    <sheetView zoomScale="75" zoomScaleNormal="75" workbookViewId="0">
      <pane xSplit="2" ySplit="3" topLeftCell="T157" activePane="bottomRight" state="frozen"/>
      <selection pane="topRight" activeCell="C1" sqref="C1"/>
      <selection pane="bottomLeft" activeCell="A4" sqref="A4"/>
      <selection pane="bottomRight" activeCell="AM187" sqref="AM187"/>
    </sheetView>
  </sheetViews>
  <sheetFormatPr defaultColWidth="10.8984375" defaultRowHeight="15.6" x14ac:dyDescent="0.3"/>
  <cols>
    <col min="1" max="1" width="3.8984375" style="1" customWidth="1"/>
    <col min="2" max="2" width="19.3984375" style="5" customWidth="1"/>
    <col min="3" max="3" width="9.8984375" style="1" customWidth="1"/>
    <col min="4" max="4" width="3.8984375" style="1" customWidth="1"/>
    <col min="5" max="7" width="8.09765625" style="1" customWidth="1"/>
    <col min="8" max="8" width="3.8984375" style="1" customWidth="1"/>
    <col min="9" max="11" width="8.09765625" style="1" customWidth="1"/>
    <col min="12" max="12" width="3.8984375" style="1" customWidth="1"/>
    <col min="13" max="24" width="10.8984375" style="1"/>
    <col min="25" max="25" width="3.8984375" style="1" customWidth="1"/>
    <col min="26" max="37" width="10.8984375" style="1"/>
    <col min="38" max="38" width="3.8984375" style="1" customWidth="1"/>
    <col min="39" max="16384" width="10.8984375" style="1"/>
  </cols>
  <sheetData>
    <row r="1" spans="2:39" ht="16.2" thickBot="1" x14ac:dyDescent="0.35"/>
    <row r="2" spans="2:39" ht="30.9" customHeight="1" thickBot="1" x14ac:dyDescent="0.35">
      <c r="C2" s="5"/>
      <c r="E2" s="116" t="s">
        <v>232</v>
      </c>
      <c r="F2" s="118" t="s">
        <v>233</v>
      </c>
      <c r="G2" s="111" t="s">
        <v>234</v>
      </c>
      <c r="I2" s="116" t="s">
        <v>240</v>
      </c>
      <c r="J2" s="118" t="s">
        <v>241</v>
      </c>
      <c r="K2" s="111" t="s">
        <v>242</v>
      </c>
      <c r="M2" s="113" t="s">
        <v>238</v>
      </c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5"/>
      <c r="Z2" s="113" t="s">
        <v>243</v>
      </c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5"/>
      <c r="AM2" s="81" t="s">
        <v>244</v>
      </c>
    </row>
    <row r="3" spans="2:39" ht="36" customHeight="1" thickBot="1" x14ac:dyDescent="0.35">
      <c r="B3" s="4" t="s">
        <v>195</v>
      </c>
      <c r="C3" s="33" t="s">
        <v>199</v>
      </c>
      <c r="E3" s="117"/>
      <c r="F3" s="119"/>
      <c r="G3" s="112"/>
      <c r="I3" s="117"/>
      <c r="J3" s="119"/>
      <c r="K3" s="112"/>
      <c r="M3" s="31" t="s">
        <v>211</v>
      </c>
      <c r="N3" s="56" t="s">
        <v>212</v>
      </c>
      <c r="O3" s="56" t="s">
        <v>213</v>
      </c>
      <c r="P3" s="56" t="s">
        <v>214</v>
      </c>
      <c r="Q3" s="56" t="s">
        <v>215</v>
      </c>
      <c r="R3" s="56" t="s">
        <v>216</v>
      </c>
      <c r="S3" s="56" t="s">
        <v>217</v>
      </c>
      <c r="T3" s="56" t="s">
        <v>218</v>
      </c>
      <c r="U3" s="56" t="s">
        <v>219</v>
      </c>
      <c r="V3" s="56" t="s">
        <v>220</v>
      </c>
      <c r="W3" s="80" t="s">
        <v>221</v>
      </c>
      <c r="X3" s="81" t="s">
        <v>237</v>
      </c>
      <c r="Z3" s="31" t="s">
        <v>211</v>
      </c>
      <c r="AA3" s="56" t="s">
        <v>212</v>
      </c>
      <c r="AB3" s="56" t="s">
        <v>213</v>
      </c>
      <c r="AC3" s="56" t="s">
        <v>214</v>
      </c>
      <c r="AD3" s="56" t="s">
        <v>215</v>
      </c>
      <c r="AE3" s="56" t="s">
        <v>216</v>
      </c>
      <c r="AF3" s="56" t="s">
        <v>217</v>
      </c>
      <c r="AG3" s="56" t="s">
        <v>218</v>
      </c>
      <c r="AH3" s="56" t="s">
        <v>219</v>
      </c>
      <c r="AI3" s="56" t="s">
        <v>220</v>
      </c>
      <c r="AJ3" s="80" t="s">
        <v>221</v>
      </c>
      <c r="AK3" s="81" t="s">
        <v>237</v>
      </c>
      <c r="AM3" s="81" t="s">
        <v>237</v>
      </c>
    </row>
    <row r="4" spans="2:39" x14ac:dyDescent="0.3">
      <c r="B4" s="32" t="s">
        <v>0</v>
      </c>
      <c r="C4" s="36">
        <f>((-Input!C$2)/556)*(MMM_results!Q4*LN(Input!D10)+MMM_results!T4)</f>
        <v>-0.12994120585969116</v>
      </c>
      <c r="E4" s="72">
        <f>IF((Input!C10-Input!$C$7)&lt;0,0,1-EXP(-Input!$G$5*(Input!C10-Input!$C$7)))</f>
        <v>0.18359080780987302</v>
      </c>
      <c r="F4" s="54">
        <f>IF((Input!C10-Input!$C$7)&lt;0,0,1-EXP(-Input!$G$4*(Input!C10-Input!$C$7)))</f>
        <v>0.23502235997951115</v>
      </c>
      <c r="G4" s="36">
        <f>IF((Input!C10-Input!$C$7)&lt;0,0,1-EXP(-Input!$G$6*(Input!C10-Input!$C$7)))</f>
        <v>0.30461323988452715</v>
      </c>
      <c r="I4" s="72">
        <f>IF((Input!C10-Input!$C$7+$C4)&lt;0,0,1-EXP(-Input!$G$5*(Input!C10-Input!$C$7+$C4)))</f>
        <v>0.18297242688732074</v>
      </c>
      <c r="J4" s="54">
        <f>IF((Input!C10-Input!$C$7+$C4)&lt;0,0,1-EXP(-Input!$G$4*(Input!C10-Input!$C$7+$C4)))</f>
        <v>0.23425696829019982</v>
      </c>
      <c r="K4" s="36">
        <f>IF((Input!C10-Input!$C$7+$C4)&lt;0,0,1-EXP(-Input!$G$6*(Input!C10-Input!$C$7+$C4)))</f>
        <v>0.30366960944045662</v>
      </c>
      <c r="M4" s="82">
        <f>$F4*Population!C4*'Baseline Mortality'!C4</f>
        <v>81.872635626830572</v>
      </c>
      <c r="N4" s="83">
        <f>$F4*Population!D4*'Baseline Mortality'!D4</f>
        <v>90.689701282672715</v>
      </c>
      <c r="O4" s="83">
        <f>$F4*Population!E4*'Baseline Mortality'!E4</f>
        <v>108.81871030553802</v>
      </c>
      <c r="P4" s="83">
        <f>$F4*Population!F4*'Baseline Mortality'!F4</f>
        <v>140.88221387771475</v>
      </c>
      <c r="Q4" s="83">
        <f>$F4*Population!G4*'Baseline Mortality'!G4</f>
        <v>204.0546452604313</v>
      </c>
      <c r="R4" s="83">
        <f>$F4*Population!H4*'Baseline Mortality'!H4</f>
        <v>252.10543376674937</v>
      </c>
      <c r="S4" s="83">
        <f>$F4*Population!I4*'Baseline Mortality'!I4</f>
        <v>332.36164537570698</v>
      </c>
      <c r="T4" s="83">
        <f>$F4*Population!J4*'Baseline Mortality'!J4</f>
        <v>366.84135053205063</v>
      </c>
      <c r="U4" s="83">
        <f>$F4*Population!K4*'Baseline Mortality'!K4</f>
        <v>378.16856582293326</v>
      </c>
      <c r="V4" s="83">
        <f>$F4*Population!L4*'Baseline Mortality'!L4</f>
        <v>324.43595457023969</v>
      </c>
      <c r="W4" s="86">
        <f>$F4*Population!M4*'Baseline Mortality'!M4</f>
        <v>360.84897541421901</v>
      </c>
      <c r="X4" s="88">
        <f>SUM(M4:W4)</f>
        <v>2641.0798318350862</v>
      </c>
      <c r="Z4" s="82">
        <f>$J4*Population!C4*'Baseline Mortality'!C4</f>
        <v>81.606002975808551</v>
      </c>
      <c r="AA4" s="83">
        <f>$J4*Population!D4*'Baseline Mortality'!D4</f>
        <v>90.394354305159865</v>
      </c>
      <c r="AB4" s="83">
        <f>$J4*Population!E4*'Baseline Mortality'!E4</f>
        <v>108.46432301865732</v>
      </c>
      <c r="AC4" s="83">
        <f>$J4*Population!F4*'Baseline Mortality'!F4</f>
        <v>140.42340614689633</v>
      </c>
      <c r="AD4" s="83">
        <f>$J4*Population!G4*'Baseline Mortality'!G4</f>
        <v>203.39010538575164</v>
      </c>
      <c r="AE4" s="83">
        <f>$J4*Population!H4*'Baseline Mortality'!H4</f>
        <v>251.28440804029458</v>
      </c>
      <c r="AF4" s="83">
        <f>$J4*Population!I4*'Baseline Mortality'!I4</f>
        <v>331.27925116760446</v>
      </c>
      <c r="AG4" s="83">
        <f>$J4*Population!J4*'Baseline Mortality'!J4</f>
        <v>365.64666709419623</v>
      </c>
      <c r="AH4" s="83">
        <f>$J4*Population!K4*'Baseline Mortality'!K4</f>
        <v>376.93699331440729</v>
      </c>
      <c r="AI4" s="83">
        <f>$J4*Population!L4*'Baseline Mortality'!L4</f>
        <v>323.37937176950743</v>
      </c>
      <c r="AJ4" s="86">
        <f>$J4*Population!M4*'Baseline Mortality'!M4</f>
        <v>359.6738072008514</v>
      </c>
      <c r="AK4" s="88">
        <f>SUM(Z4:AJ4)</f>
        <v>2632.4786904191351</v>
      </c>
      <c r="AM4" s="94">
        <f>X4-AK4</f>
        <v>8.6011414159511332</v>
      </c>
    </row>
    <row r="5" spans="2:39" x14ac:dyDescent="0.3">
      <c r="B5" s="32" t="s">
        <v>1</v>
      </c>
      <c r="C5" s="29">
        <f>((-Input!C$2)/556)*(MMM_results!Q5*LN(Input!D11)+MMM_results!T5)</f>
        <v>-8.845141254490016E-2</v>
      </c>
      <c r="E5" s="73">
        <f>IF((Input!C11-Input!$C$7)&lt;0,0,1-EXP(-Input!$G$5*(Input!C11-Input!$C$7)))</f>
        <v>0.12477952725902219</v>
      </c>
      <c r="F5" s="55">
        <f>IF((Input!C11-Input!$C$7)&lt;0,0,1-EXP(-Input!$G$4*(Input!C11-Input!$C$7)))</f>
        <v>0.16141076932846987</v>
      </c>
      <c r="G5" s="29">
        <f>IF((Input!C11-Input!$C$7)&lt;0,0,1-EXP(-Input!$G$6*(Input!C11-Input!$C$7)))</f>
        <v>0.21235234051915564</v>
      </c>
      <c r="I5" s="73">
        <f>IF((Input!C11-Input!$C$7+$C5)&lt;0,0,1-EXP(-Input!$G$5*(Input!C11-Input!$C$7+$C5)))</f>
        <v>0.12432832523134485</v>
      </c>
      <c r="J5" s="55">
        <f>IF((Input!C11-Input!$C$7+$C5)&lt;0,0,1-EXP(-Input!$G$4*(Input!C11-Input!$C$7+$C5)))</f>
        <v>0.16083972106497368</v>
      </c>
      <c r="K5" s="29">
        <f>IF((Input!C11-Input!$C$7+$C5)&lt;0,0,1-EXP(-Input!$G$6*(Input!C11-Input!$C$7+$C5)))</f>
        <v>0.21162494377403995</v>
      </c>
      <c r="M5" s="84">
        <f>$F5*Population!C5*'Baseline Mortality'!C5</f>
        <v>0.61285512729267255</v>
      </c>
      <c r="N5" s="85">
        <f>$F5*Population!D5*'Baseline Mortality'!D5</f>
        <v>0.65093974961383505</v>
      </c>
      <c r="O5" s="85">
        <f>$F5*Population!E5*'Baseline Mortality'!E5</f>
        <v>0.86967671523685375</v>
      </c>
      <c r="P5" s="85">
        <f>$F5*Population!F5*'Baseline Mortality'!F5</f>
        <v>1.3644023712119364</v>
      </c>
      <c r="Q5" s="85">
        <f>$F5*Population!G5*'Baseline Mortality'!G5</f>
        <v>2.6716789202281013</v>
      </c>
      <c r="R5" s="85">
        <f>$F5*Population!H5*'Baseline Mortality'!H5</f>
        <v>4.7845217030943719</v>
      </c>
      <c r="S5" s="85">
        <f>$F5*Population!I5*'Baseline Mortality'!I5</f>
        <v>8.2639289043632935</v>
      </c>
      <c r="T5" s="85">
        <f>$F5*Population!J5*'Baseline Mortality'!J5</f>
        <v>11.982672084837649</v>
      </c>
      <c r="U5" s="85">
        <f>$F5*Population!K5*'Baseline Mortality'!K5</f>
        <v>22.634169056972191</v>
      </c>
      <c r="V5" s="85">
        <f>$F5*Population!L5*'Baseline Mortality'!L5</f>
        <v>34.044762825190453</v>
      </c>
      <c r="W5" s="87">
        <f>$F5*Population!M5*'Baseline Mortality'!M5</f>
        <v>72.213837962403929</v>
      </c>
      <c r="X5" s="89">
        <f t="shared" ref="X5:X68" si="0">SUM(M5:W5)</f>
        <v>160.09344542044528</v>
      </c>
      <c r="Z5" s="84">
        <f>$J5*Population!C5*'Baseline Mortality'!C5</f>
        <v>0.61068693332599222</v>
      </c>
      <c r="AA5" s="85">
        <f>$J5*Population!D5*'Baseline Mortality'!D5</f>
        <v>0.64863681768925452</v>
      </c>
      <c r="AB5" s="85">
        <f>$J5*Population!E5*'Baseline Mortality'!E5</f>
        <v>0.86659992314853618</v>
      </c>
      <c r="AC5" s="85">
        <f>$J5*Population!F5*'Baseline Mortality'!F5</f>
        <v>1.3595753103656734</v>
      </c>
      <c r="AD5" s="85">
        <f>$J5*Population!G5*'Baseline Mortality'!G5</f>
        <v>2.6622269015408544</v>
      </c>
      <c r="AE5" s="85">
        <f>$J5*Population!H5*'Baseline Mortality'!H5</f>
        <v>4.7675947482103895</v>
      </c>
      <c r="AF5" s="85">
        <f>$J5*Population!I5*'Baseline Mortality'!I5</f>
        <v>8.2346923034219461</v>
      </c>
      <c r="AG5" s="85">
        <f>$J5*Population!J5*'Baseline Mortality'!J5</f>
        <v>11.940279101305267</v>
      </c>
      <c r="AH5" s="85">
        <f>$J5*Population!K5*'Baseline Mortality'!K5</f>
        <v>22.554092597455661</v>
      </c>
      <c r="AI5" s="85">
        <f>$J5*Population!L5*'Baseline Mortality'!L5</f>
        <v>33.924317313572196</v>
      </c>
      <c r="AJ5" s="87">
        <f>$J5*Population!M5*'Baseline Mortality'!M5</f>
        <v>71.958355710876418</v>
      </c>
      <c r="AK5" s="89">
        <f t="shared" ref="AK5:AK68" si="1">SUM(Z5:AJ5)</f>
        <v>159.52705766091219</v>
      </c>
      <c r="AM5" s="95">
        <f>X5-AK5</f>
        <v>0.56638775953308595</v>
      </c>
    </row>
    <row r="6" spans="2:39" x14ac:dyDescent="0.3">
      <c r="B6" s="32" t="s">
        <v>2</v>
      </c>
      <c r="C6" s="29">
        <f>((-Input!C$2)/556)*(MMM_results!Q6*LN(Input!D12)+MMM_results!T6)</f>
        <v>-0.11262163524031184</v>
      </c>
      <c r="E6" s="73">
        <f>IF((Input!C12-Input!$C$7)&lt;0,0,1-EXP(-Input!$G$5*(Input!C12-Input!$C$7)))</f>
        <v>0.1363445049533113</v>
      </c>
      <c r="F6" s="55">
        <f>IF((Input!C12-Input!$C$7)&lt;0,0,1-EXP(-Input!$G$4*(Input!C12-Input!$C$7)))</f>
        <v>0.17601526140664503</v>
      </c>
      <c r="G6" s="29">
        <f>IF((Input!C12-Input!$C$7)&lt;0,0,1-EXP(-Input!$G$6*(Input!C12-Input!$C$7)))</f>
        <v>0.23089529134014408</v>
      </c>
      <c r="I6" s="73">
        <f>IF((Input!C12-Input!$C$7+$C6)&lt;0,0,1-EXP(-Input!$G$5*(Input!C12-Input!$C$7+$C6)))</f>
        <v>0.13577755887335874</v>
      </c>
      <c r="J6" s="55">
        <f>IF((Input!C12-Input!$C$7+$C6)&lt;0,0,1-EXP(-Input!$G$4*(Input!C12-Input!$C$7+$C6)))</f>
        <v>0.17530076482285484</v>
      </c>
      <c r="K6" s="29">
        <f>IF((Input!C12-Input!$C$7+$C6)&lt;0,0,1-EXP(-Input!$G$6*(Input!C12-Input!$C$7+$C6)))</f>
        <v>0.22999081611435024</v>
      </c>
      <c r="M6" s="84">
        <f>$F6*Population!C6*'Baseline Mortality'!C6</f>
        <v>24.946888713212303</v>
      </c>
      <c r="N6" s="85">
        <f>$F6*Population!D6*'Baseline Mortality'!D6</f>
        <v>29.375257211373743</v>
      </c>
      <c r="O6" s="85">
        <f>$F6*Population!E6*'Baseline Mortality'!E6</f>
        <v>33.011986605956245</v>
      </c>
      <c r="P6" s="85">
        <f>$F6*Population!F6*'Baseline Mortality'!F6</f>
        <v>39.342387512097645</v>
      </c>
      <c r="Q6" s="85">
        <f>$F6*Population!G6*'Baseline Mortality'!G6</f>
        <v>57.754663657458586</v>
      </c>
      <c r="R6" s="85">
        <f>$F6*Population!H6*'Baseline Mortality'!H6</f>
        <v>71.843710649075817</v>
      </c>
      <c r="S6" s="85">
        <f>$F6*Population!I6*'Baseline Mortality'!I6</f>
        <v>110.14769239255827</v>
      </c>
      <c r="T6" s="85">
        <f>$F6*Population!J6*'Baseline Mortality'!J6</f>
        <v>125.94297462966837</v>
      </c>
      <c r="U6" s="85">
        <f>$F6*Population!K6*'Baseline Mortality'!K6</f>
        <v>163.48521868447975</v>
      </c>
      <c r="V6" s="85">
        <f>$F6*Population!L6*'Baseline Mortality'!L6</f>
        <v>227.63771237410162</v>
      </c>
      <c r="W6" s="87">
        <f>$F6*Population!M6*'Baseline Mortality'!M6</f>
        <v>635.45263928490965</v>
      </c>
      <c r="X6" s="89">
        <f t="shared" si="0"/>
        <v>1518.941131714892</v>
      </c>
      <c r="Z6" s="84">
        <f>$J6*Population!C6*'Baseline Mortality'!C6</f>
        <v>24.845622114967707</v>
      </c>
      <c r="AA6" s="85">
        <f>$J6*Population!D6*'Baseline Mortality'!D6</f>
        <v>29.256014591400042</v>
      </c>
      <c r="AB6" s="85">
        <f>$J6*Population!E6*'Baseline Mortality'!E6</f>
        <v>32.877981455121109</v>
      </c>
      <c r="AC6" s="85">
        <f>$J6*Population!F6*'Baseline Mortality'!F6</f>
        <v>39.182685442794678</v>
      </c>
      <c r="AD6" s="85">
        <f>$J6*Population!G6*'Baseline Mortality'!G6</f>
        <v>57.520220862263294</v>
      </c>
      <c r="AE6" s="85">
        <f>$J6*Population!H6*'Baseline Mortality'!H6</f>
        <v>71.552076358870806</v>
      </c>
      <c r="AF6" s="85">
        <f>$J6*Population!I6*'Baseline Mortality'!I6</f>
        <v>109.70057122080352</v>
      </c>
      <c r="AG6" s="85">
        <f>$J6*Population!J6*'Baseline Mortality'!J6</f>
        <v>125.43173586317651</v>
      </c>
      <c r="AH6" s="85">
        <f>$J6*Population!K6*'Baseline Mortality'!K6</f>
        <v>162.82158514886041</v>
      </c>
      <c r="AI6" s="85">
        <f>$J6*Population!L6*'Baseline Mortality'!L6</f>
        <v>226.713665410598</v>
      </c>
      <c r="AJ6" s="87">
        <f>$J6*Population!M6*'Baseline Mortality'!M6</f>
        <v>632.87315420900711</v>
      </c>
      <c r="AK6" s="89">
        <f t="shared" si="1"/>
        <v>1512.7753126778632</v>
      </c>
      <c r="AM6" s="95">
        <f t="shared" ref="AM6:AM69" si="2">X6-AK6</f>
        <v>6.1658190370287684</v>
      </c>
    </row>
    <row r="7" spans="2:39" x14ac:dyDescent="0.3">
      <c r="B7" s="32" t="s">
        <v>3</v>
      </c>
      <c r="C7" s="29">
        <f>((-Input!C$2)/556)*(MMM_results!Q7*LN(Input!D13)+MMM_results!T7)</f>
        <v>-9.5368839314471821E-2</v>
      </c>
      <c r="E7" s="73">
        <f>IF((Input!C13-Input!$C$7)&lt;0,0,1-EXP(-Input!$G$5*(Input!C13-Input!$C$7)))</f>
        <v>0.11005599274602895</v>
      </c>
      <c r="F7" s="55">
        <f>IF((Input!C13-Input!$C$7)&lt;0,0,1-EXP(-Input!$G$4*(Input!C13-Input!$C$7)))</f>
        <v>0.14272789061224078</v>
      </c>
      <c r="G7" s="29">
        <f>IF((Input!C13-Input!$C$7)&lt;0,0,1-EXP(-Input!$G$6*(Input!C13-Input!$C$7)))</f>
        <v>0.18846320260912819</v>
      </c>
      <c r="I7" s="73">
        <f>IF((Input!C13-Input!$C$7+$C7)&lt;0,0,1-EXP(-Input!$G$5*(Input!C13-Input!$C$7+$C7)))</f>
        <v>0.10956131003151048</v>
      </c>
      <c r="J7" s="55">
        <f>IF((Input!C13-Input!$C$7+$C7)&lt;0,0,1-EXP(-Input!$G$4*(Input!C13-Input!$C$7+$C7)))</f>
        <v>0.14209844890688628</v>
      </c>
      <c r="K7" s="29">
        <f>IF((Input!C13-Input!$C$7+$C7)&lt;0,0,1-EXP(-Input!$G$6*(Input!C13-Input!$C$7+$C7)))</f>
        <v>0.1876551028339013</v>
      </c>
      <c r="M7" s="84">
        <f>$F7*Population!C7*'Baseline Mortality'!C7</f>
        <v>0</v>
      </c>
      <c r="N7" s="85">
        <f>$F7*Population!D7*'Baseline Mortality'!D7</f>
        <v>0</v>
      </c>
      <c r="O7" s="85">
        <f>$F7*Population!E7*'Baseline Mortality'!E7</f>
        <v>0</v>
      </c>
      <c r="P7" s="85">
        <f>$F7*Population!F7*'Baseline Mortality'!F7</f>
        <v>0</v>
      </c>
      <c r="Q7" s="85">
        <f>$F7*Population!G7*'Baseline Mortality'!G7</f>
        <v>0</v>
      </c>
      <c r="R7" s="85">
        <f>$F7*Population!H7*'Baseline Mortality'!H7</f>
        <v>0</v>
      </c>
      <c r="S7" s="85">
        <f>$F7*Population!I7*'Baseline Mortality'!I7</f>
        <v>0</v>
      </c>
      <c r="T7" s="85">
        <f>$F7*Population!J7*'Baseline Mortality'!J7</f>
        <v>0</v>
      </c>
      <c r="U7" s="85">
        <f>$F7*Population!K7*'Baseline Mortality'!K7</f>
        <v>0</v>
      </c>
      <c r="V7" s="85">
        <f>$F7*Population!L7*'Baseline Mortality'!L7</f>
        <v>0</v>
      </c>
      <c r="W7" s="87">
        <f>$F7*Population!M7*'Baseline Mortality'!M7</f>
        <v>0</v>
      </c>
      <c r="X7" s="89">
        <f t="shared" si="0"/>
        <v>0</v>
      </c>
      <c r="Z7" s="84">
        <f>$J7*Population!C7*'Baseline Mortality'!C7</f>
        <v>0</v>
      </c>
      <c r="AA7" s="85">
        <f>$J7*Population!D7*'Baseline Mortality'!D7</f>
        <v>0</v>
      </c>
      <c r="AB7" s="85">
        <f>$J7*Population!E7*'Baseline Mortality'!E7</f>
        <v>0</v>
      </c>
      <c r="AC7" s="85">
        <f>$J7*Population!F7*'Baseline Mortality'!F7</f>
        <v>0</v>
      </c>
      <c r="AD7" s="85">
        <f>$J7*Population!G7*'Baseline Mortality'!G7</f>
        <v>0</v>
      </c>
      <c r="AE7" s="85">
        <f>$J7*Population!H7*'Baseline Mortality'!H7</f>
        <v>0</v>
      </c>
      <c r="AF7" s="85">
        <f>$J7*Population!I7*'Baseline Mortality'!I7</f>
        <v>0</v>
      </c>
      <c r="AG7" s="85">
        <f>$J7*Population!J7*'Baseline Mortality'!J7</f>
        <v>0</v>
      </c>
      <c r="AH7" s="85">
        <f>$J7*Population!K7*'Baseline Mortality'!K7</f>
        <v>0</v>
      </c>
      <c r="AI7" s="85">
        <f>$J7*Population!L7*'Baseline Mortality'!L7</f>
        <v>0</v>
      </c>
      <c r="AJ7" s="87">
        <f>$J7*Population!M7*'Baseline Mortality'!M7</f>
        <v>0</v>
      </c>
      <c r="AK7" s="89">
        <f t="shared" si="1"/>
        <v>0</v>
      </c>
      <c r="AM7" s="95">
        <f t="shared" si="2"/>
        <v>0</v>
      </c>
    </row>
    <row r="8" spans="2:39" x14ac:dyDescent="0.3">
      <c r="B8" s="32" t="s">
        <v>4</v>
      </c>
      <c r="C8" s="29">
        <f>((-Input!C$2)/556)*(MMM_results!Q8*LN(Input!D14)+MMM_results!T8)</f>
        <v>-6.6782551088392844E-2</v>
      </c>
      <c r="E8" s="73">
        <f>IF((Input!C14-Input!$C$7)&lt;0,0,1-EXP(-Input!$G$5*(Input!C14-Input!$C$7)))</f>
        <v>0.12663323965549134</v>
      </c>
      <c r="F8" s="55">
        <f>IF((Input!C14-Input!$C$7)&lt;0,0,1-EXP(-Input!$G$4*(Input!C14-Input!$C$7)))</f>
        <v>0.16375586512529294</v>
      </c>
      <c r="G8" s="29">
        <f>IF((Input!C14-Input!$C$7)&lt;0,0,1-EXP(-Input!$G$6*(Input!C14-Input!$C$7)))</f>
        <v>0.21533765524837123</v>
      </c>
      <c r="I8" s="73">
        <f>IF((Input!C14-Input!$C$7+$C8)&lt;0,0,1-EXP(-Input!$G$5*(Input!C14-Input!$C$7+$C8)))</f>
        <v>0.126293316267719</v>
      </c>
      <c r="J8" s="55">
        <f>IF((Input!C14-Input!$C$7+$C8)&lt;0,0,1-EXP(-Input!$G$4*(Input!C14-Input!$C$7+$C8)))</f>
        <v>0.16332595404843797</v>
      </c>
      <c r="K8" s="29">
        <f>IF((Input!C14-Input!$C$7+$C8)&lt;0,0,1-EXP(-Input!$G$6*(Input!C14-Input!$C$7+$C8)))</f>
        <v>0.21479059986143689</v>
      </c>
      <c r="M8" s="84">
        <f>$F8*Population!C8*'Baseline Mortality'!C8</f>
        <v>41.168470130550219</v>
      </c>
      <c r="N8" s="85">
        <f>$F8*Population!D8*'Baseline Mortality'!D8</f>
        <v>47.649976027363373</v>
      </c>
      <c r="O8" s="85">
        <f>$F8*Population!E8*'Baseline Mortality'!E8</f>
        <v>57.081773137237199</v>
      </c>
      <c r="P8" s="85">
        <f>$F8*Population!F8*'Baseline Mortality'!F8</f>
        <v>76.990690174568172</v>
      </c>
      <c r="Q8" s="85">
        <f>$F8*Population!G8*'Baseline Mortality'!G8</f>
        <v>106.84673250437652</v>
      </c>
      <c r="R8" s="85">
        <f>$F8*Population!H8*'Baseline Mortality'!H8</f>
        <v>141.4175210800226</v>
      </c>
      <c r="S8" s="85">
        <f>$F8*Population!I8*'Baseline Mortality'!I8</f>
        <v>198.44348522955067</v>
      </c>
      <c r="T8" s="85">
        <f>$F8*Population!J8*'Baseline Mortality'!J8</f>
        <v>186.71533337790135</v>
      </c>
      <c r="U8" s="85">
        <f>$F8*Population!K8*'Baseline Mortality'!K8</f>
        <v>214.70059747995529</v>
      </c>
      <c r="V8" s="85">
        <f>$F8*Population!L8*'Baseline Mortality'!L8</f>
        <v>206.53083308137116</v>
      </c>
      <c r="W8" s="87">
        <f>$F8*Population!M8*'Baseline Mortality'!M8</f>
        <v>281.51515532759743</v>
      </c>
      <c r="X8" s="89">
        <f t="shared" si="0"/>
        <v>1559.0605675504939</v>
      </c>
      <c r="Z8" s="84">
        <f>$J8*Population!C8*'Baseline Mortality'!C8</f>
        <v>41.060389840951096</v>
      </c>
      <c r="AA8" s="85">
        <f>$J8*Population!D8*'Baseline Mortality'!D8</f>
        <v>47.52487972934459</v>
      </c>
      <c r="AB8" s="85">
        <f>$J8*Population!E8*'Baseline Mortality'!E8</f>
        <v>56.931915380756571</v>
      </c>
      <c r="AC8" s="85">
        <f>$J8*Population!F8*'Baseline Mortality'!F8</f>
        <v>76.788565197270827</v>
      </c>
      <c r="AD8" s="85">
        <f>$J8*Population!G8*'Baseline Mortality'!G8</f>
        <v>106.5662259478984</v>
      </c>
      <c r="AE8" s="85">
        <f>$J8*Population!H8*'Baseline Mortality'!H8</f>
        <v>141.04625524030959</v>
      </c>
      <c r="AF8" s="85">
        <f>$J8*Population!I8*'Baseline Mortality'!I8</f>
        <v>197.92250814964817</v>
      </c>
      <c r="AG8" s="85">
        <f>$J8*Population!J8*'Baseline Mortality'!J8</f>
        <v>186.22514641588683</v>
      </c>
      <c r="AH8" s="85">
        <f>$J8*Population!K8*'Baseline Mortality'!K8</f>
        <v>214.13694032487635</v>
      </c>
      <c r="AI8" s="85">
        <f>$J8*Population!L8*'Baseline Mortality'!L8</f>
        <v>205.98862414866613</v>
      </c>
      <c r="AJ8" s="87">
        <f>$J8*Population!M8*'Baseline Mortality'!M8</f>
        <v>280.77608876967429</v>
      </c>
      <c r="AK8" s="89">
        <f t="shared" si="1"/>
        <v>1554.9675391452827</v>
      </c>
      <c r="AM8" s="95">
        <f t="shared" si="2"/>
        <v>4.0930284052112711</v>
      </c>
    </row>
    <row r="9" spans="2:39" x14ac:dyDescent="0.3">
      <c r="B9" s="32" t="s">
        <v>5</v>
      </c>
      <c r="C9" s="29">
        <f>((-Input!C$2)/556)*(MMM_results!Q9*LN(Input!D15)+MMM_results!T9)</f>
        <v>-8.5221502839755339E-2</v>
      </c>
      <c r="E9" s="73">
        <f>IF((Input!C15-Input!$C$7)&lt;0,0,1-EXP(-Input!$G$5*(Input!C15-Input!$C$7)))</f>
        <v>3.3980880866207874E-3</v>
      </c>
      <c r="F9" s="55">
        <f>IF((Input!C15-Input!$C$7)&lt;0,0,1-EXP(-Input!$G$4*(Input!C15-Input!$C$7)))</f>
        <v>4.4857155748446731E-3</v>
      </c>
      <c r="G9" s="29">
        <f>IF((Input!C15-Input!$C$7)&lt;0,0,1-EXP(-Input!$G$6*(Input!C15-Input!$C$7)))</f>
        <v>6.0778178906282232E-3</v>
      </c>
      <c r="I9" s="73">
        <f>IF((Input!C15-Input!$C$7+$C9)&lt;0,0,1-EXP(-Input!$G$5*(Input!C15-Input!$C$7+$C9)))</f>
        <v>2.9030762095926255E-3</v>
      </c>
      <c r="J9" s="55">
        <f>IF((Input!C15-Input!$C$7+$C9)&lt;0,0,1-EXP(-Input!$G$4*(Input!C15-Input!$C$7+$C9)))</f>
        <v>3.8325699114365452E-3</v>
      </c>
      <c r="K9" s="29">
        <f>IF((Input!C15-Input!$C$7+$C9)&lt;0,0,1-EXP(-Input!$G$6*(Input!C15-Input!$C$7+$C9)))</f>
        <v>5.193458391956951E-3</v>
      </c>
      <c r="M9" s="84">
        <f>$F9*Population!C9*'Baseline Mortality'!C9</f>
        <v>1.5817468779611066E-3</v>
      </c>
      <c r="N9" s="85">
        <f>$F9*Population!D9*'Baseline Mortality'!D9</f>
        <v>1.7343677450737387E-3</v>
      </c>
      <c r="O9" s="85">
        <f>$F9*Population!E9*'Baseline Mortality'!E9</f>
        <v>2.6214858675834077E-3</v>
      </c>
      <c r="P9" s="85">
        <f>$F9*Population!F9*'Baseline Mortality'!F9</f>
        <v>4.8867937226108899E-3</v>
      </c>
      <c r="Q9" s="85">
        <f>$F9*Population!G9*'Baseline Mortality'!G9</f>
        <v>6.4716819066507119E-3</v>
      </c>
      <c r="R9" s="85">
        <f>$F9*Population!H9*'Baseline Mortality'!H9</f>
        <v>9.6008848936483034E-3</v>
      </c>
      <c r="S9" s="85">
        <f>$F9*Population!I9*'Baseline Mortality'!I9</f>
        <v>1.1842003772930713E-2</v>
      </c>
      <c r="T9" s="85">
        <f>$F9*Population!J9*'Baseline Mortality'!J9</f>
        <v>1.0311719677805514E-2</v>
      </c>
      <c r="U9" s="85">
        <f>$F9*Population!K9*'Baseline Mortality'!K9</f>
        <v>1.8198290808211372E-2</v>
      </c>
      <c r="V9" s="85">
        <f>$F9*Population!L9*'Baseline Mortality'!L9</f>
        <v>2.5916993113644676E-2</v>
      </c>
      <c r="W9" s="87">
        <f>$F9*Population!M9*'Baseline Mortality'!M9</f>
        <v>7.4574900396076782E-2</v>
      </c>
      <c r="X9" s="89">
        <f t="shared" si="0"/>
        <v>0.16774086878219721</v>
      </c>
      <c r="Z9" s="84">
        <f>$J9*Population!C9*'Baseline Mortality'!C9</f>
        <v>1.3514355493197635E-3</v>
      </c>
      <c r="AA9" s="85">
        <f>$J9*Population!D9*'Baseline Mortality'!D9</f>
        <v>1.4818339514015729E-3</v>
      </c>
      <c r="AB9" s="85">
        <f>$J9*Population!E9*'Baseline Mortality'!E9</f>
        <v>2.239782637066594E-3</v>
      </c>
      <c r="AC9" s="85">
        <f>$J9*Population!F9*'Baseline Mortality'!F9</f>
        <v>4.1752488030461022E-3</v>
      </c>
      <c r="AD9" s="85">
        <f>$J9*Population!G9*'Baseline Mortality'!G9</f>
        <v>5.5293682664391119E-3</v>
      </c>
      <c r="AE9" s="85">
        <f>$J9*Population!H9*'Baseline Mortality'!H9</f>
        <v>8.2029415268569019E-3</v>
      </c>
      <c r="AF9" s="85">
        <f>$J9*Population!I9*'Baseline Mortality'!I9</f>
        <v>1.0117740769336194E-2</v>
      </c>
      <c r="AG9" s="85">
        <f>$J9*Population!J9*'Baseline Mortality'!J9</f>
        <v>8.8102747293990064E-3</v>
      </c>
      <c r="AH9" s="85">
        <f>$J9*Population!K9*'Baseline Mortality'!K9</f>
        <v>1.554851631303847E-2</v>
      </c>
      <c r="AI9" s="85">
        <f>$J9*Population!L9*'Baseline Mortality'!L9</f>
        <v>2.2143331725998295E-2</v>
      </c>
      <c r="AJ9" s="87">
        <f>$J9*Population!M9*'Baseline Mortality'!M9</f>
        <v>6.3716371365404298E-2</v>
      </c>
      <c r="AK9" s="89">
        <f t="shared" si="1"/>
        <v>0.14331684563730629</v>
      </c>
      <c r="AM9" s="95">
        <f t="shared" si="2"/>
        <v>2.4424023144890922E-2</v>
      </c>
    </row>
    <row r="10" spans="2:39" x14ac:dyDescent="0.3">
      <c r="B10" s="32" t="s">
        <v>6</v>
      </c>
      <c r="C10" s="29">
        <f>((-Input!C$2)/556)*(MMM_results!Q10*LN(Input!D16)+MMM_results!T10)</f>
        <v>-5.12393043181259E-2</v>
      </c>
      <c r="E10" s="73">
        <f>IF((Input!C16-Input!$C$7)&lt;0,0,1-EXP(-Input!$G$5*(Input!C16-Input!$C$7)))</f>
        <v>0</v>
      </c>
      <c r="F10" s="55">
        <f>IF((Input!C16-Input!$C$7)&lt;0,0,1-EXP(-Input!$G$4*(Input!C16-Input!$C$7)))</f>
        <v>0</v>
      </c>
      <c r="G10" s="29">
        <f>IF((Input!C16-Input!$C$7)&lt;0,0,1-EXP(-Input!$G$6*(Input!C16-Input!$C$7)))</f>
        <v>0</v>
      </c>
      <c r="I10" s="73">
        <f>IF((Input!C16-Input!$C$7+$C10)&lt;0,0,1-EXP(-Input!$G$5*(Input!C16-Input!$C$7+$C10)))</f>
        <v>0</v>
      </c>
      <c r="J10" s="55">
        <f>IF((Input!C16-Input!$C$7+$C10)&lt;0,0,1-EXP(-Input!$G$4*(Input!C16-Input!$C$7+$C10)))</f>
        <v>0</v>
      </c>
      <c r="K10" s="29">
        <f>IF((Input!C16-Input!$C$7+$C10)&lt;0,0,1-EXP(-Input!$G$6*(Input!C16-Input!$C$7+$C10)))</f>
        <v>0</v>
      </c>
      <c r="M10" s="84">
        <f>$F10*Population!C10*'Baseline Mortality'!C10</f>
        <v>0</v>
      </c>
      <c r="N10" s="85">
        <f>$F10*Population!D10*'Baseline Mortality'!D10</f>
        <v>0</v>
      </c>
      <c r="O10" s="85">
        <f>$F10*Population!E10*'Baseline Mortality'!E10</f>
        <v>0</v>
      </c>
      <c r="P10" s="85">
        <f>$F10*Population!F10*'Baseline Mortality'!F10</f>
        <v>0</v>
      </c>
      <c r="Q10" s="85">
        <f>$F10*Population!G10*'Baseline Mortality'!G10</f>
        <v>0</v>
      </c>
      <c r="R10" s="85">
        <f>$F10*Population!H10*'Baseline Mortality'!H10</f>
        <v>0</v>
      </c>
      <c r="S10" s="85">
        <f>$F10*Population!I10*'Baseline Mortality'!I10</f>
        <v>0</v>
      </c>
      <c r="T10" s="85">
        <f>$F10*Population!J10*'Baseline Mortality'!J10</f>
        <v>0</v>
      </c>
      <c r="U10" s="85">
        <f>$F10*Population!K10*'Baseline Mortality'!K10</f>
        <v>0</v>
      </c>
      <c r="V10" s="85">
        <f>$F10*Population!L10*'Baseline Mortality'!L10</f>
        <v>0</v>
      </c>
      <c r="W10" s="87">
        <f>$F10*Population!M10*'Baseline Mortality'!M10</f>
        <v>0</v>
      </c>
      <c r="X10" s="89">
        <f t="shared" si="0"/>
        <v>0</v>
      </c>
      <c r="Z10" s="84">
        <f>$J10*Population!C10*'Baseline Mortality'!C10</f>
        <v>0</v>
      </c>
      <c r="AA10" s="85">
        <f>$J10*Population!D10*'Baseline Mortality'!D10</f>
        <v>0</v>
      </c>
      <c r="AB10" s="85">
        <f>$J10*Population!E10*'Baseline Mortality'!E10</f>
        <v>0</v>
      </c>
      <c r="AC10" s="85">
        <f>$J10*Population!F10*'Baseline Mortality'!F10</f>
        <v>0</v>
      </c>
      <c r="AD10" s="85">
        <f>$J10*Population!G10*'Baseline Mortality'!G10</f>
        <v>0</v>
      </c>
      <c r="AE10" s="85">
        <f>$J10*Population!H10*'Baseline Mortality'!H10</f>
        <v>0</v>
      </c>
      <c r="AF10" s="85">
        <f>$J10*Population!I10*'Baseline Mortality'!I10</f>
        <v>0</v>
      </c>
      <c r="AG10" s="85">
        <f>$J10*Population!J10*'Baseline Mortality'!J10</f>
        <v>0</v>
      </c>
      <c r="AH10" s="85">
        <f>$J10*Population!K10*'Baseline Mortality'!K10</f>
        <v>0</v>
      </c>
      <c r="AI10" s="85">
        <f>$J10*Population!L10*'Baseline Mortality'!L10</f>
        <v>0</v>
      </c>
      <c r="AJ10" s="87">
        <f>$J10*Population!M10*'Baseline Mortality'!M10</f>
        <v>0</v>
      </c>
      <c r="AK10" s="89">
        <f t="shared" si="1"/>
        <v>0</v>
      </c>
      <c r="AM10" s="95">
        <f t="shared" si="2"/>
        <v>0</v>
      </c>
    </row>
    <row r="11" spans="2:39" x14ac:dyDescent="0.3">
      <c r="B11" s="32" t="s">
        <v>7</v>
      </c>
      <c r="C11" s="29">
        <f>((-Input!C$2)/556)*(MMM_results!Q11*LN(Input!D17)+MMM_results!T11)</f>
        <v>-0.10455952065754244</v>
      </c>
      <c r="E11" s="73">
        <f>IF((Input!C17-Input!$C$7)&lt;0,0,1-EXP(-Input!$G$5*(Input!C17-Input!$C$7)))</f>
        <v>0.13530881354277513</v>
      </c>
      <c r="F11" s="55">
        <f>IF((Input!C17-Input!$C$7)&lt;0,0,1-EXP(-Input!$G$4*(Input!C17-Input!$C$7)))</f>
        <v>0.17470991264991786</v>
      </c>
      <c r="G11" s="29">
        <f>IF((Input!C17-Input!$C$7)&lt;0,0,1-EXP(-Input!$G$6*(Input!C17-Input!$C$7)))</f>
        <v>0.22924265053423931</v>
      </c>
      <c r="I11" s="73">
        <f>IF((Input!C17-Input!$C$7+$C11)&lt;0,0,1-EXP(-Input!$G$5*(Input!C17-Input!$C$7+$C11)))</f>
        <v>0.13478183394549847</v>
      </c>
      <c r="J11" s="55">
        <f>IF((Input!C17-Input!$C$7+$C11)&lt;0,0,1-EXP(-Input!$G$4*(Input!C17-Input!$C$7+$C11)))</f>
        <v>0.17404553364942588</v>
      </c>
      <c r="K11" s="29">
        <f>IF((Input!C17-Input!$C$7+$C11)&lt;0,0,1-EXP(-Input!$G$6*(Input!C17-Input!$C$7+$C11)))</f>
        <v>0.22840115394239624</v>
      </c>
      <c r="M11" s="84">
        <f>$F11*Population!C11*'Baseline Mortality'!C11</f>
        <v>1.0168447940630814</v>
      </c>
      <c r="N11" s="85">
        <f>$F11*Population!D11*'Baseline Mortality'!D11</f>
        <v>1.2853302551106558</v>
      </c>
      <c r="O11" s="85">
        <f>$F11*Population!E11*'Baseline Mortality'!E11</f>
        <v>2.1303301834127364</v>
      </c>
      <c r="P11" s="85">
        <f>$F11*Population!F11*'Baseline Mortality'!F11</f>
        <v>3.2302537168517071</v>
      </c>
      <c r="Q11" s="85">
        <f>$F11*Population!G11*'Baseline Mortality'!G11</f>
        <v>6.5962136619507721</v>
      </c>
      <c r="R11" s="85">
        <f>$F11*Population!H11*'Baseline Mortality'!H11</f>
        <v>11.050179140488464</v>
      </c>
      <c r="S11" s="85">
        <f>$F11*Population!I11*'Baseline Mortality'!I11</f>
        <v>14.691225696502709</v>
      </c>
      <c r="T11" s="85">
        <f>$F11*Population!J11*'Baseline Mortality'!J11</f>
        <v>17.449125607097685</v>
      </c>
      <c r="U11" s="85">
        <f>$F11*Population!K11*'Baseline Mortality'!K11</f>
        <v>20.210769799243156</v>
      </c>
      <c r="V11" s="85">
        <f>$F11*Population!L11*'Baseline Mortality'!L11</f>
        <v>60.644148769490954</v>
      </c>
      <c r="W11" s="87">
        <f>$F11*Population!M11*'Baseline Mortality'!M11</f>
        <v>153.76328503914849</v>
      </c>
      <c r="X11" s="89">
        <f t="shared" si="0"/>
        <v>292.06770666336035</v>
      </c>
      <c r="Z11" s="84">
        <f>$J11*Population!C11*'Baseline Mortality'!C11</f>
        <v>1.0129779823997453</v>
      </c>
      <c r="AA11" s="85">
        <f>$J11*Population!D11*'Baseline Mortality'!D11</f>
        <v>1.2804424590077315</v>
      </c>
      <c r="AB11" s="85">
        <f>$J11*Population!E11*'Baseline Mortality'!E11</f>
        <v>2.1222290595754774</v>
      </c>
      <c r="AC11" s="85">
        <f>$J11*Population!F11*'Baseline Mortality'!F11</f>
        <v>3.2179698532564123</v>
      </c>
      <c r="AD11" s="85">
        <f>$J11*Population!G11*'Baseline Mortality'!G11</f>
        <v>6.5711298772170466</v>
      </c>
      <c r="AE11" s="85">
        <f>$J11*Population!H11*'Baseline Mortality'!H11</f>
        <v>11.008158016092816</v>
      </c>
      <c r="AF11" s="85">
        <f>$J11*Population!I11*'Baseline Mortality'!I11</f>
        <v>14.635358563973126</v>
      </c>
      <c r="AG11" s="85">
        <f>$J11*Population!J11*'Baseline Mortality'!J11</f>
        <v>17.3827708567892</v>
      </c>
      <c r="AH11" s="85">
        <f>$J11*Population!K11*'Baseline Mortality'!K11</f>
        <v>20.133913192570237</v>
      </c>
      <c r="AI11" s="85">
        <f>$J11*Population!L11*'Baseline Mortality'!L11</f>
        <v>60.413533927241581</v>
      </c>
      <c r="AJ11" s="87">
        <f>$J11*Population!M11*'Baseline Mortality'!M11</f>
        <v>153.17856093232933</v>
      </c>
      <c r="AK11" s="89">
        <f t="shared" si="1"/>
        <v>290.9570447204527</v>
      </c>
      <c r="AM11" s="95">
        <f t="shared" si="2"/>
        <v>1.1106619429076545</v>
      </c>
    </row>
    <row r="12" spans="2:39" x14ac:dyDescent="0.3">
      <c r="B12" s="32" t="s">
        <v>8</v>
      </c>
      <c r="C12" s="29">
        <f>((-Input!C$2)/556)*(MMM_results!Q12*LN(Input!D18)+MMM_results!T12)</f>
        <v>-6.1102298065955511E-2</v>
      </c>
      <c r="E12" s="73">
        <f>IF((Input!C18-Input!$C$7)&lt;0,0,1-EXP(-Input!$G$5*(Input!C18-Input!$C$7)))</f>
        <v>0</v>
      </c>
      <c r="F12" s="55">
        <f>IF((Input!C18-Input!$C$7)&lt;0,0,1-EXP(-Input!$G$4*(Input!C18-Input!$C$7)))</f>
        <v>0</v>
      </c>
      <c r="G12" s="29">
        <f>IF((Input!C18-Input!$C$7)&lt;0,0,1-EXP(-Input!$G$6*(Input!C18-Input!$C$7)))</f>
        <v>0</v>
      </c>
      <c r="I12" s="73">
        <f>IF((Input!C18-Input!$C$7+$C12)&lt;0,0,1-EXP(-Input!$G$5*(Input!C18-Input!$C$7+$C12)))</f>
        <v>0</v>
      </c>
      <c r="J12" s="55">
        <f>IF((Input!C18-Input!$C$7+$C12)&lt;0,0,1-EXP(-Input!$G$4*(Input!C18-Input!$C$7+$C12)))</f>
        <v>0</v>
      </c>
      <c r="K12" s="29">
        <f>IF((Input!C18-Input!$C$7+$C12)&lt;0,0,1-EXP(-Input!$G$6*(Input!C18-Input!$C$7+$C12)))</f>
        <v>0</v>
      </c>
      <c r="M12" s="84">
        <f>$F12*Population!C12*'Baseline Mortality'!C12</f>
        <v>0</v>
      </c>
      <c r="N12" s="85">
        <f>$F12*Population!D12*'Baseline Mortality'!D12</f>
        <v>0</v>
      </c>
      <c r="O12" s="85">
        <f>$F12*Population!E12*'Baseline Mortality'!E12</f>
        <v>0</v>
      </c>
      <c r="P12" s="85">
        <f>$F12*Population!F12*'Baseline Mortality'!F12</f>
        <v>0</v>
      </c>
      <c r="Q12" s="85">
        <f>$F12*Population!G12*'Baseline Mortality'!G12</f>
        <v>0</v>
      </c>
      <c r="R12" s="85">
        <f>$F12*Population!H12*'Baseline Mortality'!H12</f>
        <v>0</v>
      </c>
      <c r="S12" s="85">
        <f>$F12*Population!I12*'Baseline Mortality'!I12</f>
        <v>0</v>
      </c>
      <c r="T12" s="85">
        <f>$F12*Population!J12*'Baseline Mortality'!J12</f>
        <v>0</v>
      </c>
      <c r="U12" s="85">
        <f>$F12*Population!K12*'Baseline Mortality'!K12</f>
        <v>0</v>
      </c>
      <c r="V12" s="85">
        <f>$F12*Population!L12*'Baseline Mortality'!L12</f>
        <v>0</v>
      </c>
      <c r="W12" s="87">
        <f>$F12*Population!M12*'Baseline Mortality'!M12</f>
        <v>0</v>
      </c>
      <c r="X12" s="89">
        <f t="shared" si="0"/>
        <v>0</v>
      </c>
      <c r="Z12" s="84">
        <f>$J12*Population!C12*'Baseline Mortality'!C12</f>
        <v>0</v>
      </c>
      <c r="AA12" s="85">
        <f>$J12*Population!D12*'Baseline Mortality'!D12</f>
        <v>0</v>
      </c>
      <c r="AB12" s="85">
        <f>$J12*Population!E12*'Baseline Mortality'!E12</f>
        <v>0</v>
      </c>
      <c r="AC12" s="85">
        <f>$J12*Population!F12*'Baseline Mortality'!F12</f>
        <v>0</v>
      </c>
      <c r="AD12" s="85">
        <f>$J12*Population!G12*'Baseline Mortality'!G12</f>
        <v>0</v>
      </c>
      <c r="AE12" s="85">
        <f>$J12*Population!H12*'Baseline Mortality'!H12</f>
        <v>0</v>
      </c>
      <c r="AF12" s="85">
        <f>$J12*Population!I12*'Baseline Mortality'!I12</f>
        <v>0</v>
      </c>
      <c r="AG12" s="85">
        <f>$J12*Population!J12*'Baseline Mortality'!J12</f>
        <v>0</v>
      </c>
      <c r="AH12" s="85">
        <f>$J12*Population!K12*'Baseline Mortality'!K12</f>
        <v>0</v>
      </c>
      <c r="AI12" s="85">
        <f>$J12*Population!L12*'Baseline Mortality'!L12</f>
        <v>0</v>
      </c>
      <c r="AJ12" s="87">
        <f>$J12*Population!M12*'Baseline Mortality'!M12</f>
        <v>0</v>
      </c>
      <c r="AK12" s="89">
        <f t="shared" si="1"/>
        <v>0</v>
      </c>
      <c r="AM12" s="95">
        <f t="shared" si="2"/>
        <v>0</v>
      </c>
    </row>
    <row r="13" spans="2:39" x14ac:dyDescent="0.3">
      <c r="B13" s="32" t="s">
        <v>9</v>
      </c>
      <c r="C13" s="29">
        <f>((-Input!C$2)/556)*(MMM_results!Q13*LN(Input!D19)+MMM_results!T13)</f>
        <v>-9.117255772022409E-2</v>
      </c>
      <c r="E13" s="73">
        <f>IF((Input!C19-Input!$C$7)&lt;0,0,1-EXP(-Input!$G$5*(Input!C19-Input!$C$7)))</f>
        <v>0.11043204470400025</v>
      </c>
      <c r="F13" s="55">
        <f>IF((Input!C19-Input!$C$7)&lt;0,0,1-EXP(-Input!$G$4*(Input!C19-Input!$C$7)))</f>
        <v>0.14320630968099024</v>
      </c>
      <c r="G13" s="29">
        <f>IF((Input!C19-Input!$C$7)&lt;0,0,1-EXP(-Input!$G$6*(Input!C19-Input!$C$7)))</f>
        <v>0.18907727285341736</v>
      </c>
      <c r="I13" s="73">
        <f>IF((Input!C19-Input!$C$7+$C13)&lt;0,0,1-EXP(-Input!$G$5*(Input!C19-Input!$C$7+$C13)))</f>
        <v>0.1099593339159195</v>
      </c>
      <c r="J13" s="55">
        <f>IF((Input!C19-Input!$C$7+$C13)&lt;0,0,1-EXP(-Input!$G$4*(Input!C19-Input!$C$7+$C13)))</f>
        <v>0.14260490928782488</v>
      </c>
      <c r="K13" s="29">
        <f>IF((Input!C19-Input!$C$7+$C13)&lt;0,0,1-EXP(-Input!$G$6*(Input!C19-Input!$C$7+$C13)))</f>
        <v>0.18830533138459604</v>
      </c>
      <c r="M13" s="84">
        <f>$F13*Population!C13*'Baseline Mortality'!C13</f>
        <v>0.61485108515155029</v>
      </c>
      <c r="N13" s="85">
        <f>$F13*Population!D13*'Baseline Mortality'!D13</f>
        <v>0.86645315395901112</v>
      </c>
      <c r="O13" s="85">
        <f>$F13*Population!E13*'Baseline Mortality'!E13</f>
        <v>1.6374383615435049</v>
      </c>
      <c r="P13" s="85">
        <f>$F13*Population!F13*'Baseline Mortality'!F13</f>
        <v>3.6168501483735183</v>
      </c>
      <c r="Q13" s="85">
        <f>$F13*Population!G13*'Baseline Mortality'!G13</f>
        <v>7.5988072883970448</v>
      </c>
      <c r="R13" s="85">
        <f>$F13*Population!H13*'Baseline Mortality'!H13</f>
        <v>15.95186482106457</v>
      </c>
      <c r="S13" s="85">
        <f>$F13*Population!I13*'Baseline Mortality'!I13</f>
        <v>28.681876154205572</v>
      </c>
      <c r="T13" s="85">
        <f>$F13*Population!J13*'Baseline Mortality'!J13</f>
        <v>54.53262724177911</v>
      </c>
      <c r="U13" s="85">
        <f>$F13*Population!K13*'Baseline Mortality'!K13</f>
        <v>79.528265030121872</v>
      </c>
      <c r="V13" s="85">
        <f>$F13*Population!L13*'Baseline Mortality'!L13</f>
        <v>81.910110661720609</v>
      </c>
      <c r="W13" s="87">
        <f>$F13*Population!M13*'Baseline Mortality'!M13</f>
        <v>348.73077566575728</v>
      </c>
      <c r="X13" s="89">
        <f t="shared" si="0"/>
        <v>623.66991961207361</v>
      </c>
      <c r="Z13" s="84">
        <f>$J13*Population!C13*'Baseline Mortality'!C13</f>
        <v>0.6122689944240397</v>
      </c>
      <c r="AA13" s="85">
        <f>$J13*Population!D13*'Baseline Mortality'!D13</f>
        <v>0.86281445068810703</v>
      </c>
      <c r="AB13" s="85">
        <f>$J13*Population!E13*'Baseline Mortality'!E13</f>
        <v>1.6305618763061578</v>
      </c>
      <c r="AC13" s="85">
        <f>$J13*Population!F13*'Baseline Mortality'!F13</f>
        <v>3.601661047375821</v>
      </c>
      <c r="AD13" s="85">
        <f>$J13*Population!G13*'Baseline Mortality'!G13</f>
        <v>7.5668958055789357</v>
      </c>
      <c r="AE13" s="85">
        <f>$J13*Population!H13*'Baseline Mortality'!H13</f>
        <v>15.884874352582564</v>
      </c>
      <c r="AF13" s="85">
        <f>$J13*Population!I13*'Baseline Mortality'!I13</f>
        <v>28.561425514605368</v>
      </c>
      <c r="AG13" s="85">
        <f>$J13*Population!J13*'Baseline Mortality'!J13</f>
        <v>54.303615380942787</v>
      </c>
      <c r="AH13" s="85">
        <f>$J13*Population!K13*'Baseline Mortality'!K13</f>
        <v>79.19428302916522</v>
      </c>
      <c r="AI13" s="85">
        <f>$J13*Population!L13*'Baseline Mortality'!L13</f>
        <v>81.566126008628771</v>
      </c>
      <c r="AJ13" s="87">
        <f>$J13*Population!M13*'Baseline Mortality'!M13</f>
        <v>347.26626739051829</v>
      </c>
      <c r="AK13" s="89">
        <f t="shared" si="1"/>
        <v>621.05079385081604</v>
      </c>
      <c r="AM13" s="95">
        <f t="shared" si="2"/>
        <v>2.6191257612575782</v>
      </c>
    </row>
    <row r="14" spans="2:39" x14ac:dyDescent="0.3">
      <c r="B14" s="32" t="s">
        <v>10</v>
      </c>
      <c r="C14" s="29">
        <f>((-Input!C$2)/556)*(MMM_results!Q14*LN(Input!D20)+MMM_results!T14)</f>
        <v>-9.98230388043094E-2</v>
      </c>
      <c r="E14" s="73">
        <f>IF((Input!C20-Input!$C$7)&lt;0,0,1-EXP(-Input!$G$5*(Input!C20-Input!$C$7)))</f>
        <v>0.11791150824196339</v>
      </c>
      <c r="F14" s="55">
        <f>IF((Input!C20-Input!$C$7)&lt;0,0,1-EXP(-Input!$G$4*(Input!C20-Input!$C$7)))</f>
        <v>0.15270829658709306</v>
      </c>
      <c r="G14" s="29">
        <f>IF((Input!C20-Input!$C$7)&lt;0,0,1-EXP(-Input!$G$6*(Input!C20-Input!$C$7)))</f>
        <v>0.20124811396952669</v>
      </c>
      <c r="I14" s="73">
        <f>IF((Input!C20-Input!$C$7+$C14)&lt;0,0,1-EXP(-Input!$G$5*(Input!C20-Input!$C$7+$C14)))</f>
        <v>0.11739828521452345</v>
      </c>
      <c r="J14" s="55">
        <f>IF((Input!C20-Input!$C$7+$C14)&lt;0,0,1-EXP(-Input!$G$4*(Input!C20-Input!$C$7+$C14)))</f>
        <v>0.15205711590498017</v>
      </c>
      <c r="K14" s="29">
        <f>IF((Input!C20-Input!$C$7+$C14)&lt;0,0,1-EXP(-Input!$G$6*(Input!C20-Input!$C$7+$C14)))</f>
        <v>0.20041557791439935</v>
      </c>
      <c r="M14" s="84">
        <f>$F14*Population!C14*'Baseline Mortality'!C14</f>
        <v>7.2504261504228928</v>
      </c>
      <c r="N14" s="85">
        <f>$F14*Population!D14*'Baseline Mortality'!D14</f>
        <v>7.7527946482787327</v>
      </c>
      <c r="O14" s="85">
        <f>$F14*Population!E14*'Baseline Mortality'!E14</f>
        <v>10.107932895545996</v>
      </c>
      <c r="P14" s="85">
        <f>$F14*Population!F14*'Baseline Mortality'!F14</f>
        <v>15.800698287709718</v>
      </c>
      <c r="Q14" s="85">
        <f>$F14*Population!G14*'Baseline Mortality'!G14</f>
        <v>27.825616583773037</v>
      </c>
      <c r="R14" s="85">
        <f>$F14*Population!H14*'Baseline Mortality'!H14</f>
        <v>36.381318554655671</v>
      </c>
      <c r="S14" s="85">
        <f>$F14*Population!I14*'Baseline Mortality'!I14</f>
        <v>43.083482959898518</v>
      </c>
      <c r="T14" s="85">
        <f>$F14*Population!J14*'Baseline Mortality'!J14</f>
        <v>43.61483153922665</v>
      </c>
      <c r="U14" s="85">
        <f>$F14*Population!K14*'Baseline Mortality'!K14</f>
        <v>46.313686181151908</v>
      </c>
      <c r="V14" s="85">
        <f>$F14*Population!L14*'Baseline Mortality'!L14</f>
        <v>84.695281985818525</v>
      </c>
      <c r="W14" s="87">
        <f>$F14*Population!M14*'Baseline Mortality'!M14</f>
        <v>146.15897778832894</v>
      </c>
      <c r="X14" s="89">
        <f t="shared" si="0"/>
        <v>468.98504757481055</v>
      </c>
      <c r="Z14" s="84">
        <f>$J14*Population!C14*'Baseline Mortality'!C14</f>
        <v>7.2195087899928465</v>
      </c>
      <c r="AA14" s="85">
        <f>$J14*Population!D14*'Baseline Mortality'!D14</f>
        <v>7.7197350816397439</v>
      </c>
      <c r="AB14" s="85">
        <f>$J14*Population!E14*'Baseline Mortality'!E14</f>
        <v>10.06483051810628</v>
      </c>
      <c r="AC14" s="85">
        <f>$J14*Population!F14*'Baseline Mortality'!F14</f>
        <v>15.733320746876611</v>
      </c>
      <c r="AD14" s="85">
        <f>$J14*Population!G14*'Baseline Mortality'!G14</f>
        <v>27.70696223170318</v>
      </c>
      <c r="AE14" s="85">
        <f>$J14*Population!H14*'Baseline Mortality'!H14</f>
        <v>36.22618086821651</v>
      </c>
      <c r="AF14" s="85">
        <f>$J14*Population!I14*'Baseline Mortality'!I14</f>
        <v>42.899765817813673</v>
      </c>
      <c r="AG14" s="85">
        <f>$J14*Population!J14*'Baseline Mortality'!J14</f>
        <v>43.428848613696765</v>
      </c>
      <c r="AH14" s="85">
        <f>$J14*Population!K14*'Baseline Mortality'!K14</f>
        <v>46.116194764951054</v>
      </c>
      <c r="AI14" s="85">
        <f>$J14*Population!L14*'Baseline Mortality'!L14</f>
        <v>84.334123275205741</v>
      </c>
      <c r="AJ14" s="87">
        <f>$J14*Population!M14*'Baseline Mortality'!M14</f>
        <v>145.535724795661</v>
      </c>
      <c r="AK14" s="89">
        <f t="shared" si="1"/>
        <v>466.98519550386339</v>
      </c>
      <c r="AM14" s="95">
        <f t="shared" si="2"/>
        <v>1.9998520709471563</v>
      </c>
    </row>
    <row r="15" spans="2:39" x14ac:dyDescent="0.3">
      <c r="B15" s="32" t="s">
        <v>11</v>
      </c>
      <c r="C15" s="29">
        <f>((-Input!C$2)/556)*(MMM_results!Q15*LN(Input!D21)+MMM_results!T15)</f>
        <v>-0.11452242570560983</v>
      </c>
      <c r="E15" s="73">
        <f>IF((Input!C21-Input!$C$7)&lt;0,0,1-EXP(-Input!$G$5*(Input!C21-Input!$C$7)))</f>
        <v>6.6632158338078451E-2</v>
      </c>
      <c r="F15" s="55">
        <f>IF((Input!C21-Input!$C$7)&lt;0,0,1-EXP(-Input!$G$4*(Input!C21-Input!$C$7)))</f>
        <v>8.7051968802413726E-2</v>
      </c>
      <c r="G15" s="29">
        <f>IF((Input!C21-Input!$C$7)&lt;0,0,1-EXP(-Input!$G$6*(Input!C21-Input!$C$7)))</f>
        <v>0.11617879133115538</v>
      </c>
      <c r="I15" s="73">
        <f>IF((Input!C21-Input!$C$7+$C15)&lt;0,0,1-EXP(-Input!$G$5*(Input!C21-Input!$C$7+$C15)))</f>
        <v>6.6009105089915199E-2</v>
      </c>
      <c r="J15" s="55">
        <f>IF((Input!C21-Input!$C$7+$C15)&lt;0,0,1-EXP(-Input!$G$4*(Input!C21-Input!$C$7+$C15)))</f>
        <v>8.6246963147002753E-2</v>
      </c>
      <c r="K15" s="29">
        <f>IF((Input!C21-Input!$C$7+$C15)&lt;0,0,1-EXP(-Input!$G$6*(Input!C21-Input!$C$7+$C15)))</f>
        <v>0.11512185544901188</v>
      </c>
      <c r="M15" s="84">
        <f>$F15*Population!C15*'Baseline Mortality'!C15</f>
        <v>0.27542065438399777</v>
      </c>
      <c r="N15" s="85">
        <f>$F15*Population!D15*'Baseline Mortality'!D15</f>
        <v>0.27913819700010939</v>
      </c>
      <c r="O15" s="85">
        <f>$F15*Population!E15*'Baseline Mortality'!E15</f>
        <v>0.35544633170717205</v>
      </c>
      <c r="P15" s="85">
        <f>$F15*Population!F15*'Baseline Mortality'!F15</f>
        <v>0.47983929523211682</v>
      </c>
      <c r="Q15" s="85">
        <f>$F15*Population!G15*'Baseline Mortality'!G15</f>
        <v>0.77979426783960548</v>
      </c>
      <c r="R15" s="85">
        <f>$F15*Population!H15*'Baseline Mortality'!H15</f>
        <v>0.95806000185858153</v>
      </c>
      <c r="S15" s="85">
        <f>$F15*Population!I15*'Baseline Mortality'!I15</f>
        <v>1.0866386275909037</v>
      </c>
      <c r="T15" s="85">
        <f>$F15*Population!J15*'Baseline Mortality'!J15</f>
        <v>1.3658474098475197</v>
      </c>
      <c r="U15" s="85">
        <f>$F15*Population!K15*'Baseline Mortality'!K15</f>
        <v>1.597999931798886</v>
      </c>
      <c r="V15" s="85">
        <f>$F15*Population!L15*'Baseline Mortality'!L15</f>
        <v>1.9420287029612142</v>
      </c>
      <c r="W15" s="87">
        <f>$F15*Population!M15*'Baseline Mortality'!M15</f>
        <v>4.9657233591811876</v>
      </c>
      <c r="X15" s="89">
        <f t="shared" si="0"/>
        <v>14.085936779401294</v>
      </c>
      <c r="Z15" s="84">
        <f>$J15*Population!C15*'Baseline Mortality'!C15</f>
        <v>0.27287372537772397</v>
      </c>
      <c r="AA15" s="85">
        <f>$J15*Population!D15*'Baseline Mortality'!D15</f>
        <v>0.27655689033562325</v>
      </c>
      <c r="AB15" s="85">
        <f>$J15*Population!E15*'Baseline Mortality'!E15</f>
        <v>0.35215937207655401</v>
      </c>
      <c r="AC15" s="85">
        <f>$J15*Population!F15*'Baseline Mortality'!F15</f>
        <v>0.47540202228281664</v>
      </c>
      <c r="AD15" s="85">
        <f>$J15*Population!G15*'Baseline Mortality'!G15</f>
        <v>0.77258318686919403</v>
      </c>
      <c r="AE15" s="85">
        <f>$J15*Population!H15*'Baseline Mortality'!H15</f>
        <v>0.9492004237200361</v>
      </c>
      <c r="AF15" s="85">
        <f>$J15*Population!I15*'Baseline Mortality'!I15</f>
        <v>1.0765900295794772</v>
      </c>
      <c r="AG15" s="85">
        <f>$J15*Population!J15*'Baseline Mortality'!J15</f>
        <v>1.3532168524404691</v>
      </c>
      <c r="AH15" s="85">
        <f>$J15*Population!K15*'Baseline Mortality'!K15</f>
        <v>1.5832225637491841</v>
      </c>
      <c r="AI15" s="85">
        <f>$J15*Population!L15*'Baseline Mortality'!L15</f>
        <v>1.9240699581980416</v>
      </c>
      <c r="AJ15" s="87">
        <f>$J15*Population!M15*'Baseline Mortality'!M15</f>
        <v>4.9198032560251024</v>
      </c>
      <c r="AK15" s="89">
        <f t="shared" si="1"/>
        <v>13.955678280654222</v>
      </c>
      <c r="AM15" s="95">
        <f t="shared" si="2"/>
        <v>0.13025849874707163</v>
      </c>
    </row>
    <row r="16" spans="2:39" x14ac:dyDescent="0.3">
      <c r="B16" s="32" t="s">
        <v>12</v>
      </c>
      <c r="C16" s="29">
        <f>((-Input!C$2)/556)*(MMM_results!Q16*LN(Input!D22)+MMM_results!T16)</f>
        <v>-0.14795600220678384</v>
      </c>
      <c r="E16" s="73">
        <f>IF((Input!C22-Input!$C$7)&lt;0,0,1-EXP(-Input!$G$5*(Input!C22-Input!$C$7)))</f>
        <v>0.24696847320104287</v>
      </c>
      <c r="F16" s="55">
        <f>IF((Input!C22-Input!$C$7)&lt;0,0,1-EXP(-Input!$G$4*(Input!C22-Input!$C$7)))</f>
        <v>0.31246320299363062</v>
      </c>
      <c r="G16" s="29">
        <f>IF((Input!C22-Input!$C$7)&lt;0,0,1-EXP(-Input!$G$6*(Input!C22-Input!$C$7)))</f>
        <v>0.39831176423419856</v>
      </c>
      <c r="I16" s="73">
        <f>IF((Input!C22-Input!$C$7+$C16)&lt;0,0,1-EXP(-Input!$G$5*(Input!C22-Input!$C$7+$C16)))</f>
        <v>0.24631898711984745</v>
      </c>
      <c r="J16" s="55">
        <f>IF((Input!C22-Input!$C$7+$C16)&lt;0,0,1-EXP(-Input!$G$4*(Input!C22-Input!$C$7+$C16)))</f>
        <v>0.3116798693949614</v>
      </c>
      <c r="K16" s="29">
        <f>IF((Input!C22-Input!$C$7+$C16)&lt;0,0,1-EXP(-Input!$G$6*(Input!C22-Input!$C$7+$C16)))</f>
        <v>0.39738199841552568</v>
      </c>
      <c r="M16" s="84">
        <f>$F16*Population!C16*'Baseline Mortality'!C16</f>
        <v>0.94880895768241214</v>
      </c>
      <c r="N16" s="85">
        <f>$F16*Population!D16*'Baseline Mortality'!D16</f>
        <v>0.8967461858429171</v>
      </c>
      <c r="O16" s="85">
        <f>$F16*Population!E16*'Baseline Mortality'!E16</f>
        <v>1.1434092785053784</v>
      </c>
      <c r="P16" s="85">
        <f>$F16*Population!F16*'Baseline Mortality'!F16</f>
        <v>1.3499110859417975</v>
      </c>
      <c r="Q16" s="85">
        <f>$F16*Population!G16*'Baseline Mortality'!G16</f>
        <v>2.4134419311254032</v>
      </c>
      <c r="R16" s="85">
        <f>$F16*Population!H16*'Baseline Mortality'!H16</f>
        <v>3.5698285498899596</v>
      </c>
      <c r="S16" s="85">
        <f>$F16*Population!I16*'Baseline Mortality'!I16</f>
        <v>4.0270991019690916</v>
      </c>
      <c r="T16" s="85">
        <f>$F16*Population!J16*'Baseline Mortality'!J16</f>
        <v>4.1492438316807467</v>
      </c>
      <c r="U16" s="85">
        <f>$F16*Population!K16*'Baseline Mortality'!K16</f>
        <v>6.0149362100531576</v>
      </c>
      <c r="V16" s="85">
        <f>$F16*Population!L16*'Baseline Mortality'!L16</f>
        <v>7.8082648323681747</v>
      </c>
      <c r="W16" s="87">
        <f>$F16*Population!M16*'Baseline Mortality'!M16</f>
        <v>14.290127624191333</v>
      </c>
      <c r="X16" s="89">
        <f t="shared" si="0"/>
        <v>46.611817589250371</v>
      </c>
      <c r="Z16" s="84">
        <f>$J16*Population!C16*'Baseline Mortality'!C16</f>
        <v>0.94643032900501844</v>
      </c>
      <c r="AA16" s="85">
        <f>$J16*Population!D16*'Baseline Mortality'!D16</f>
        <v>0.89449807659319036</v>
      </c>
      <c r="AB16" s="85">
        <f>$J16*Population!E16*'Baseline Mortality'!E16</f>
        <v>1.1405427940800055</v>
      </c>
      <c r="AC16" s="85">
        <f>$J16*Population!F16*'Baseline Mortality'!F16</f>
        <v>1.3465269091852923</v>
      </c>
      <c r="AD16" s="85">
        <f>$J16*Population!G16*'Baseline Mortality'!G16</f>
        <v>2.4073915221973277</v>
      </c>
      <c r="AE16" s="85">
        <f>$J16*Population!H16*'Baseline Mortality'!H16</f>
        <v>3.5608791228283856</v>
      </c>
      <c r="AF16" s="85">
        <f>$J16*Population!I16*'Baseline Mortality'!I16</f>
        <v>4.0170033146843167</v>
      </c>
      <c r="AG16" s="85">
        <f>$J16*Population!J16*'Baseline Mortality'!J16</f>
        <v>4.1388418321131599</v>
      </c>
      <c r="AH16" s="85">
        <f>$J16*Population!K16*'Baseline Mortality'!K16</f>
        <v>5.9998569892615734</v>
      </c>
      <c r="AI16" s="85">
        <f>$J16*Population!L16*'Baseline Mortality'!L16</f>
        <v>7.7886898035907022</v>
      </c>
      <c r="AJ16" s="87">
        <f>$J16*Population!M16*'Baseline Mortality'!M16</f>
        <v>14.254302807092699</v>
      </c>
      <c r="AK16" s="89">
        <f t="shared" si="1"/>
        <v>46.49496350063167</v>
      </c>
      <c r="AM16" s="95">
        <f t="shared" si="2"/>
        <v>0.11685408861870172</v>
      </c>
    </row>
    <row r="17" spans="2:39" x14ac:dyDescent="0.3">
      <c r="B17" s="32" t="s">
        <v>13</v>
      </c>
      <c r="C17" s="29">
        <f>((-Input!C$2)/556)*(MMM_results!Q17*LN(Input!D23)+MMM_results!T17)</f>
        <v>-8.08866365933298E-2</v>
      </c>
      <c r="E17" s="73">
        <f>IF((Input!C23-Input!$C$7)&lt;0,0,1-EXP(-Input!$G$5*(Input!C23-Input!$C$7)))</f>
        <v>0.19736753297277854</v>
      </c>
      <c r="F17" s="55">
        <f>IF((Input!C23-Input!$C$7)&lt;0,0,1-EXP(-Input!$G$4*(Input!C23-Input!$C$7)))</f>
        <v>0.25202589801288389</v>
      </c>
      <c r="G17" s="29">
        <f>IF((Input!C23-Input!$C$7)&lt;0,0,1-EXP(-Input!$G$6*(Input!C23-Input!$C$7)))</f>
        <v>0.32548937605617345</v>
      </c>
      <c r="I17" s="73">
        <f>IF((Input!C23-Input!$C$7+$C17)&lt;0,0,1-EXP(-Input!$G$5*(Input!C23-Input!$C$7+$C17)))</f>
        <v>0.19698914900254128</v>
      </c>
      <c r="J17" s="55">
        <f>IF((Input!C23-Input!$C$7+$C17)&lt;0,0,1-EXP(-Input!$G$4*(Input!C23-Input!$C$7+$C17)))</f>
        <v>0.25156013021821955</v>
      </c>
      <c r="K17" s="29">
        <f>IF((Input!C23-Input!$C$7+$C17)&lt;0,0,1-EXP(-Input!$G$6*(Input!C23-Input!$C$7+$C17)))</f>
        <v>0.32491975895436986</v>
      </c>
      <c r="M17" s="84">
        <f>$F17*Population!C17*'Baseline Mortality'!C17</f>
        <v>203.61295310207257</v>
      </c>
      <c r="N17" s="85">
        <f>$F17*Population!D17*'Baseline Mortality'!D17</f>
        <v>277.81853055706495</v>
      </c>
      <c r="O17" s="85">
        <f>$F17*Population!E17*'Baseline Mortality'!E17</f>
        <v>388.93234008350851</v>
      </c>
      <c r="P17" s="85">
        <f>$F17*Population!F17*'Baseline Mortality'!F17</f>
        <v>709.15326332101745</v>
      </c>
      <c r="Q17" s="85">
        <f>$F17*Population!G17*'Baseline Mortality'!G17</f>
        <v>1368.4230662877417</v>
      </c>
      <c r="R17" s="85">
        <f>$F17*Population!H17*'Baseline Mortality'!H17</f>
        <v>1433.8146213622638</v>
      </c>
      <c r="S17" s="85">
        <f>$F17*Population!I17*'Baseline Mortality'!I17</f>
        <v>1855.2249917491267</v>
      </c>
      <c r="T17" s="85">
        <f>$F17*Population!J17*'Baseline Mortality'!J17</f>
        <v>2526.0886306981379</v>
      </c>
      <c r="U17" s="85">
        <f>$F17*Population!K17*'Baseline Mortality'!K17</f>
        <v>3327.2618281343184</v>
      </c>
      <c r="V17" s="85">
        <f>$F17*Population!L17*'Baseline Mortality'!L17</f>
        <v>2933.1275890947818</v>
      </c>
      <c r="W17" s="87">
        <f>$F17*Population!M17*'Baseline Mortality'!M17</f>
        <v>6557.7615269903526</v>
      </c>
      <c r="X17" s="89">
        <f t="shared" si="0"/>
        <v>21581.219341380383</v>
      </c>
      <c r="Z17" s="84">
        <f>$J17*Population!C17*'Baseline Mortality'!C17</f>
        <v>203.2366570274263</v>
      </c>
      <c r="AA17" s="85">
        <f>$J17*Population!D17*'Baseline Mortality'!D17</f>
        <v>277.30509552790841</v>
      </c>
      <c r="AB17" s="85">
        <f>$J17*Population!E17*'Baseline Mortality'!E17</f>
        <v>388.21355618176403</v>
      </c>
      <c r="AC17" s="85">
        <f>$J17*Population!F17*'Baseline Mortality'!F17</f>
        <v>707.84268074144791</v>
      </c>
      <c r="AD17" s="85">
        <f>$J17*Population!G17*'Baseline Mortality'!G17</f>
        <v>1365.8940905008167</v>
      </c>
      <c r="AE17" s="85">
        <f>$J17*Population!H17*'Baseline Mortality'!H17</f>
        <v>1431.1647957712635</v>
      </c>
      <c r="AF17" s="85">
        <f>$J17*Population!I17*'Baseline Mortality'!I17</f>
        <v>1851.7963597719124</v>
      </c>
      <c r="AG17" s="85">
        <f>$J17*Population!J17*'Baseline Mortality'!J17</f>
        <v>2521.4201790035954</v>
      </c>
      <c r="AH17" s="85">
        <f>$J17*Population!K17*'Baseline Mortality'!K17</f>
        <v>3321.112732282741</v>
      </c>
      <c r="AI17" s="85">
        <f>$J17*Population!L17*'Baseline Mortality'!L17</f>
        <v>2927.7068907482499</v>
      </c>
      <c r="AJ17" s="87">
        <f>$J17*Population!M17*'Baseline Mortality'!M17</f>
        <v>6545.6421608916953</v>
      </c>
      <c r="AK17" s="89">
        <f t="shared" si="1"/>
        <v>21541.335198448822</v>
      </c>
      <c r="AM17" s="95">
        <f t="shared" si="2"/>
        <v>39.884142931561655</v>
      </c>
    </row>
    <row r="18" spans="2:39" x14ac:dyDescent="0.3">
      <c r="B18" s="32" t="s">
        <v>14</v>
      </c>
      <c r="C18" s="29">
        <f>((-Input!C$2)/556)*(MMM_results!Q18*LN(Input!D24)+MMM_results!T18)</f>
        <v>-7.911411732864769E-2</v>
      </c>
      <c r="E18" s="73">
        <f>IF((Input!C24-Input!$C$7)&lt;0,0,1-EXP(-Input!$G$5*(Input!C24-Input!$C$7)))</f>
        <v>0</v>
      </c>
      <c r="F18" s="55">
        <f>IF((Input!C24-Input!$C$7)&lt;0,0,1-EXP(-Input!$G$4*(Input!C24-Input!$C$7)))</f>
        <v>0</v>
      </c>
      <c r="G18" s="29">
        <f>IF((Input!C24-Input!$C$7)&lt;0,0,1-EXP(-Input!$G$6*(Input!C24-Input!$C$7)))</f>
        <v>0</v>
      </c>
      <c r="I18" s="73">
        <f>IF((Input!C24-Input!$C$7+$C18)&lt;0,0,1-EXP(-Input!$G$5*(Input!C24-Input!$C$7+$C18)))</f>
        <v>0</v>
      </c>
      <c r="J18" s="55">
        <f>IF((Input!C24-Input!$C$7+$C18)&lt;0,0,1-EXP(-Input!$G$4*(Input!C24-Input!$C$7+$C18)))</f>
        <v>0</v>
      </c>
      <c r="K18" s="29">
        <f>IF((Input!C24-Input!$C$7+$C18)&lt;0,0,1-EXP(-Input!$G$6*(Input!C24-Input!$C$7+$C18)))</f>
        <v>0</v>
      </c>
      <c r="M18" s="84">
        <f>$F18*Population!C18*'Baseline Mortality'!C18</f>
        <v>0</v>
      </c>
      <c r="N18" s="85">
        <f>$F18*Population!D18*'Baseline Mortality'!D18</f>
        <v>0</v>
      </c>
      <c r="O18" s="85">
        <f>$F18*Population!E18*'Baseline Mortality'!E18</f>
        <v>0</v>
      </c>
      <c r="P18" s="85">
        <f>$F18*Population!F18*'Baseline Mortality'!F18</f>
        <v>0</v>
      </c>
      <c r="Q18" s="85">
        <f>$F18*Population!G18*'Baseline Mortality'!G18</f>
        <v>0</v>
      </c>
      <c r="R18" s="85">
        <f>$F18*Population!H18*'Baseline Mortality'!H18</f>
        <v>0</v>
      </c>
      <c r="S18" s="85">
        <f>$F18*Population!I18*'Baseline Mortality'!I18</f>
        <v>0</v>
      </c>
      <c r="T18" s="85">
        <f>$F18*Population!J18*'Baseline Mortality'!J18</f>
        <v>0</v>
      </c>
      <c r="U18" s="85">
        <f>$F18*Population!K18*'Baseline Mortality'!K18</f>
        <v>0</v>
      </c>
      <c r="V18" s="85">
        <f>$F18*Population!L18*'Baseline Mortality'!L18</f>
        <v>0</v>
      </c>
      <c r="W18" s="87">
        <f>$F18*Population!M18*'Baseline Mortality'!M18</f>
        <v>0</v>
      </c>
      <c r="X18" s="89">
        <f t="shared" si="0"/>
        <v>0</v>
      </c>
      <c r="Z18" s="84">
        <f>$J18*Population!C18*'Baseline Mortality'!C18</f>
        <v>0</v>
      </c>
      <c r="AA18" s="85">
        <f>$J18*Population!D18*'Baseline Mortality'!D18</f>
        <v>0</v>
      </c>
      <c r="AB18" s="85">
        <f>$J18*Population!E18*'Baseline Mortality'!E18</f>
        <v>0</v>
      </c>
      <c r="AC18" s="85">
        <f>$J18*Population!F18*'Baseline Mortality'!F18</f>
        <v>0</v>
      </c>
      <c r="AD18" s="85">
        <f>$J18*Population!G18*'Baseline Mortality'!G18</f>
        <v>0</v>
      </c>
      <c r="AE18" s="85">
        <f>$J18*Population!H18*'Baseline Mortality'!H18</f>
        <v>0</v>
      </c>
      <c r="AF18" s="85">
        <f>$J18*Population!I18*'Baseline Mortality'!I18</f>
        <v>0</v>
      </c>
      <c r="AG18" s="85">
        <f>$J18*Population!J18*'Baseline Mortality'!J18</f>
        <v>0</v>
      </c>
      <c r="AH18" s="85">
        <f>$J18*Population!K18*'Baseline Mortality'!K18</f>
        <v>0</v>
      </c>
      <c r="AI18" s="85">
        <f>$J18*Population!L18*'Baseline Mortality'!L18</f>
        <v>0</v>
      </c>
      <c r="AJ18" s="87">
        <f>$J18*Population!M18*'Baseline Mortality'!M18</f>
        <v>0</v>
      </c>
      <c r="AK18" s="89">
        <f t="shared" si="1"/>
        <v>0</v>
      </c>
      <c r="AM18" s="95">
        <f t="shared" si="2"/>
        <v>0</v>
      </c>
    </row>
    <row r="19" spans="2:39" x14ac:dyDescent="0.3">
      <c r="B19" s="32" t="s">
        <v>15</v>
      </c>
      <c r="C19" s="29">
        <f>((-Input!C$2)/556)*(MMM_results!Q19*LN(Input!D25)+MMM_results!T19)</f>
        <v>-8.2335455025668081E-2</v>
      </c>
      <c r="E19" s="73">
        <f>IF((Input!C25-Input!$C$7)&lt;0,0,1-EXP(-Input!$G$5*(Input!C25-Input!$C$7)))</f>
        <v>8.0761443013041001E-2</v>
      </c>
      <c r="F19" s="55">
        <f>IF((Input!C25-Input!$C$7)&lt;0,0,1-EXP(-Input!$G$4*(Input!C25-Input!$C$7)))</f>
        <v>0.10526104994014518</v>
      </c>
      <c r="G19" s="29">
        <f>IF((Input!C25-Input!$C$7)&lt;0,0,1-EXP(-Input!$G$6*(Input!C25-Input!$C$7)))</f>
        <v>0.13999750246331144</v>
      </c>
      <c r="I19" s="73">
        <f>IF((Input!C25-Input!$C$7+$C19)&lt;0,0,1-EXP(-Input!$G$5*(Input!C25-Input!$C$7+$C19)))</f>
        <v>8.0320323585605258E-2</v>
      </c>
      <c r="J19" s="55">
        <f>IF((Input!C25-Input!$C$7+$C19)&lt;0,0,1-EXP(-Input!$G$4*(Input!C25-Input!$C$7+$C19)))</f>
        <v>0.10469390798885581</v>
      </c>
      <c r="K19" s="29">
        <f>IF((Input!C25-Input!$C$7+$C19)&lt;0,0,1-EXP(-Input!$G$6*(Input!C25-Input!$C$7+$C19)))</f>
        <v>0.13925822522576681</v>
      </c>
      <c r="M19" s="84">
        <f>$F19*Population!C19*'Baseline Mortality'!C19</f>
        <v>3.5335746188171706</v>
      </c>
      <c r="N19" s="85">
        <f>$F19*Population!D19*'Baseline Mortality'!D19</f>
        <v>5.596462008877654</v>
      </c>
      <c r="O19" s="85">
        <f>$F19*Population!E19*'Baseline Mortality'!E19</f>
        <v>7.6486755885030924</v>
      </c>
      <c r="P19" s="85">
        <f>$F19*Population!F19*'Baseline Mortality'!F19</f>
        <v>11.196105517405552</v>
      </c>
      <c r="Q19" s="85">
        <f>$F19*Population!G19*'Baseline Mortality'!G19</f>
        <v>18.001977206477896</v>
      </c>
      <c r="R19" s="85">
        <f>$F19*Population!H19*'Baseline Mortality'!H19</f>
        <v>24.107193952999854</v>
      </c>
      <c r="S19" s="85">
        <f>$F19*Population!I19*'Baseline Mortality'!I19</f>
        <v>27.220694458042662</v>
      </c>
      <c r="T19" s="85">
        <f>$F19*Population!J19*'Baseline Mortality'!J19</f>
        <v>27.566358806135433</v>
      </c>
      <c r="U19" s="85">
        <f>$F19*Population!K19*'Baseline Mortality'!K19</f>
        <v>28.2290050587381</v>
      </c>
      <c r="V19" s="85">
        <f>$F19*Population!L19*'Baseline Mortality'!L19</f>
        <v>49.197425709689703</v>
      </c>
      <c r="W19" s="87">
        <f>$F19*Population!M19*'Baseline Mortality'!M19</f>
        <v>116.35418112190916</v>
      </c>
      <c r="X19" s="89">
        <f t="shared" si="0"/>
        <v>318.65165404759625</v>
      </c>
      <c r="Z19" s="84">
        <f>$J19*Population!C19*'Baseline Mortality'!C19</f>
        <v>3.5145358727141995</v>
      </c>
      <c r="AA19" s="85">
        <f>$J19*Population!D19*'Baseline Mortality'!D19</f>
        <v>5.5663085153884992</v>
      </c>
      <c r="AB19" s="85">
        <f>$J19*Population!E19*'Baseline Mortality'!E19</f>
        <v>7.6074648576533654</v>
      </c>
      <c r="AC19" s="85">
        <f>$J19*Population!F19*'Baseline Mortality'!F19</f>
        <v>11.135781388645732</v>
      </c>
      <c r="AD19" s="85">
        <f>$J19*Population!G19*'Baseline Mortality'!G19</f>
        <v>17.904983337561006</v>
      </c>
      <c r="AE19" s="85">
        <f>$J19*Population!H19*'Baseline Mortality'!H19</f>
        <v>23.977305442231721</v>
      </c>
      <c r="AF19" s="85">
        <f>$J19*Population!I19*'Baseline Mortality'!I19</f>
        <v>27.074030542195679</v>
      </c>
      <c r="AG19" s="85">
        <f>$J19*Population!J19*'Baseline Mortality'!J19</f>
        <v>27.417832465840092</v>
      </c>
      <c r="AH19" s="85">
        <f>$J19*Population!K19*'Baseline Mortality'!K19</f>
        <v>28.07690840930249</v>
      </c>
      <c r="AI19" s="85">
        <f>$J19*Population!L19*'Baseline Mortality'!L19</f>
        <v>48.932352123294038</v>
      </c>
      <c r="AJ19" s="87">
        <f>$J19*Population!M19*'Baseline Mortality'!M19</f>
        <v>115.72726986309424</v>
      </c>
      <c r="AK19" s="89">
        <f t="shared" si="1"/>
        <v>316.93477281792104</v>
      </c>
      <c r="AM19" s="95">
        <f t="shared" si="2"/>
        <v>1.7168812296752094</v>
      </c>
    </row>
    <row r="20" spans="2:39" x14ac:dyDescent="0.3">
      <c r="B20" s="32" t="s">
        <v>16</v>
      </c>
      <c r="C20" s="29">
        <f>((-Input!C$2)/556)*(MMM_results!Q20*LN(Input!D26)+MMM_results!T20)</f>
        <v>-0.1043231465173723</v>
      </c>
      <c r="E20" s="73">
        <f>IF((Input!C26-Input!$C$7)&lt;0,0,1-EXP(-Input!$G$5*(Input!C26-Input!$C$7)))</f>
        <v>8.8500176337755088E-2</v>
      </c>
      <c r="F20" s="55">
        <f>IF((Input!C26-Input!$C$7)&lt;0,0,1-EXP(-Input!$G$4*(Input!C26-Input!$C$7)))</f>
        <v>0.11519642107372607</v>
      </c>
      <c r="G20" s="29">
        <f>IF((Input!C26-Input!$C$7)&lt;0,0,1-EXP(-Input!$G$6*(Input!C26-Input!$C$7)))</f>
        <v>0.15292127552423285</v>
      </c>
      <c r="I20" s="73">
        <f>IF((Input!C26-Input!$C$7+$C20)&lt;0,0,1-EXP(-Input!$G$5*(Input!C26-Input!$C$7+$C20)))</f>
        <v>8.794592576242799E-2</v>
      </c>
      <c r="J20" s="55">
        <f>IF((Input!C26-Input!$C$7+$C20)&lt;0,0,1-EXP(-Input!$G$4*(Input!C26-Input!$C$7+$C20)))</f>
        <v>0.11448574312921866</v>
      </c>
      <c r="K20" s="29">
        <f>IF((Input!C26-Input!$C$7+$C20)&lt;0,0,1-EXP(-Input!$G$6*(Input!C26-Input!$C$7+$C20)))</f>
        <v>0.15199854472077212</v>
      </c>
      <c r="M20" s="84">
        <f>$F20*Population!C20*'Baseline Mortality'!C20</f>
        <v>1.0781300282560253</v>
      </c>
      <c r="N20" s="85">
        <f>$F20*Population!D20*'Baseline Mortality'!D20</f>
        <v>1.7343810799536017</v>
      </c>
      <c r="O20" s="85">
        <f>$F20*Population!E20*'Baseline Mortality'!E20</f>
        <v>3.456639501814851</v>
      </c>
      <c r="P20" s="85">
        <f>$F20*Population!F20*'Baseline Mortality'!F20</f>
        <v>6.6310846047228056</v>
      </c>
      <c r="Q20" s="85">
        <f>$F20*Population!G20*'Baseline Mortality'!G20</f>
        <v>15.459230035412059</v>
      </c>
      <c r="R20" s="85">
        <f>$F20*Population!H20*'Baseline Mortality'!H20</f>
        <v>31.696621294232578</v>
      </c>
      <c r="S20" s="85">
        <f>$F20*Population!I20*'Baseline Mortality'!I20</f>
        <v>56.492756163444795</v>
      </c>
      <c r="T20" s="85">
        <f>$F20*Population!J20*'Baseline Mortality'!J20</f>
        <v>86.855011045319841</v>
      </c>
      <c r="U20" s="85">
        <f>$F20*Population!K20*'Baseline Mortality'!K20</f>
        <v>109.67327555702373</v>
      </c>
      <c r="V20" s="85">
        <f>$F20*Population!L20*'Baseline Mortality'!L20</f>
        <v>174.35644097569426</v>
      </c>
      <c r="W20" s="87">
        <f>$F20*Population!M20*'Baseline Mortality'!M20</f>
        <v>946.90687372990237</v>
      </c>
      <c r="X20" s="89">
        <f t="shared" si="0"/>
        <v>1434.3404440157769</v>
      </c>
      <c r="Z20" s="84">
        <f>$J20*Population!C20*'Baseline Mortality'!C20</f>
        <v>1.0714787518947368</v>
      </c>
      <c r="AA20" s="85">
        <f>$J20*Population!D20*'Baseline Mortality'!D20</f>
        <v>1.723681212983732</v>
      </c>
      <c r="AB20" s="85">
        <f>$J20*Population!E20*'Baseline Mortality'!E20</f>
        <v>3.4353145558386151</v>
      </c>
      <c r="AC20" s="85">
        <f>$J20*Population!F20*'Baseline Mortality'!F20</f>
        <v>6.5901756465033223</v>
      </c>
      <c r="AD20" s="85">
        <f>$J20*Population!G20*'Baseline Mortality'!G20</f>
        <v>15.363857855245088</v>
      </c>
      <c r="AE20" s="85">
        <f>$J20*Population!H20*'Baseline Mortality'!H20</f>
        <v>31.50107624639816</v>
      </c>
      <c r="AF20" s="85">
        <f>$J20*Population!I20*'Baseline Mortality'!I20</f>
        <v>56.144237038843698</v>
      </c>
      <c r="AG20" s="85">
        <f>$J20*Population!J20*'Baseline Mortality'!J20</f>
        <v>86.31917894094957</v>
      </c>
      <c r="AH20" s="85">
        <f>$J20*Population!K20*'Baseline Mortality'!K20</f>
        <v>108.99667139420536</v>
      </c>
      <c r="AI20" s="85">
        <f>$J20*Population!L20*'Baseline Mortality'!L20</f>
        <v>173.28078883364611</v>
      </c>
      <c r="AJ20" s="87">
        <f>$J20*Population!M20*'Baseline Mortality'!M20</f>
        <v>941.06514857568413</v>
      </c>
      <c r="AK20" s="89">
        <f t="shared" si="1"/>
        <v>1425.4916090521924</v>
      </c>
      <c r="AM20" s="95">
        <f t="shared" si="2"/>
        <v>8.8488349635845225</v>
      </c>
    </row>
    <row r="21" spans="2:39" x14ac:dyDescent="0.3">
      <c r="B21" s="32" t="s">
        <v>17</v>
      </c>
      <c r="C21" s="29">
        <f>((-Input!C$2)/556)*(MMM_results!Q21*LN(Input!D27)+MMM_results!T21)</f>
        <v>-7.1507057378551592E-2</v>
      </c>
      <c r="E21" s="73">
        <f>IF((Input!C27-Input!$C$7)&lt;0,0,1-EXP(-Input!$G$5*(Input!C27-Input!$C$7)))</f>
        <v>2.600959804206926E-2</v>
      </c>
      <c r="F21" s="55">
        <f>IF((Input!C27-Input!$C$7)&lt;0,0,1-EXP(-Input!$G$4*(Input!C27-Input!$C$7)))</f>
        <v>3.4209070472142611E-2</v>
      </c>
      <c r="G21" s="29">
        <f>IF((Input!C27-Input!$C$7)&lt;0,0,1-EXP(-Input!$G$6*(Input!C27-Input!$C$7)))</f>
        <v>4.6103296064927246E-2</v>
      </c>
      <c r="I21" s="73">
        <f>IF((Input!C27-Input!$C$7+$C21)&lt;0,0,1-EXP(-Input!$G$5*(Input!C27-Input!$C$7+$C21)))</f>
        <v>2.5603686926407909E-2</v>
      </c>
      <c r="J21" s="55">
        <f>IF((Input!C27-Input!$C$7+$C21)&lt;0,0,1-EXP(-Input!$G$4*(Input!C27-Input!$C$7+$C21)))</f>
        <v>3.3677424570553227E-2</v>
      </c>
      <c r="K21" s="29">
        <f>IF((Input!C27-Input!$C$7+$C21)&lt;0,0,1-EXP(-Input!$G$6*(Input!C27-Input!$C$7+$C21)))</f>
        <v>4.5391187114172338E-2</v>
      </c>
      <c r="M21" s="84">
        <f>$F21*Population!C21*'Baseline Mortality'!C21</f>
        <v>0.11348323162434</v>
      </c>
      <c r="N21" s="85">
        <f>$F21*Population!D21*'Baseline Mortality'!D21</f>
        <v>0.10399394179881222</v>
      </c>
      <c r="O21" s="85">
        <f>$F21*Population!E21*'Baseline Mortality'!E21</f>
        <v>0.13329740539733684</v>
      </c>
      <c r="P21" s="85">
        <f>$F21*Population!F21*'Baseline Mortality'!F21</f>
        <v>0.1769194707817385</v>
      </c>
      <c r="Q21" s="85">
        <f>$F21*Population!G21*'Baseline Mortality'!G21</f>
        <v>0.2491498674210447</v>
      </c>
      <c r="R21" s="85">
        <f>$F21*Population!H21*'Baseline Mortality'!H21</f>
        <v>0.30692981136327696</v>
      </c>
      <c r="S21" s="85">
        <f>$F21*Population!I21*'Baseline Mortality'!I21</f>
        <v>0.36401523640463368</v>
      </c>
      <c r="T21" s="85">
        <f>$F21*Population!J21*'Baseline Mortality'!J21</f>
        <v>0.36743867070543995</v>
      </c>
      <c r="U21" s="85">
        <f>$F21*Population!K21*'Baseline Mortality'!K21</f>
        <v>0.38721195602081343</v>
      </c>
      <c r="V21" s="85">
        <f>$F21*Population!L21*'Baseline Mortality'!L21</f>
        <v>0.45757368447177182</v>
      </c>
      <c r="W21" s="87">
        <f>$F21*Population!M21*'Baseline Mortality'!M21</f>
        <v>1.0893865231249513</v>
      </c>
      <c r="X21" s="89">
        <f t="shared" si="0"/>
        <v>3.7493997991141592</v>
      </c>
      <c r="Z21" s="84">
        <f>$J21*Population!C21*'Baseline Mortality'!C21</f>
        <v>0.11171957964083083</v>
      </c>
      <c r="AA21" s="85">
        <f>$J21*Population!D21*'Baseline Mortality'!D21</f>
        <v>0.10237776362780678</v>
      </c>
      <c r="AB21" s="85">
        <f>$J21*Population!E21*'Baseline Mortality'!E21</f>
        <v>0.13122581975370756</v>
      </c>
      <c r="AC21" s="85">
        <f>$J21*Population!F21*'Baseline Mortality'!F21</f>
        <v>0.17416995112936828</v>
      </c>
      <c r="AD21" s="85">
        <f>$J21*Population!G21*'Baseline Mortality'!G21</f>
        <v>0.2452778093946858</v>
      </c>
      <c r="AE21" s="85">
        <f>$J21*Population!H21*'Baseline Mortality'!H21</f>
        <v>0.30215979060460801</v>
      </c>
      <c r="AF21" s="85">
        <f>$J21*Population!I21*'Baseline Mortality'!I21</f>
        <v>0.35835804648746805</v>
      </c>
      <c r="AG21" s="85">
        <f>$J21*Population!J21*'Baseline Mortality'!J21</f>
        <v>0.3617282769218651</v>
      </c>
      <c r="AH21" s="85">
        <f>$J21*Population!K21*'Baseline Mortality'!K21</f>
        <v>0.38119426402791018</v>
      </c>
      <c r="AI21" s="85">
        <f>$J21*Population!L21*'Baseline Mortality'!L21</f>
        <v>0.45046249522672438</v>
      </c>
      <c r="AJ21" s="87">
        <f>$J21*Population!M21*'Baseline Mortality'!M21</f>
        <v>1.0724562799972488</v>
      </c>
      <c r="AK21" s="89">
        <f t="shared" si="1"/>
        <v>3.6911300768122235</v>
      </c>
      <c r="AM21" s="95">
        <f t="shared" si="2"/>
        <v>5.8269722301935722E-2</v>
      </c>
    </row>
    <row r="22" spans="2:39" x14ac:dyDescent="0.3">
      <c r="B22" s="32" t="s">
        <v>18</v>
      </c>
      <c r="C22" s="29">
        <f>((-Input!C$2)/556)*(MMM_results!Q22*LN(Input!D28)+MMM_results!T22)</f>
        <v>-6.0006134844899243E-2</v>
      </c>
      <c r="E22" s="73">
        <f>IF((Input!C28-Input!$C$7)&lt;0,0,1-EXP(-Input!$G$5*(Input!C28-Input!$C$7)))</f>
        <v>3.7001113805017694E-2</v>
      </c>
      <c r="F22" s="55">
        <f>IF((Input!C28-Input!$C$7)&lt;0,0,1-EXP(-Input!$G$4*(Input!C28-Input!$C$7)))</f>
        <v>4.8578226139845859E-2</v>
      </c>
      <c r="G22" s="29">
        <f>IF((Input!C28-Input!$C$7)&lt;0,0,1-EXP(-Input!$G$6*(Input!C28-Input!$C$7)))</f>
        <v>6.5296932487003412E-2</v>
      </c>
      <c r="I22" s="73">
        <f>IF((Input!C28-Input!$C$7+$C22)&lt;0,0,1-EXP(-Input!$G$5*(Input!C28-Input!$C$7+$C22)))</f>
        <v>3.6664343146524669E-2</v>
      </c>
      <c r="J22" s="55">
        <f>IF((Input!C28-Input!$C$7+$C22)&lt;0,0,1-EXP(-Input!$G$4*(Input!C28-Input!$C$7+$C22)))</f>
        <v>4.8138745286101292E-2</v>
      </c>
      <c r="K22" s="29">
        <f>IF((Input!C28-Input!$C$7+$C22)&lt;0,0,1-EXP(-Input!$G$6*(Input!C28-Input!$C$7+$C22)))</f>
        <v>6.4711415572307529E-2</v>
      </c>
      <c r="M22" s="84">
        <f>$F22*Population!C22*'Baseline Mortality'!C22</f>
        <v>5.1765322617448781</v>
      </c>
      <c r="N22" s="85">
        <f>$F22*Population!D22*'Baseline Mortality'!D22</f>
        <v>6.3850718215524562</v>
      </c>
      <c r="O22" s="85">
        <f>$F22*Population!E22*'Baseline Mortality'!E22</f>
        <v>7.7459207548262388</v>
      </c>
      <c r="P22" s="85">
        <f>$F22*Population!F22*'Baseline Mortality'!F22</f>
        <v>11.528452832101891</v>
      </c>
      <c r="Q22" s="85">
        <f>$F22*Population!G22*'Baseline Mortality'!G22</f>
        <v>15.393878762266572</v>
      </c>
      <c r="R22" s="85">
        <f>$F22*Population!H22*'Baseline Mortality'!H22</f>
        <v>20.379498618696175</v>
      </c>
      <c r="S22" s="85">
        <f>$F22*Population!I22*'Baseline Mortality'!I22</f>
        <v>25.491151390864658</v>
      </c>
      <c r="T22" s="85">
        <f>$F22*Population!J22*'Baseline Mortality'!J22</f>
        <v>30.774023866606743</v>
      </c>
      <c r="U22" s="85">
        <f>$F22*Population!K22*'Baseline Mortality'!K22</f>
        <v>40.665055443443748</v>
      </c>
      <c r="V22" s="85">
        <f>$F22*Population!L22*'Baseline Mortality'!L22</f>
        <v>36.375541364905366</v>
      </c>
      <c r="W22" s="87">
        <f>$F22*Population!M22*'Baseline Mortality'!M22</f>
        <v>51.743257983987867</v>
      </c>
      <c r="X22" s="89">
        <f t="shared" si="0"/>
        <v>251.65838510099655</v>
      </c>
      <c r="Z22" s="84">
        <f>$J22*Population!C22*'Baseline Mortality'!C22</f>
        <v>5.1297008519013252</v>
      </c>
      <c r="AA22" s="85">
        <f>$J22*Population!D22*'Baseline Mortality'!D22</f>
        <v>6.3273069124905632</v>
      </c>
      <c r="AB22" s="85">
        <f>$J22*Population!E22*'Baseline Mortality'!E22</f>
        <v>7.6758444235792114</v>
      </c>
      <c r="AC22" s="85">
        <f>$J22*Population!F22*'Baseline Mortality'!F22</f>
        <v>11.42415642822702</v>
      </c>
      <c r="AD22" s="85">
        <f>$J22*Population!G22*'Baseline Mortality'!G22</f>
        <v>15.254612355926303</v>
      </c>
      <c r="AE22" s="85">
        <f>$J22*Population!H22*'Baseline Mortality'!H22</f>
        <v>20.195127962055743</v>
      </c>
      <c r="AF22" s="85">
        <f>$J22*Population!I22*'Baseline Mortality'!I22</f>
        <v>25.260536280631143</v>
      </c>
      <c r="AG22" s="85">
        <f>$J22*Population!J22*'Baseline Mortality'!J22</f>
        <v>30.495615300531941</v>
      </c>
      <c r="AH22" s="85">
        <f>$J22*Population!K22*'Baseline Mortality'!K22</f>
        <v>40.297164009277203</v>
      </c>
      <c r="AI22" s="85">
        <f>$J22*Population!L22*'Baseline Mortality'!L22</f>
        <v>36.046456603175947</v>
      </c>
      <c r="AJ22" s="87">
        <f>$J22*Population!M22*'Baseline Mortality'!M22</f>
        <v>51.275143501403335</v>
      </c>
      <c r="AK22" s="89">
        <f t="shared" si="1"/>
        <v>249.38166462919975</v>
      </c>
      <c r="AM22" s="95">
        <f t="shared" si="2"/>
        <v>2.276720471796807</v>
      </c>
    </row>
    <row r="23" spans="2:39" x14ac:dyDescent="0.3">
      <c r="B23" s="32" t="s">
        <v>19</v>
      </c>
      <c r="C23" s="29">
        <f>((-Input!C$2)/556)*(MMM_results!Q23*LN(Input!D29)+MMM_results!T23)</f>
        <v>-8.5781618365672677E-2</v>
      </c>
      <c r="E23" s="73">
        <f>IF((Input!C29-Input!$C$7)&lt;0,0,1-EXP(-Input!$G$5*(Input!C29-Input!$C$7)))</f>
        <v>0.18815308136280184</v>
      </c>
      <c r="F23" s="55">
        <f>IF((Input!C29-Input!$C$7)&lt;0,0,1-EXP(-Input!$G$4*(Input!C29-Input!$C$7)))</f>
        <v>0.24066349238871576</v>
      </c>
      <c r="G23" s="29">
        <f>IF((Input!C29-Input!$C$7)&lt;0,0,1-EXP(-Input!$G$6*(Input!C29-Input!$C$7)))</f>
        <v>0.31155765717992079</v>
      </c>
      <c r="I23" s="73">
        <f>IF((Input!C29-Input!$C$7+$C23)&lt;0,0,1-EXP(-Input!$G$5*(Input!C29-Input!$C$7+$C23)))</f>
        <v>0.18774718626550291</v>
      </c>
      <c r="J23" s="55">
        <f>IF((Input!C29-Input!$C$7+$C23)&lt;0,0,1-EXP(-Input!$G$4*(Input!C29-Input!$C$7+$C23)))</f>
        <v>0.24016202486153715</v>
      </c>
      <c r="K23" s="29">
        <f>IF((Input!C29-Input!$C$7+$C23)&lt;0,0,1-EXP(-Input!$G$6*(Input!C29-Input!$C$7+$C23)))</f>
        <v>0.31094107587588438</v>
      </c>
      <c r="M23" s="84">
        <f>$F23*Population!C23*'Baseline Mortality'!C23</f>
        <v>1.0160331366584021</v>
      </c>
      <c r="N23" s="85">
        <f>$F23*Population!D23*'Baseline Mortality'!D23</f>
        <v>1.3657119438209908</v>
      </c>
      <c r="O23" s="85">
        <f>$F23*Population!E23*'Baseline Mortality'!E23</f>
        <v>1.7416609632669484</v>
      </c>
      <c r="P23" s="85">
        <f>$F23*Population!F23*'Baseline Mortality'!F23</f>
        <v>2.7615644399192085</v>
      </c>
      <c r="Q23" s="85">
        <f>$F23*Population!G23*'Baseline Mortality'!G23</f>
        <v>3.9908338045913578</v>
      </c>
      <c r="R23" s="85">
        <f>$F23*Population!H23*'Baseline Mortality'!H23</f>
        <v>6.0397620736001043</v>
      </c>
      <c r="S23" s="85">
        <f>$F23*Population!I23*'Baseline Mortality'!I23</f>
        <v>8.6294564338485795</v>
      </c>
      <c r="T23" s="85">
        <f>$F23*Population!J23*'Baseline Mortality'!J23</f>
        <v>11.913657331840861</v>
      </c>
      <c r="U23" s="85">
        <f>$F23*Population!K23*'Baseline Mortality'!K23</f>
        <v>16.295202363856301</v>
      </c>
      <c r="V23" s="85">
        <f>$F23*Population!L23*'Baseline Mortality'!L23</f>
        <v>18.36161214932158</v>
      </c>
      <c r="W23" s="87">
        <f>$F23*Population!M23*'Baseline Mortality'!M23</f>
        <v>40.51143614996073</v>
      </c>
      <c r="X23" s="89">
        <f t="shared" si="0"/>
        <v>112.62693079068507</v>
      </c>
      <c r="Z23" s="84">
        <f>$J23*Population!C23*'Baseline Mortality'!C23</f>
        <v>1.0139160410428001</v>
      </c>
      <c r="AA23" s="85">
        <f>$J23*Population!D23*'Baseline Mortality'!D23</f>
        <v>1.3628662268220866</v>
      </c>
      <c r="AB23" s="85">
        <f>$J23*Population!E23*'Baseline Mortality'!E23</f>
        <v>1.7380318859699968</v>
      </c>
      <c r="AC23" s="85">
        <f>$J23*Population!F23*'Baseline Mortality'!F23</f>
        <v>2.755810202427325</v>
      </c>
      <c r="AD23" s="85">
        <f>$J23*Population!G23*'Baseline Mortality'!G23</f>
        <v>3.9825181538064975</v>
      </c>
      <c r="AE23" s="85">
        <f>$J23*Population!H23*'Baseline Mortality'!H23</f>
        <v>6.0271770964532454</v>
      </c>
      <c r="AF23" s="85">
        <f>$J23*Population!I23*'Baseline Mortality'!I23</f>
        <v>8.6114753427581707</v>
      </c>
      <c r="AG23" s="85">
        <f>$J23*Population!J23*'Baseline Mortality'!J23</f>
        <v>11.888832992168263</v>
      </c>
      <c r="AH23" s="85">
        <f>$J23*Population!K23*'Baseline Mortality'!K23</f>
        <v>16.261248253271553</v>
      </c>
      <c r="AI23" s="85">
        <f>$J23*Population!L23*'Baseline Mortality'!L23</f>
        <v>18.323352286356322</v>
      </c>
      <c r="AJ23" s="87">
        <f>$J23*Population!M23*'Baseline Mortality'!M23</f>
        <v>40.427022974090406</v>
      </c>
      <c r="AK23" s="89">
        <f t="shared" si="1"/>
        <v>112.39225145516666</v>
      </c>
      <c r="AM23" s="95">
        <f t="shared" si="2"/>
        <v>0.23467933551840758</v>
      </c>
    </row>
    <row r="24" spans="2:39" x14ac:dyDescent="0.3">
      <c r="B24" s="32" t="s">
        <v>20</v>
      </c>
      <c r="C24" s="29">
        <f>((-Input!C$2)/556)*(MMM_results!Q24*LN(Input!D30)+MMM_results!T24)</f>
        <v>-4.0476113278309744E-2</v>
      </c>
      <c r="E24" s="73">
        <f>IF((Input!C30-Input!$C$7)&lt;0,0,1-EXP(-Input!$G$5*(Input!C30-Input!$C$7)))</f>
        <v>0</v>
      </c>
      <c r="F24" s="55">
        <f>IF((Input!C30-Input!$C$7)&lt;0,0,1-EXP(-Input!$G$4*(Input!C30-Input!$C$7)))</f>
        <v>0</v>
      </c>
      <c r="G24" s="29">
        <f>IF((Input!C30-Input!$C$7)&lt;0,0,1-EXP(-Input!$G$6*(Input!C30-Input!$C$7)))</f>
        <v>0</v>
      </c>
      <c r="I24" s="73">
        <f>IF((Input!C30-Input!$C$7+$C24)&lt;0,0,1-EXP(-Input!$G$5*(Input!C30-Input!$C$7+$C24)))</f>
        <v>0</v>
      </c>
      <c r="J24" s="55">
        <f>IF((Input!C30-Input!$C$7+$C24)&lt;0,0,1-EXP(-Input!$G$4*(Input!C30-Input!$C$7+$C24)))</f>
        <v>0</v>
      </c>
      <c r="K24" s="29">
        <f>IF((Input!C30-Input!$C$7+$C24)&lt;0,0,1-EXP(-Input!$G$6*(Input!C30-Input!$C$7+$C24)))</f>
        <v>0</v>
      </c>
      <c r="M24" s="84">
        <f>$F24*Population!C24*'Baseline Mortality'!C24</f>
        <v>0</v>
      </c>
      <c r="N24" s="85">
        <f>$F24*Population!D24*'Baseline Mortality'!D24</f>
        <v>0</v>
      </c>
      <c r="O24" s="85">
        <f>$F24*Population!E24*'Baseline Mortality'!E24</f>
        <v>0</v>
      </c>
      <c r="P24" s="85">
        <f>$F24*Population!F24*'Baseline Mortality'!F24</f>
        <v>0</v>
      </c>
      <c r="Q24" s="85">
        <f>$F24*Population!G24*'Baseline Mortality'!G24</f>
        <v>0</v>
      </c>
      <c r="R24" s="85">
        <f>$F24*Population!H24*'Baseline Mortality'!H24</f>
        <v>0</v>
      </c>
      <c r="S24" s="85">
        <f>$F24*Population!I24*'Baseline Mortality'!I24</f>
        <v>0</v>
      </c>
      <c r="T24" s="85">
        <f>$F24*Population!J24*'Baseline Mortality'!J24</f>
        <v>0</v>
      </c>
      <c r="U24" s="85">
        <f>$F24*Population!K24*'Baseline Mortality'!K24</f>
        <v>0</v>
      </c>
      <c r="V24" s="85">
        <f>$F24*Population!L24*'Baseline Mortality'!L24</f>
        <v>0</v>
      </c>
      <c r="W24" s="87">
        <f>$F24*Population!M24*'Baseline Mortality'!M24</f>
        <v>0</v>
      </c>
      <c r="X24" s="89">
        <f t="shared" si="0"/>
        <v>0</v>
      </c>
      <c r="Z24" s="84">
        <f>$J24*Population!C24*'Baseline Mortality'!C24</f>
        <v>0</v>
      </c>
      <c r="AA24" s="85">
        <f>$J24*Population!D24*'Baseline Mortality'!D24</f>
        <v>0</v>
      </c>
      <c r="AB24" s="85">
        <f>$J24*Population!E24*'Baseline Mortality'!E24</f>
        <v>0</v>
      </c>
      <c r="AC24" s="85">
        <f>$J24*Population!F24*'Baseline Mortality'!F24</f>
        <v>0</v>
      </c>
      <c r="AD24" s="85">
        <f>$J24*Population!G24*'Baseline Mortality'!G24</f>
        <v>0</v>
      </c>
      <c r="AE24" s="85">
        <f>$J24*Population!H24*'Baseline Mortality'!H24</f>
        <v>0</v>
      </c>
      <c r="AF24" s="85">
        <f>$J24*Population!I24*'Baseline Mortality'!I24</f>
        <v>0</v>
      </c>
      <c r="AG24" s="85">
        <f>$J24*Population!J24*'Baseline Mortality'!J24</f>
        <v>0</v>
      </c>
      <c r="AH24" s="85">
        <f>$J24*Population!K24*'Baseline Mortality'!K24</f>
        <v>0</v>
      </c>
      <c r="AI24" s="85">
        <f>$J24*Population!L24*'Baseline Mortality'!L24</f>
        <v>0</v>
      </c>
      <c r="AJ24" s="87">
        <f>$J24*Population!M24*'Baseline Mortality'!M24</f>
        <v>0</v>
      </c>
      <c r="AK24" s="89">
        <f t="shared" si="1"/>
        <v>0</v>
      </c>
      <c r="AM24" s="95">
        <f t="shared" si="2"/>
        <v>0</v>
      </c>
    </row>
    <row r="25" spans="2:39" x14ac:dyDescent="0.3">
      <c r="B25" s="32" t="s">
        <v>21</v>
      </c>
      <c r="C25" s="29">
        <f>((-Input!C$2)/556)*(MMM_results!Q25*LN(Input!D31)+MMM_results!T25)</f>
        <v>-8.8650427223437314E-2</v>
      </c>
      <c r="E25" s="73">
        <f>IF((Input!C31-Input!$C$7)&lt;0,0,1-EXP(-Input!$G$5*(Input!C31-Input!$C$7)))</f>
        <v>0.11260978365443719</v>
      </c>
      <c r="F25" s="55">
        <f>IF((Input!C31-Input!$C$7)&lt;0,0,1-EXP(-Input!$G$4*(Input!C31-Input!$C$7)))</f>
        <v>0.14597558632917973</v>
      </c>
      <c r="G25" s="29">
        <f>IF((Input!C31-Input!$C$7)&lt;0,0,1-EXP(-Input!$G$6*(Input!C31-Input!$C$7)))</f>
        <v>0.19262935208311993</v>
      </c>
      <c r="I25" s="73">
        <f>IF((Input!C31-Input!$C$7+$C25)&lt;0,0,1-EXP(-Input!$G$5*(Input!C31-Input!$C$7+$C25)))</f>
        <v>0.11215127818270432</v>
      </c>
      <c r="J25" s="55">
        <f>IF((Input!C31-Input!$C$7+$C25)&lt;0,0,1-EXP(-Input!$G$4*(Input!C31-Input!$C$7+$C25)))</f>
        <v>0.14539271832898171</v>
      </c>
      <c r="K25" s="29">
        <f>IF((Input!C31-Input!$C$7+$C25)&lt;0,0,1-EXP(-Input!$G$6*(Input!C31-Input!$C$7+$C25)))</f>
        <v>0.19188206266219188</v>
      </c>
      <c r="M25" s="84">
        <f>$F25*Population!C25*'Baseline Mortality'!C25</f>
        <v>0.39388030652659883</v>
      </c>
      <c r="N25" s="85">
        <f>$F25*Population!D25*'Baseline Mortality'!D25</f>
        <v>0.53149471161215889</v>
      </c>
      <c r="O25" s="85">
        <f>$F25*Population!E25*'Baseline Mortality'!E25</f>
        <v>0.92882604353154996</v>
      </c>
      <c r="P25" s="85">
        <f>$F25*Population!F25*'Baseline Mortality'!F25</f>
        <v>2.1358263271190534</v>
      </c>
      <c r="Q25" s="85">
        <f>$F25*Population!G25*'Baseline Mortality'!G25</f>
        <v>4.6517819769038296</v>
      </c>
      <c r="R25" s="85">
        <f>$F25*Population!H25*'Baseline Mortality'!H25</f>
        <v>8.5598628586962882</v>
      </c>
      <c r="S25" s="85">
        <f>$F25*Population!I25*'Baseline Mortality'!I25</f>
        <v>16.607174975633416</v>
      </c>
      <c r="T25" s="85">
        <f>$F25*Population!J25*'Baseline Mortality'!J25</f>
        <v>21.537247678726487</v>
      </c>
      <c r="U25" s="85">
        <f>$F25*Population!K25*'Baseline Mortality'!K25</f>
        <v>27.522950736664477</v>
      </c>
      <c r="V25" s="85">
        <f>$F25*Population!L25*'Baseline Mortality'!L25</f>
        <v>63.451707992474432</v>
      </c>
      <c r="W25" s="87">
        <f>$F25*Population!M25*'Baseline Mortality'!M25</f>
        <v>128.06165188735585</v>
      </c>
      <c r="X25" s="89">
        <f t="shared" si="0"/>
        <v>274.38240549524414</v>
      </c>
      <c r="Z25" s="84">
        <f>$J25*Population!C25*'Baseline Mortality'!C25</f>
        <v>0.39230757623411805</v>
      </c>
      <c r="AA25" s="85">
        <f>$J25*Population!D25*'Baseline Mortality'!D25</f>
        <v>0.52937249879929427</v>
      </c>
      <c r="AB25" s="85">
        <f>$J25*Population!E25*'Baseline Mortality'!E25</f>
        <v>0.92511732077770359</v>
      </c>
      <c r="AC25" s="85">
        <f>$J25*Population!F25*'Baseline Mortality'!F25</f>
        <v>2.127298155721606</v>
      </c>
      <c r="AD25" s="85">
        <f>$J25*Population!G25*'Baseline Mortality'!G25</f>
        <v>4.6332078103159935</v>
      </c>
      <c r="AE25" s="85">
        <f>$J25*Population!H25*'Baseline Mortality'!H25</f>
        <v>8.5256840602281212</v>
      </c>
      <c r="AF25" s="85">
        <f>$J25*Population!I25*'Baseline Mortality'!I25</f>
        <v>16.540863949862583</v>
      </c>
      <c r="AG25" s="85">
        <f>$J25*Population!J25*'Baseline Mortality'!J25</f>
        <v>21.451251295358926</v>
      </c>
      <c r="AH25" s="85">
        <f>$J25*Population!K25*'Baseline Mortality'!K25</f>
        <v>27.413053954203523</v>
      </c>
      <c r="AI25" s="85">
        <f>$J25*Population!L25*'Baseline Mortality'!L25</f>
        <v>63.198350762839318</v>
      </c>
      <c r="AJ25" s="87">
        <f>$J25*Population!M25*'Baseline Mortality'!M25</f>
        <v>127.550312691435</v>
      </c>
      <c r="AK25" s="89">
        <f t="shared" si="1"/>
        <v>273.28682007577618</v>
      </c>
      <c r="AM25" s="95">
        <f t="shared" si="2"/>
        <v>1.0955854194679659</v>
      </c>
    </row>
    <row r="26" spans="2:39" x14ac:dyDescent="0.3">
      <c r="B26" s="32" t="s">
        <v>22</v>
      </c>
      <c r="C26" s="29">
        <f>((-Input!C$2)/556)*(MMM_results!Q26*LN(Input!D32)+MMM_results!T26)</f>
        <v>-6.9253720554350764E-2</v>
      </c>
      <c r="E26" s="73">
        <f>IF((Input!C32-Input!$C$7)&lt;0,0,1-EXP(-Input!$G$5*(Input!C32-Input!$C$7)))</f>
        <v>5.3379377485573976E-2</v>
      </c>
      <c r="F26" s="55">
        <f>IF((Input!C32-Input!$C$7)&lt;0,0,1-EXP(-Input!$G$4*(Input!C32-Input!$C$7)))</f>
        <v>6.9891897297324035E-2</v>
      </c>
      <c r="G26" s="29">
        <f>IF((Input!C32-Input!$C$7)&lt;0,0,1-EXP(-Input!$G$6*(Input!C32-Input!$C$7)))</f>
        <v>9.3576861859251848E-2</v>
      </c>
      <c r="I26" s="73">
        <f>IF((Input!C32-Input!$C$7+$C26)&lt;0,0,1-EXP(-Input!$G$5*(Input!C32-Input!$C$7+$C26)))</f>
        <v>5.2997306920199105E-2</v>
      </c>
      <c r="J26" s="55">
        <f>IF((Input!C32-Input!$C$7+$C26)&lt;0,0,1-EXP(-Input!$G$4*(Input!C32-Input!$C$7+$C26)))</f>
        <v>6.9396032573538879E-2</v>
      </c>
      <c r="K26" s="29">
        <f>IF((Input!C32-Input!$C$7+$C26)&lt;0,0,1-EXP(-Input!$G$6*(Input!C32-Input!$C$7+$C26)))</f>
        <v>9.2921524123525279E-2</v>
      </c>
      <c r="M26" s="84">
        <f>$F26*Population!C26*'Baseline Mortality'!C26</f>
        <v>1.7266241035416194</v>
      </c>
      <c r="N26" s="85">
        <f>$F26*Population!D26*'Baseline Mortality'!D26</f>
        <v>2.0968968757406419</v>
      </c>
      <c r="O26" s="85">
        <f>$F26*Population!E26*'Baseline Mortality'!E26</f>
        <v>2.3947187561806866</v>
      </c>
      <c r="P26" s="85">
        <f>$F26*Population!F26*'Baseline Mortality'!F26</f>
        <v>2.8151763528251545</v>
      </c>
      <c r="Q26" s="85">
        <f>$F26*Population!G26*'Baseline Mortality'!G26</f>
        <v>3.6063595458095596</v>
      </c>
      <c r="R26" s="85">
        <f>$F26*Population!H26*'Baseline Mortality'!H26</f>
        <v>4.8858538875963928</v>
      </c>
      <c r="S26" s="85">
        <f>$F26*Population!I26*'Baseline Mortality'!I26</f>
        <v>7.1215381138642497</v>
      </c>
      <c r="T26" s="85">
        <f>$F26*Population!J26*'Baseline Mortality'!J26</f>
        <v>7.5853345232373162</v>
      </c>
      <c r="U26" s="85">
        <f>$F26*Population!K26*'Baseline Mortality'!K26</f>
        <v>10.240820998715044</v>
      </c>
      <c r="V26" s="85">
        <f>$F26*Population!L26*'Baseline Mortality'!L26</f>
        <v>10.359490757395886</v>
      </c>
      <c r="W26" s="87">
        <f>$F26*Population!M26*'Baseline Mortality'!M26</f>
        <v>15.349696374189463</v>
      </c>
      <c r="X26" s="89">
        <f t="shared" si="0"/>
        <v>68.182510289096015</v>
      </c>
      <c r="Z26" s="84">
        <f>$J26*Population!C26*'Baseline Mortality'!C26</f>
        <v>1.7143741573062032</v>
      </c>
      <c r="AA26" s="85">
        <f>$J26*Population!D26*'Baseline Mortality'!D26</f>
        <v>2.0820199410700631</v>
      </c>
      <c r="AB26" s="85">
        <f>$J26*Population!E26*'Baseline Mortality'!E26</f>
        <v>2.3777288531948635</v>
      </c>
      <c r="AC26" s="85">
        <f>$J26*Population!F26*'Baseline Mortality'!F26</f>
        <v>2.7952034132058206</v>
      </c>
      <c r="AD26" s="85">
        <f>$J26*Population!G26*'Baseline Mortality'!G26</f>
        <v>3.5807733684527561</v>
      </c>
      <c r="AE26" s="85">
        <f>$J26*Population!H26*'Baseline Mortality'!H26</f>
        <v>4.8511900326702451</v>
      </c>
      <c r="AF26" s="85">
        <f>$J26*Population!I26*'Baseline Mortality'!I26</f>
        <v>7.0710126643298885</v>
      </c>
      <c r="AG26" s="85">
        <f>$J26*Population!J26*'Baseline Mortality'!J26</f>
        <v>7.5315185595329357</v>
      </c>
      <c r="AH26" s="85">
        <f>$J26*Population!K26*'Baseline Mortality'!K26</f>
        <v>10.168165053287513</v>
      </c>
      <c r="AI26" s="85">
        <f>$J26*Population!L26*'Baseline Mortality'!L26</f>
        <v>10.285992881081008</v>
      </c>
      <c r="AJ26" s="87">
        <f>$J26*Population!M26*'Baseline Mortality'!M26</f>
        <v>15.240794294733899</v>
      </c>
      <c r="AK26" s="89">
        <f t="shared" si="1"/>
        <v>67.698773218865199</v>
      </c>
      <c r="AM26" s="95">
        <f t="shared" si="2"/>
        <v>0.48373707023081636</v>
      </c>
    </row>
    <row r="27" spans="2:39" x14ac:dyDescent="0.3">
      <c r="B27" s="32" t="s">
        <v>23</v>
      </c>
      <c r="C27" s="29">
        <f>((-Input!C$2)/556)*(MMM_results!Q27*LN(Input!D33)+MMM_results!T27)</f>
        <v>-5.6069781743712507E-2</v>
      </c>
      <c r="E27" s="73">
        <f>IF((Input!C33-Input!$C$7)&lt;0,0,1-EXP(-Input!$G$5*(Input!C33-Input!$C$7)))</f>
        <v>2.0196147084913352E-2</v>
      </c>
      <c r="F27" s="55">
        <f>IF((Input!C33-Input!$C$7)&lt;0,0,1-EXP(-Input!$G$4*(Input!C33-Input!$C$7)))</f>
        <v>2.658807811883912E-2</v>
      </c>
      <c r="G27" s="29">
        <f>IF((Input!C33-Input!$C$7)&lt;0,0,1-EXP(-Input!$G$6*(Input!C33-Input!$C$7)))</f>
        <v>3.5882104734056286E-2</v>
      </c>
      <c r="I27" s="73">
        <f>IF((Input!C33-Input!$C$7+$C27)&lt;0,0,1-EXP(-Input!$G$5*(Input!C33-Input!$C$7+$C27)))</f>
        <v>1.9875980624099454E-2</v>
      </c>
      <c r="J27" s="55">
        <f>IF((Input!C33-Input!$C$7+$C27)&lt;0,0,1-EXP(-Input!$G$4*(Input!C33-Input!$C$7+$C27)))</f>
        <v>2.6167941856703236E-2</v>
      </c>
      <c r="K27" s="29">
        <f>IF((Input!C33-Input!$C$7+$C27)&lt;0,0,1-EXP(-Input!$G$6*(Input!C33-Input!$C$7+$C27)))</f>
        <v>3.5317791529691167E-2</v>
      </c>
      <c r="M27" s="84">
        <f>$F27*Population!C27*'Baseline Mortality'!C27</f>
        <v>31.873631187804882</v>
      </c>
      <c r="N27" s="85">
        <f>$F27*Population!D27*'Baseline Mortality'!D27</f>
        <v>43.085207623791604</v>
      </c>
      <c r="O27" s="85">
        <f>$F27*Population!E27*'Baseline Mortality'!E27</f>
        <v>57.375364297070561</v>
      </c>
      <c r="P27" s="85">
        <f>$F27*Population!F27*'Baseline Mortality'!F27</f>
        <v>85.227197568929753</v>
      </c>
      <c r="Q27" s="85">
        <f>$F27*Population!G27*'Baseline Mortality'!G27</f>
        <v>139.43055113596094</v>
      </c>
      <c r="R27" s="85">
        <f>$F27*Population!H27*'Baseline Mortality'!H27</f>
        <v>192.55219470320324</v>
      </c>
      <c r="S27" s="85">
        <f>$F27*Population!I27*'Baseline Mortality'!I27</f>
        <v>259.09969496901408</v>
      </c>
      <c r="T27" s="85">
        <f>$F27*Population!J27*'Baseline Mortality'!J27</f>
        <v>327.3724662136089</v>
      </c>
      <c r="U27" s="85">
        <f>$F27*Population!K27*'Baseline Mortality'!K27</f>
        <v>397.09069882029019</v>
      </c>
      <c r="V27" s="85">
        <f>$F27*Population!L27*'Baseline Mortality'!L27</f>
        <v>503.70305455955997</v>
      </c>
      <c r="W27" s="87">
        <f>$F27*Population!M27*'Baseline Mortality'!M27</f>
        <v>1417.7128077846285</v>
      </c>
      <c r="X27" s="89">
        <f t="shared" si="0"/>
        <v>3454.5228688638626</v>
      </c>
      <c r="Z27" s="84">
        <f>$J27*Population!C27*'Baseline Mortality'!C27</f>
        <v>31.369974315424411</v>
      </c>
      <c r="AA27" s="85">
        <f>$J27*Population!D27*'Baseline Mortality'!D27</f>
        <v>42.404389025188863</v>
      </c>
      <c r="AB27" s="85">
        <f>$J27*Population!E27*'Baseline Mortality'!E27</f>
        <v>56.468737237126135</v>
      </c>
      <c r="AC27" s="85">
        <f>$J27*Population!F27*'Baseline Mortality'!F27</f>
        <v>83.880464794229681</v>
      </c>
      <c r="AD27" s="85">
        <f>$J27*Population!G27*'Baseline Mortality'!G27</f>
        <v>137.22731439504352</v>
      </c>
      <c r="AE27" s="85">
        <f>$J27*Population!H27*'Baseline Mortality'!H27</f>
        <v>189.50954682970598</v>
      </c>
      <c r="AF27" s="85">
        <f>$J27*Population!I27*'Baseline Mortality'!I27</f>
        <v>255.00548489191576</v>
      </c>
      <c r="AG27" s="85">
        <f>$J27*Population!J27*'Baseline Mortality'!J27</f>
        <v>322.19943175559229</v>
      </c>
      <c r="AH27" s="85">
        <f>$J27*Population!K27*'Baseline Mortality'!K27</f>
        <v>390.81599926564002</v>
      </c>
      <c r="AI27" s="85">
        <f>$J27*Population!L27*'Baseline Mortality'!L27</f>
        <v>495.74370083631612</v>
      </c>
      <c r="AJ27" s="87">
        <f>$J27*Population!M27*'Baseline Mortality'!M27</f>
        <v>1395.3105658029949</v>
      </c>
      <c r="AK27" s="89">
        <f t="shared" si="1"/>
        <v>3399.9356091491782</v>
      </c>
      <c r="AM27" s="95">
        <f t="shared" si="2"/>
        <v>54.587259714684478</v>
      </c>
    </row>
    <row r="28" spans="2:39" x14ac:dyDescent="0.3">
      <c r="B28" s="32" t="s">
        <v>24</v>
      </c>
      <c r="C28" s="29">
        <f>((-Input!C$2)/556)*(MMM_results!Q28*LN(Input!D34)+MMM_results!T28)</f>
        <v>-3.5206746258378253E-2</v>
      </c>
      <c r="E28" s="73">
        <f>IF((Input!C34-Input!$C$7)&lt;0,0,1-EXP(-Input!$G$5*(Input!C34-Input!$C$7)))</f>
        <v>0</v>
      </c>
      <c r="F28" s="55">
        <f>IF((Input!C34-Input!$C$7)&lt;0,0,1-EXP(-Input!$G$4*(Input!C34-Input!$C$7)))</f>
        <v>0</v>
      </c>
      <c r="G28" s="29">
        <f>IF((Input!C34-Input!$C$7)&lt;0,0,1-EXP(-Input!$G$6*(Input!C34-Input!$C$7)))</f>
        <v>0</v>
      </c>
      <c r="I28" s="73">
        <f>IF((Input!C34-Input!$C$7+$C28)&lt;0,0,1-EXP(-Input!$G$5*(Input!C34-Input!$C$7+$C28)))</f>
        <v>0</v>
      </c>
      <c r="J28" s="55">
        <f>IF((Input!C34-Input!$C$7+$C28)&lt;0,0,1-EXP(-Input!$G$4*(Input!C34-Input!$C$7+$C28)))</f>
        <v>0</v>
      </c>
      <c r="K28" s="29">
        <f>IF((Input!C34-Input!$C$7+$C28)&lt;0,0,1-EXP(-Input!$G$6*(Input!C34-Input!$C$7+$C28)))</f>
        <v>0</v>
      </c>
      <c r="M28" s="84">
        <f>$F28*Population!C28*'Baseline Mortality'!C28</f>
        <v>0</v>
      </c>
      <c r="N28" s="85">
        <f>$F28*Population!D28*'Baseline Mortality'!D28</f>
        <v>0</v>
      </c>
      <c r="O28" s="85">
        <f>$F28*Population!E28*'Baseline Mortality'!E28</f>
        <v>0</v>
      </c>
      <c r="P28" s="85">
        <f>$F28*Population!F28*'Baseline Mortality'!F28</f>
        <v>0</v>
      </c>
      <c r="Q28" s="85">
        <f>$F28*Population!G28*'Baseline Mortality'!G28</f>
        <v>0</v>
      </c>
      <c r="R28" s="85">
        <f>$F28*Population!H28*'Baseline Mortality'!H28</f>
        <v>0</v>
      </c>
      <c r="S28" s="85">
        <f>$F28*Population!I28*'Baseline Mortality'!I28</f>
        <v>0</v>
      </c>
      <c r="T28" s="85">
        <f>$F28*Population!J28*'Baseline Mortality'!J28</f>
        <v>0</v>
      </c>
      <c r="U28" s="85">
        <f>$F28*Population!K28*'Baseline Mortality'!K28</f>
        <v>0</v>
      </c>
      <c r="V28" s="85">
        <f>$F28*Population!L28*'Baseline Mortality'!L28</f>
        <v>0</v>
      </c>
      <c r="W28" s="87">
        <f>$F28*Population!M28*'Baseline Mortality'!M28</f>
        <v>0</v>
      </c>
      <c r="X28" s="89">
        <f t="shared" si="0"/>
        <v>0</v>
      </c>
      <c r="Z28" s="84">
        <f>$J28*Population!C28*'Baseline Mortality'!C28</f>
        <v>0</v>
      </c>
      <c r="AA28" s="85">
        <f>$J28*Population!D28*'Baseline Mortality'!D28</f>
        <v>0</v>
      </c>
      <c r="AB28" s="85">
        <f>$J28*Population!E28*'Baseline Mortality'!E28</f>
        <v>0</v>
      </c>
      <c r="AC28" s="85">
        <f>$J28*Population!F28*'Baseline Mortality'!F28</f>
        <v>0</v>
      </c>
      <c r="AD28" s="85">
        <f>$J28*Population!G28*'Baseline Mortality'!G28</f>
        <v>0</v>
      </c>
      <c r="AE28" s="85">
        <f>$J28*Population!H28*'Baseline Mortality'!H28</f>
        <v>0</v>
      </c>
      <c r="AF28" s="85">
        <f>$J28*Population!I28*'Baseline Mortality'!I28</f>
        <v>0</v>
      </c>
      <c r="AG28" s="85">
        <f>$J28*Population!J28*'Baseline Mortality'!J28</f>
        <v>0</v>
      </c>
      <c r="AH28" s="85">
        <f>$J28*Population!K28*'Baseline Mortality'!K28</f>
        <v>0</v>
      </c>
      <c r="AI28" s="85">
        <f>$J28*Population!L28*'Baseline Mortality'!L28</f>
        <v>0</v>
      </c>
      <c r="AJ28" s="87">
        <f>$J28*Population!M28*'Baseline Mortality'!M28</f>
        <v>0</v>
      </c>
      <c r="AK28" s="89">
        <f t="shared" si="1"/>
        <v>0</v>
      </c>
      <c r="AM28" s="95">
        <f t="shared" si="2"/>
        <v>0</v>
      </c>
    </row>
    <row r="29" spans="2:39" x14ac:dyDescent="0.3">
      <c r="B29" s="32" t="s">
        <v>25</v>
      </c>
      <c r="C29" s="29">
        <f>((-Input!C$2)/556)*(MMM_results!Q29*LN(Input!D35)+MMM_results!T29)</f>
        <v>-8.6906865040888723E-2</v>
      </c>
      <c r="E29" s="73">
        <f>IF((Input!C35-Input!$C$7)&lt;0,0,1-EXP(-Input!$G$5*(Input!C35-Input!$C$7)))</f>
        <v>0.1100252569393394</v>
      </c>
      <c r="F29" s="55">
        <f>IF((Input!C35-Input!$C$7)&lt;0,0,1-EXP(-Input!$G$4*(Input!C35-Input!$C$7)))</f>
        <v>0.14268878518027051</v>
      </c>
      <c r="G29" s="29">
        <f>IF((Input!C35-Input!$C$7)&lt;0,0,1-EXP(-Input!$G$6*(Input!C35-Input!$C$7)))</f>
        <v>0.18841300380905202</v>
      </c>
      <c r="I29" s="73">
        <f>IF((Input!C35-Input!$C$7+$C29)&lt;0,0,1-EXP(-Input!$G$5*(Input!C35-Input!$C$7+$C29)))</f>
        <v>0.10957446243459346</v>
      </c>
      <c r="J29" s="55">
        <f>IF((Input!C35-Input!$C$7+$C29)&lt;0,0,1-EXP(-Input!$G$4*(Input!C35-Input!$C$7+$C29)))</f>
        <v>0.1421151856737447</v>
      </c>
      <c r="K29" s="29">
        <f>IF((Input!C35-Input!$C$7+$C29)&lt;0,0,1-EXP(-Input!$G$6*(Input!C35-Input!$C$7+$C29)))</f>
        <v>0.18767659282630478</v>
      </c>
      <c r="M29" s="84">
        <f>$F29*Population!C29*'Baseline Mortality'!C29</f>
        <v>2.7119906987034077</v>
      </c>
      <c r="N29" s="85">
        <f>$F29*Population!D29*'Baseline Mortality'!D29</f>
        <v>4.7732722995097703</v>
      </c>
      <c r="O29" s="85">
        <f>$F29*Population!E29*'Baseline Mortality'!E29</f>
        <v>6.9610028417017578</v>
      </c>
      <c r="P29" s="85">
        <f>$F29*Population!F29*'Baseline Mortality'!F29</f>
        <v>11.293156940479532</v>
      </c>
      <c r="Q29" s="85">
        <f>$F29*Population!G29*'Baseline Mortality'!G29</f>
        <v>19.299672006031251</v>
      </c>
      <c r="R29" s="85">
        <f>$F29*Population!H29*'Baseline Mortality'!H29</f>
        <v>31.975610465722049</v>
      </c>
      <c r="S29" s="85">
        <f>$F29*Population!I29*'Baseline Mortality'!I29</f>
        <v>56.95210832772139</v>
      </c>
      <c r="T29" s="85">
        <f>$F29*Population!J29*'Baseline Mortality'!J29</f>
        <v>76.192958018159331</v>
      </c>
      <c r="U29" s="85">
        <f>$F29*Population!K29*'Baseline Mortality'!K29</f>
        <v>81.511677382152641</v>
      </c>
      <c r="V29" s="85">
        <f>$F29*Population!L29*'Baseline Mortality'!L29</f>
        <v>103.20503659288384</v>
      </c>
      <c r="W29" s="87">
        <f>$F29*Population!M29*'Baseline Mortality'!M29</f>
        <v>274.89872692321057</v>
      </c>
      <c r="X29" s="89">
        <f t="shared" si="0"/>
        <v>669.77521249627557</v>
      </c>
      <c r="Z29" s="84">
        <f>$J29*Population!C29*'Baseline Mortality'!C29</f>
        <v>2.7010886749423006</v>
      </c>
      <c r="AA29" s="85">
        <f>$J29*Population!D29*'Baseline Mortality'!D29</f>
        <v>4.7540840596487817</v>
      </c>
      <c r="AB29" s="85">
        <f>$J29*Population!E29*'Baseline Mortality'!E29</f>
        <v>6.9330200693354476</v>
      </c>
      <c r="AC29" s="85">
        <f>$J29*Population!F29*'Baseline Mortality'!F29</f>
        <v>11.247759194328749</v>
      </c>
      <c r="AD29" s="85">
        <f>$J29*Population!G29*'Baseline Mortality'!G29</f>
        <v>19.222088597322688</v>
      </c>
      <c r="AE29" s="85">
        <f>$J29*Population!H29*'Baseline Mortality'!H29</f>
        <v>31.847070620345782</v>
      </c>
      <c r="AF29" s="85">
        <f>$J29*Population!I29*'Baseline Mortality'!I29</f>
        <v>56.723164608065254</v>
      </c>
      <c r="AG29" s="85">
        <f>$J29*Population!J29*'Baseline Mortality'!J29</f>
        <v>75.886667351624169</v>
      </c>
      <c r="AH29" s="85">
        <f>$J29*Population!K29*'Baseline Mortality'!K29</f>
        <v>81.184005814527879</v>
      </c>
      <c r="AI29" s="85">
        <f>$J29*Population!L29*'Baseline Mortality'!L29</f>
        <v>102.79015915184412</v>
      </c>
      <c r="AJ29" s="87">
        <f>$J29*Population!M29*'Baseline Mortality'!M29</f>
        <v>273.7936521697286</v>
      </c>
      <c r="AK29" s="89">
        <f t="shared" si="1"/>
        <v>667.08276031171386</v>
      </c>
      <c r="AM29" s="95">
        <f t="shared" si="2"/>
        <v>2.6924521845617164</v>
      </c>
    </row>
    <row r="30" spans="2:39" x14ac:dyDescent="0.3">
      <c r="B30" s="32" t="s">
        <v>26</v>
      </c>
      <c r="C30" s="29">
        <f>((-Input!C$2)/556)*(MMM_results!Q30*LN(Input!D36)+MMM_results!T30)</f>
        <v>-5.8548321495416514E-2</v>
      </c>
      <c r="E30" s="73">
        <f>IF((Input!C36-Input!$C$7)&lt;0,0,1-EXP(-Input!$G$5*(Input!C36-Input!$C$7)))</f>
        <v>2.7919318120969705E-2</v>
      </c>
      <c r="F30" s="55">
        <f>IF((Input!C36-Input!$C$7)&lt;0,0,1-EXP(-Input!$G$4*(Input!C36-Input!$C$7)))</f>
        <v>3.6709390214344495E-2</v>
      </c>
      <c r="G30" s="29">
        <f>IF((Input!C36-Input!$C$7)&lt;0,0,1-EXP(-Input!$G$6*(Input!C36-Input!$C$7)))</f>
        <v>4.9450457661641356E-2</v>
      </c>
      <c r="I30" s="73">
        <f>IF((Input!C36-Input!$C$7+$C30)&lt;0,0,1-EXP(-Input!$G$5*(Input!C36-Input!$C$7+$C30)))</f>
        <v>2.7587631675337176E-2</v>
      </c>
      <c r="J30" s="55">
        <f>IF((Input!C36-Input!$C$7+$C30)&lt;0,0,1-EXP(-Input!$G$4*(Input!C36-Input!$C$7+$C30)))</f>
        <v>3.6275239461089792E-2</v>
      </c>
      <c r="K30" s="29">
        <f>IF((Input!C36-Input!$C$7+$C30)&lt;0,0,1-EXP(-Input!$G$6*(Input!C36-Input!$C$7+$C30)))</f>
        <v>4.8869484559146414E-2</v>
      </c>
      <c r="M30" s="84">
        <f>$F30*Population!C30*'Baseline Mortality'!C30</f>
        <v>7.0738832536355662</v>
      </c>
      <c r="N30" s="85">
        <f>$F30*Population!D30*'Baseline Mortality'!D30</f>
        <v>8.5467918385042889</v>
      </c>
      <c r="O30" s="85">
        <f>$F30*Population!E30*'Baseline Mortality'!E30</f>
        <v>9.7243670797452548</v>
      </c>
      <c r="P30" s="85">
        <f>$F30*Population!F30*'Baseline Mortality'!F30</f>
        <v>13.199403644499618</v>
      </c>
      <c r="Q30" s="85">
        <f>$F30*Population!G30*'Baseline Mortality'!G30</f>
        <v>16.504714228155695</v>
      </c>
      <c r="R30" s="85">
        <f>$F30*Population!H30*'Baseline Mortality'!H30</f>
        <v>20.729220742596752</v>
      </c>
      <c r="S30" s="85">
        <f>$F30*Population!I30*'Baseline Mortality'!I30</f>
        <v>25.107738446628858</v>
      </c>
      <c r="T30" s="85">
        <f>$F30*Population!J30*'Baseline Mortality'!J30</f>
        <v>29.175769276000583</v>
      </c>
      <c r="U30" s="85">
        <f>$F30*Population!K30*'Baseline Mortality'!K30</f>
        <v>34.774830500923969</v>
      </c>
      <c r="V30" s="85">
        <f>$F30*Population!L30*'Baseline Mortality'!L30</f>
        <v>31.242954989990928</v>
      </c>
      <c r="W30" s="87">
        <f>$F30*Population!M30*'Baseline Mortality'!M30</f>
        <v>34.25739280923537</v>
      </c>
      <c r="X30" s="89">
        <f t="shared" si="0"/>
        <v>230.33706680991688</v>
      </c>
      <c r="Z30" s="84">
        <f>$J30*Population!C30*'Baseline Mortality'!C30</f>
        <v>6.9902225955568165</v>
      </c>
      <c r="AA30" s="85">
        <f>$J30*Population!D30*'Baseline Mortality'!D30</f>
        <v>8.4457115401683112</v>
      </c>
      <c r="AB30" s="85">
        <f>$J30*Population!E30*'Baseline Mortality'!E30</f>
        <v>9.6093599584625107</v>
      </c>
      <c r="AC30" s="85">
        <f>$J30*Population!F30*'Baseline Mortality'!F30</f>
        <v>13.043298326451238</v>
      </c>
      <c r="AD30" s="85">
        <f>$J30*Population!G30*'Baseline Mortality'!G30</f>
        <v>16.309518010714644</v>
      </c>
      <c r="AE30" s="85">
        <f>$J30*Population!H30*'Baseline Mortality'!H30</f>
        <v>20.484062576055898</v>
      </c>
      <c r="AF30" s="85">
        <f>$J30*Population!I30*'Baseline Mortality'!I30</f>
        <v>24.810796887657755</v>
      </c>
      <c r="AG30" s="85">
        <f>$J30*Population!J30*'Baseline Mortality'!J30</f>
        <v>28.830716358095902</v>
      </c>
      <c r="AH30" s="85">
        <f>$J30*Population!K30*'Baseline Mortality'!K30</f>
        <v>34.36355919491406</v>
      </c>
      <c r="AI30" s="85">
        <f>$J30*Population!L30*'Baseline Mortality'!L30</f>
        <v>30.873454097614157</v>
      </c>
      <c r="AJ30" s="87">
        <f>$J30*Population!M30*'Baseline Mortality'!M30</f>
        <v>33.852241080867515</v>
      </c>
      <c r="AK30" s="89">
        <f t="shared" si="1"/>
        <v>227.61294062655881</v>
      </c>
      <c r="AM30" s="95">
        <f t="shared" si="2"/>
        <v>2.7241261833580666</v>
      </c>
    </row>
    <row r="31" spans="2:39" x14ac:dyDescent="0.3">
      <c r="B31" s="32" t="s">
        <v>27</v>
      </c>
      <c r="C31" s="29">
        <f>((-Input!C$2)/556)*(MMM_results!Q31*LN(Input!D37)+MMM_results!T31)</f>
        <v>-6.0256528506258664E-2</v>
      </c>
      <c r="E31" s="73">
        <f>IF((Input!C37-Input!$C$7)&lt;0,0,1-EXP(-Input!$G$5*(Input!C37-Input!$C$7)))</f>
        <v>7.5424581387591449E-2</v>
      </c>
      <c r="F31" s="55">
        <f>IF((Input!C37-Input!$C$7)&lt;0,0,1-EXP(-Input!$G$4*(Input!C37-Input!$C$7)))</f>
        <v>9.8393658366592751E-2</v>
      </c>
      <c r="G31" s="29">
        <f>IF((Input!C37-Input!$C$7)&lt;0,0,1-EXP(-Input!$G$6*(Input!C37-Input!$C$7)))</f>
        <v>0.13103456523378521</v>
      </c>
      <c r="I31" s="73">
        <f>IF((Input!C37-Input!$C$7+$C31)&lt;0,0,1-EXP(-Input!$G$5*(Input!C37-Input!$C$7+$C31)))</f>
        <v>7.5099898369087259E-2</v>
      </c>
      <c r="J31" s="55">
        <f>IF((Input!C37-Input!$C$7+$C31)&lt;0,0,1-EXP(-Input!$G$4*(Input!C37-Input!$C$7+$C31)))</f>
        <v>9.7975450013091048E-2</v>
      </c>
      <c r="K31" s="29">
        <f>IF((Input!C37-Input!$C$7+$C31)&lt;0,0,1-EXP(-Input!$G$6*(Input!C37-Input!$C$7+$C31)))</f>
        <v>0.13048795557594528</v>
      </c>
      <c r="M31" s="84">
        <f>$F31*Population!C31*'Baseline Mortality'!C31</f>
        <v>11.916725527700802</v>
      </c>
      <c r="N31" s="85">
        <f>$F31*Population!D31*'Baseline Mortality'!D31</f>
        <v>12.432838392094574</v>
      </c>
      <c r="O31" s="85">
        <f>$F31*Population!E31*'Baseline Mortality'!E31</f>
        <v>14.569648254824365</v>
      </c>
      <c r="P31" s="85">
        <f>$F31*Population!F31*'Baseline Mortality'!F31</f>
        <v>22.859845028008948</v>
      </c>
      <c r="Q31" s="85">
        <f>$F31*Population!G31*'Baseline Mortality'!G31</f>
        <v>31.523357196287982</v>
      </c>
      <c r="R31" s="85">
        <f>$F31*Population!H31*'Baseline Mortality'!H31</f>
        <v>47.389478685829822</v>
      </c>
      <c r="S31" s="85">
        <f>$F31*Population!I31*'Baseline Mortality'!I31</f>
        <v>59.858720792352287</v>
      </c>
      <c r="T31" s="85">
        <f>$F31*Population!J31*'Baseline Mortality'!J31</f>
        <v>53.792171785628113</v>
      </c>
      <c r="U31" s="85">
        <f>$F31*Population!K31*'Baseline Mortality'!K31</f>
        <v>62.377746436736693</v>
      </c>
      <c r="V31" s="85">
        <f>$F31*Population!L31*'Baseline Mortality'!L31</f>
        <v>64.749209616442087</v>
      </c>
      <c r="W31" s="87">
        <f>$F31*Population!M31*'Baseline Mortality'!M31</f>
        <v>97.770248001506758</v>
      </c>
      <c r="X31" s="89">
        <f t="shared" si="0"/>
        <v>479.23998971741241</v>
      </c>
      <c r="Z31" s="84">
        <f>$J31*Population!C31*'Baseline Mortality'!C31</f>
        <v>11.866075168269065</v>
      </c>
      <c r="AA31" s="85">
        <f>$J31*Population!D31*'Baseline Mortality'!D31</f>
        <v>12.37999436779843</v>
      </c>
      <c r="AB31" s="85">
        <f>$J31*Population!E31*'Baseline Mortality'!E31</f>
        <v>14.507722021885172</v>
      </c>
      <c r="AC31" s="85">
        <f>$J31*Population!F31*'Baseline Mortality'!F31</f>
        <v>22.762682484109536</v>
      </c>
      <c r="AD31" s="85">
        <f>$J31*Population!G31*'Baseline Mortality'!G31</f>
        <v>31.389371617046812</v>
      </c>
      <c r="AE31" s="85">
        <f>$J31*Population!H31*'Baseline Mortality'!H31</f>
        <v>47.188056397203603</v>
      </c>
      <c r="AF31" s="85">
        <f>$J31*Population!I31*'Baseline Mortality'!I31</f>
        <v>59.604299750581283</v>
      </c>
      <c r="AG31" s="85">
        <f>$J31*Population!J31*'Baseline Mortality'!J31</f>
        <v>53.563535753924405</v>
      </c>
      <c r="AH31" s="85">
        <f>$J31*Population!K31*'Baseline Mortality'!K31</f>
        <v>62.112618632104606</v>
      </c>
      <c r="AI31" s="85">
        <f>$J31*Population!L31*'Baseline Mortality'!L31</f>
        <v>64.474002242371895</v>
      </c>
      <c r="AJ31" s="87">
        <f>$J31*Population!M31*'Baseline Mortality'!M31</f>
        <v>97.354689365747717</v>
      </c>
      <c r="AK31" s="89">
        <f t="shared" si="1"/>
        <v>477.20304780104254</v>
      </c>
      <c r="AM31" s="95">
        <f t="shared" si="2"/>
        <v>2.0369419163698694</v>
      </c>
    </row>
    <row r="32" spans="2:39" x14ac:dyDescent="0.3">
      <c r="B32" s="32" t="s">
        <v>28</v>
      </c>
      <c r="C32" s="29">
        <f>((-Input!C$2)/556)*(MMM_results!Q32*LN(Input!D38)+MMM_results!T32)</f>
        <v>-5.4901827015533117E-2</v>
      </c>
      <c r="E32" s="73">
        <f>IF((Input!C38-Input!$C$7)&lt;0,0,1-EXP(-Input!$G$5*(Input!C38-Input!$C$7)))</f>
        <v>5.242581295113935E-2</v>
      </c>
      <c r="F32" s="55">
        <f>IF((Input!C38-Input!$C$7)&lt;0,0,1-EXP(-Input!$G$4*(Input!C38-Input!$C$7)))</f>
        <v>6.8654207648802923E-2</v>
      </c>
      <c r="G32" s="29">
        <f>IF((Input!C38-Input!$C$7)&lt;0,0,1-EXP(-Input!$G$6*(Input!C38-Input!$C$7)))</f>
        <v>9.1940891826047255E-2</v>
      </c>
      <c r="I32" s="73">
        <f>IF((Input!C38-Input!$C$7+$C32)&lt;0,0,1-EXP(-Input!$G$5*(Input!C38-Input!$C$7+$C32)))</f>
        <v>5.2122628888956801E-2</v>
      </c>
      <c r="J32" s="55">
        <f>IF((Input!C38-Input!$C$7+$C32)&lt;0,0,1-EXP(-Input!$G$4*(Input!C38-Input!$C$7+$C32)))</f>
        <v>6.8260602797447834E-2</v>
      </c>
      <c r="K32" s="29">
        <f>IF((Input!C38-Input!$C$7+$C32)&lt;0,0,1-EXP(-Input!$G$6*(Input!C38-Input!$C$7+$C32)))</f>
        <v>9.1420465243090998E-2</v>
      </c>
      <c r="M32" s="84">
        <f>$F32*Population!C32*'Baseline Mortality'!C32</f>
        <v>12.856256530354994</v>
      </c>
      <c r="N32" s="85">
        <f>$F32*Population!D32*'Baseline Mortality'!D32</f>
        <v>7.4351195706463473</v>
      </c>
      <c r="O32" s="85">
        <f>$F32*Population!E32*'Baseline Mortality'!E32</f>
        <v>13.814539481972666</v>
      </c>
      <c r="P32" s="85">
        <f>$F32*Population!F32*'Baseline Mortality'!F32</f>
        <v>20.219688434061325</v>
      </c>
      <c r="Q32" s="85">
        <f>$F32*Population!G32*'Baseline Mortality'!G32</f>
        <v>32.971201415796024</v>
      </c>
      <c r="R32" s="85">
        <f>$F32*Population!H32*'Baseline Mortality'!H32</f>
        <v>38.280841545316605</v>
      </c>
      <c r="S32" s="85">
        <f>$F32*Population!I32*'Baseline Mortality'!I32</f>
        <v>65.464241965873015</v>
      </c>
      <c r="T32" s="85">
        <f>$F32*Population!J32*'Baseline Mortality'!J32</f>
        <v>73.102654258183222</v>
      </c>
      <c r="U32" s="85">
        <f>$F32*Population!K32*'Baseline Mortality'!K32</f>
        <v>88.49491294566684</v>
      </c>
      <c r="V32" s="85">
        <f>$F32*Population!L32*'Baseline Mortality'!L32</f>
        <v>86.704109979082929</v>
      </c>
      <c r="W32" s="87">
        <f>$F32*Population!M32*'Baseline Mortality'!M32</f>
        <v>150.00749216184983</v>
      </c>
      <c r="X32" s="89">
        <f t="shared" si="0"/>
        <v>589.35105828880387</v>
      </c>
      <c r="Z32" s="84">
        <f>$J32*Population!C32*'Baseline Mortality'!C32</f>
        <v>12.782549686828387</v>
      </c>
      <c r="AA32" s="85">
        <f>$J32*Population!D32*'Baseline Mortality'!D32</f>
        <v>7.3924929169621052</v>
      </c>
      <c r="AB32" s="85">
        <f>$J32*Population!E32*'Baseline Mortality'!E32</f>
        <v>13.735338658810363</v>
      </c>
      <c r="AC32" s="85">
        <f>$J32*Population!F32*'Baseline Mortality'!F32</f>
        <v>20.103765932978121</v>
      </c>
      <c r="AD32" s="85">
        <f>$J32*Population!G32*'Baseline Mortality'!G32</f>
        <v>32.782172581632658</v>
      </c>
      <c r="AE32" s="85">
        <f>$J32*Population!H32*'Baseline Mortality'!H32</f>
        <v>38.061371749331641</v>
      </c>
      <c r="AF32" s="85">
        <f>$J32*Population!I32*'Baseline Mortality'!I32</f>
        <v>65.088925665379662</v>
      </c>
      <c r="AG32" s="85">
        <f>$J32*Population!J32*'Baseline Mortality'!J32</f>
        <v>72.68354579639535</v>
      </c>
      <c r="AH32" s="85">
        <f>$J32*Population!K32*'Baseline Mortality'!K32</f>
        <v>87.987558360295424</v>
      </c>
      <c r="AI32" s="85">
        <f>$J32*Population!L32*'Baseline Mortality'!L32</f>
        <v>86.20702233523788</v>
      </c>
      <c r="AJ32" s="87">
        <f>$J32*Population!M32*'Baseline Mortality'!M32</f>
        <v>149.14747675017179</v>
      </c>
      <c r="AK32" s="89">
        <f t="shared" si="1"/>
        <v>585.97222043402337</v>
      </c>
      <c r="AM32" s="95">
        <f t="shared" si="2"/>
        <v>3.3788378547804996</v>
      </c>
    </row>
    <row r="33" spans="2:39" x14ac:dyDescent="0.3">
      <c r="B33" s="32" t="s">
        <v>29</v>
      </c>
      <c r="C33" s="29">
        <f>((-Input!C$2)/556)*(MMM_results!Q33*LN(Input!D39)+MMM_results!T33)</f>
        <v>-4.6157829392795627E-2</v>
      </c>
      <c r="E33" s="73">
        <f>IF((Input!C39-Input!$C$7)&lt;0,0,1-EXP(-Input!$G$5*(Input!C39-Input!$C$7)))</f>
        <v>1.4816972107475568E-2</v>
      </c>
      <c r="F33" s="55">
        <f>IF((Input!C39-Input!$C$7)&lt;0,0,1-EXP(-Input!$G$4*(Input!C39-Input!$C$7)))</f>
        <v>1.9523454444120403E-2</v>
      </c>
      <c r="G33" s="29">
        <f>IF((Input!C39-Input!$C$7)&lt;0,0,1-EXP(-Input!$G$6*(Input!C39-Input!$C$7)))</f>
        <v>2.6381624825615124E-2</v>
      </c>
      <c r="I33" s="73">
        <f>IF((Input!C39-Input!$C$7+$C33)&lt;0,0,1-EXP(-Input!$G$5*(Input!C39-Input!$C$7+$C33)))</f>
        <v>1.4551964962263964E-2</v>
      </c>
      <c r="J33" s="55">
        <f>IF((Input!C39-Input!$C$7+$C33)&lt;0,0,1-EXP(-Input!$G$4*(Input!C39-Input!$C$7+$C33)))</f>
        <v>1.9175092535200111E-2</v>
      </c>
      <c r="K33" s="29">
        <f>IF((Input!C39-Input!$C$7+$C33)&lt;0,0,1-EXP(-Input!$G$6*(Input!C39-Input!$C$7+$C33)))</f>
        <v>2.5912516783518691E-2</v>
      </c>
      <c r="M33" s="84">
        <f>$F33*Population!C33*'Baseline Mortality'!C33</f>
        <v>5.7977332618196815</v>
      </c>
      <c r="N33" s="85">
        <f>$F33*Population!D33*'Baseline Mortality'!D33</f>
        <v>6.7529102356746407</v>
      </c>
      <c r="O33" s="85">
        <f>$F33*Population!E33*'Baseline Mortality'!E33</f>
        <v>7.7679351464695952</v>
      </c>
      <c r="P33" s="85">
        <f>$F33*Population!F33*'Baseline Mortality'!F33</f>
        <v>10.603161822119198</v>
      </c>
      <c r="Q33" s="85">
        <f>$F33*Population!G33*'Baseline Mortality'!G33</f>
        <v>14.013077288488812</v>
      </c>
      <c r="R33" s="85">
        <f>$F33*Population!H33*'Baseline Mortality'!H33</f>
        <v>18.218999554764775</v>
      </c>
      <c r="S33" s="85">
        <f>$F33*Population!I33*'Baseline Mortality'!I33</f>
        <v>24.310130170590604</v>
      </c>
      <c r="T33" s="85">
        <f>$F33*Population!J33*'Baseline Mortality'!J33</f>
        <v>30.628496405510493</v>
      </c>
      <c r="U33" s="85">
        <f>$F33*Population!K33*'Baseline Mortality'!K33</f>
        <v>37.049574501597967</v>
      </c>
      <c r="V33" s="85">
        <f>$F33*Population!L33*'Baseline Mortality'!L33</f>
        <v>37.552439553136693</v>
      </c>
      <c r="W33" s="87">
        <f>$F33*Population!M33*'Baseline Mortality'!M33</f>
        <v>53.041434038819261</v>
      </c>
      <c r="X33" s="89">
        <f t="shared" si="0"/>
        <v>245.73589197899173</v>
      </c>
      <c r="Z33" s="84">
        <f>$J33*Population!C33*'Baseline Mortality'!C33</f>
        <v>5.6942828487650177</v>
      </c>
      <c r="AA33" s="85">
        <f>$J33*Population!D33*'Baseline Mortality'!D33</f>
        <v>6.6324163595934298</v>
      </c>
      <c r="AB33" s="85">
        <f>$J33*Population!E33*'Baseline Mortality'!E33</f>
        <v>7.6293299255678138</v>
      </c>
      <c r="AC33" s="85">
        <f>$J33*Population!F33*'Baseline Mortality'!F33</f>
        <v>10.413966938420907</v>
      </c>
      <c r="AD33" s="85">
        <f>$J33*Population!G33*'Baseline Mortality'!G33</f>
        <v>13.763038425333852</v>
      </c>
      <c r="AE33" s="85">
        <f>$J33*Population!H33*'Baseline Mortality'!H33</f>
        <v>17.893913362580832</v>
      </c>
      <c r="AF33" s="85">
        <f>$J33*Population!I33*'Baseline Mortality'!I33</f>
        <v>23.876358402558118</v>
      </c>
      <c r="AG33" s="85">
        <f>$J33*Population!J33*'Baseline Mortality'!J33</f>
        <v>30.081984439315118</v>
      </c>
      <c r="AH33" s="85">
        <f>$J33*Population!K33*'Baseline Mortality'!K33</f>
        <v>36.388489623662942</v>
      </c>
      <c r="AI33" s="85">
        <f>$J33*Population!L33*'Baseline Mortality'!L33</f>
        <v>36.882381927587531</v>
      </c>
      <c r="AJ33" s="87">
        <f>$J33*Population!M33*'Baseline Mortality'!M33</f>
        <v>52.095002388287384</v>
      </c>
      <c r="AK33" s="89">
        <f t="shared" si="1"/>
        <v>241.35116464167297</v>
      </c>
      <c r="AM33" s="95">
        <f t="shared" si="2"/>
        <v>4.3847273373187647</v>
      </c>
    </row>
    <row r="34" spans="2:39" x14ac:dyDescent="0.3">
      <c r="B34" s="32" t="s">
        <v>30</v>
      </c>
      <c r="C34" s="29">
        <f>((-Input!C$2)/556)*(MMM_results!Q34*LN(Input!D40)+MMM_results!T34)</f>
        <v>-7.4545718313880904E-2</v>
      </c>
      <c r="E34" s="73">
        <f>IF((Input!C40-Input!$C$7)&lt;0,0,1-EXP(-Input!$G$5*(Input!C40-Input!$C$7)))</f>
        <v>9.5158793408792963E-2</v>
      </c>
      <c r="F34" s="55">
        <f>IF((Input!C40-Input!$C$7)&lt;0,0,1-EXP(-Input!$G$4*(Input!C40-Input!$C$7)))</f>
        <v>0.12372346235967646</v>
      </c>
      <c r="G34" s="29">
        <f>IF((Input!C40-Input!$C$7)&lt;0,0,1-EXP(-Input!$G$6*(Input!C40-Input!$C$7)))</f>
        <v>0.16397201287930685</v>
      </c>
      <c r="I34" s="73">
        <f>IF((Input!C40-Input!$C$7+$C34)&lt;0,0,1-EXP(-Input!$G$5*(Input!C40-Input!$C$7+$C34)))</f>
        <v>9.4765672376246779E-2</v>
      </c>
      <c r="J34" s="55">
        <f>IF((Input!C40-Input!$C$7+$C34)&lt;0,0,1-EXP(-Input!$G$4*(Input!C40-Input!$C$7+$C34)))</f>
        <v>0.12322058809840797</v>
      </c>
      <c r="K34" s="29">
        <f>IF((Input!C40-Input!$C$7+$C34)&lt;0,0,1-EXP(-Input!$G$6*(Input!C40-Input!$C$7+$C34)))</f>
        <v>0.16332136413343701</v>
      </c>
      <c r="M34" s="84">
        <f>$F34*Population!C34*'Baseline Mortality'!C34</f>
        <v>4.148626148095425</v>
      </c>
      <c r="N34" s="85">
        <f>$F34*Population!D34*'Baseline Mortality'!D34</f>
        <v>5.5783173074247809</v>
      </c>
      <c r="O34" s="85">
        <f>$F34*Population!E34*'Baseline Mortality'!E34</f>
        <v>9.3011790607695772</v>
      </c>
      <c r="P34" s="85">
        <f>$F34*Population!F34*'Baseline Mortality'!F34</f>
        <v>18.211910477568406</v>
      </c>
      <c r="Q34" s="85">
        <f>$F34*Population!G34*'Baseline Mortality'!G34</f>
        <v>42.217711147706922</v>
      </c>
      <c r="R34" s="85">
        <f>$F34*Population!H34*'Baseline Mortality'!H34</f>
        <v>76.536505346434041</v>
      </c>
      <c r="S34" s="85">
        <f>$F34*Population!I34*'Baseline Mortality'!I34</f>
        <v>121.0036848329019</v>
      </c>
      <c r="T34" s="85">
        <f>$F34*Population!J34*'Baseline Mortality'!J34</f>
        <v>206.15375481471145</v>
      </c>
      <c r="U34" s="85">
        <f>$F34*Population!K34*'Baseline Mortality'!K34</f>
        <v>288.00811679167015</v>
      </c>
      <c r="V34" s="85">
        <f>$F34*Population!L34*'Baseline Mortality'!L34</f>
        <v>392.45353417736959</v>
      </c>
      <c r="W34" s="87">
        <f>$F34*Population!M34*'Baseline Mortality'!M34</f>
        <v>1857.9244344823885</v>
      </c>
      <c r="X34" s="89">
        <f t="shared" si="0"/>
        <v>3021.537774587041</v>
      </c>
      <c r="Z34" s="84">
        <f>$J34*Population!C34*'Baseline Mortality'!C34</f>
        <v>4.1317640487836726</v>
      </c>
      <c r="AA34" s="85">
        <f>$J34*Population!D34*'Baseline Mortality'!D34</f>
        <v>5.555644225524297</v>
      </c>
      <c r="AB34" s="85">
        <f>$J34*Population!E34*'Baseline Mortality'!E34</f>
        <v>9.2633743997949836</v>
      </c>
      <c r="AC34" s="85">
        <f>$J34*Population!F34*'Baseline Mortality'!F34</f>
        <v>18.137888130852382</v>
      </c>
      <c r="AD34" s="85">
        <f>$J34*Population!G34*'Baseline Mortality'!G34</f>
        <v>42.046117175949718</v>
      </c>
      <c r="AE34" s="85">
        <f>$J34*Population!H34*'Baseline Mortality'!H34</f>
        <v>76.225422566724319</v>
      </c>
      <c r="AF34" s="85">
        <f>$J34*Population!I34*'Baseline Mortality'!I34</f>
        <v>120.51186511285387</v>
      </c>
      <c r="AG34" s="85">
        <f>$J34*Population!J34*'Baseline Mortality'!J34</f>
        <v>205.31584246419223</v>
      </c>
      <c r="AH34" s="85">
        <f>$J34*Population!K34*'Baseline Mortality'!K34</f>
        <v>286.8375072224851</v>
      </c>
      <c r="AI34" s="85">
        <f>$J34*Population!L34*'Baseline Mortality'!L34</f>
        <v>390.85840599943418</v>
      </c>
      <c r="AJ34" s="87">
        <f>$J34*Population!M34*'Baseline Mortality'!M34</f>
        <v>1850.3728968866583</v>
      </c>
      <c r="AK34" s="89">
        <f t="shared" si="1"/>
        <v>3009.2567282332529</v>
      </c>
      <c r="AM34" s="95">
        <f t="shared" si="2"/>
        <v>12.281046353788042</v>
      </c>
    </row>
    <row r="35" spans="2:39" x14ac:dyDescent="0.3">
      <c r="B35" s="32" t="s">
        <v>31</v>
      </c>
      <c r="C35" s="29">
        <f>((-Input!C$2)/556)*(MMM_results!Q35*LN(Input!D41)+MMM_results!T35)</f>
        <v>-8.8790862503844992E-2</v>
      </c>
      <c r="E35" s="73">
        <f>IF((Input!C41-Input!$C$7)&lt;0,0,1-EXP(-Input!$G$5*(Input!C41-Input!$C$7)))</f>
        <v>5.0439319520052317E-2</v>
      </c>
      <c r="F35" s="55">
        <f>IF((Input!C41-Input!$C$7)&lt;0,0,1-EXP(-Input!$G$4*(Input!C41-Input!$C$7)))</f>
        <v>6.6074533440146022E-2</v>
      </c>
      <c r="G35" s="29">
        <f>IF((Input!C41-Input!$C$7)&lt;0,0,1-EXP(-Input!$G$6*(Input!C41-Input!$C$7)))</f>
        <v>8.8528607817325078E-2</v>
      </c>
      <c r="I35" s="73">
        <f>IF((Input!C41-Input!$C$7+$C35)&lt;0,0,1-EXP(-Input!$G$5*(Input!C41-Input!$C$7+$C35)))</f>
        <v>4.9947913775460262E-2</v>
      </c>
      <c r="J35" s="55">
        <f>IF((Input!C41-Input!$C$7+$C35)&lt;0,0,1-EXP(-Input!$G$4*(Input!C41-Input!$C$7+$C35)))</f>
        <v>6.5436123233639565E-2</v>
      </c>
      <c r="K35" s="29">
        <f>IF((Input!C41-Input!$C$7+$C35)&lt;0,0,1-EXP(-Input!$G$6*(Input!C41-Input!$C$7+$C35)))</f>
        <v>8.7683627330253255E-2</v>
      </c>
      <c r="M35" s="84">
        <f>$F35*Population!C35*'Baseline Mortality'!C35</f>
        <v>0.31391164060803828</v>
      </c>
      <c r="N35" s="85">
        <f>$F35*Population!D35*'Baseline Mortality'!D35</f>
        <v>0.45975390914067749</v>
      </c>
      <c r="O35" s="85">
        <f>$F35*Population!E35*'Baseline Mortality'!E35</f>
        <v>0.4491163116553058</v>
      </c>
      <c r="P35" s="85">
        <f>$F35*Population!F35*'Baseline Mortality'!F35</f>
        <v>0.64013810001006055</v>
      </c>
      <c r="Q35" s="85">
        <f>$F35*Population!G35*'Baseline Mortality'!G35</f>
        <v>0.68719844992251755</v>
      </c>
      <c r="R35" s="85">
        <f>$F35*Population!H35*'Baseline Mortality'!H35</f>
        <v>0.83471078759684603</v>
      </c>
      <c r="S35" s="85">
        <f>$F35*Population!I35*'Baseline Mortality'!I35</f>
        <v>0.70724174813877305</v>
      </c>
      <c r="T35" s="85">
        <f>$F35*Population!J35*'Baseline Mortality'!J35</f>
        <v>0.56710849249674944</v>
      </c>
      <c r="U35" s="85">
        <f>$F35*Population!K35*'Baseline Mortality'!K35</f>
        <v>1.1676601601772885</v>
      </c>
      <c r="V35" s="85">
        <f>$F35*Population!L35*'Baseline Mortality'!L35</f>
        <v>2.0085858347692098</v>
      </c>
      <c r="W35" s="87">
        <f>$F35*Population!M35*'Baseline Mortality'!M35</f>
        <v>6.3192612414360649</v>
      </c>
      <c r="X35" s="89">
        <f t="shared" si="0"/>
        <v>14.154686675951531</v>
      </c>
      <c r="Z35" s="84">
        <f>$J35*Population!C35*'Baseline Mortality'!C35</f>
        <v>0.31087863553223405</v>
      </c>
      <c r="AA35" s="85">
        <f>$J35*Population!D35*'Baseline Mortality'!D35</f>
        <v>0.45531178033862502</v>
      </c>
      <c r="AB35" s="85">
        <f>$J35*Population!E35*'Baseline Mortality'!E35</f>
        <v>0.44477696300853847</v>
      </c>
      <c r="AC35" s="85">
        <f>$J35*Population!F35*'Baseline Mortality'!F35</f>
        <v>0.63395310444001585</v>
      </c>
      <c r="AD35" s="85">
        <f>$J35*Population!G35*'Baseline Mortality'!G35</f>
        <v>0.68055875863020809</v>
      </c>
      <c r="AE35" s="85">
        <f>$J35*Population!H35*'Baseline Mortality'!H35</f>
        <v>0.82664583641916445</v>
      </c>
      <c r="AF35" s="85">
        <f>$J35*Population!I35*'Baseline Mortality'!I35</f>
        <v>0.70040839908624797</v>
      </c>
      <c r="AG35" s="85">
        <f>$J35*Population!J35*'Baseline Mortality'!J35</f>
        <v>0.56162910685516365</v>
      </c>
      <c r="AH35" s="85">
        <f>$J35*Population!K35*'Baseline Mortality'!K35</f>
        <v>1.1563782619151779</v>
      </c>
      <c r="AI35" s="85">
        <f>$J35*Population!L35*'Baseline Mortality'!L35</f>
        <v>1.9891789372733306</v>
      </c>
      <c r="AJ35" s="87">
        <f>$J35*Population!M35*'Baseline Mortality'!M35</f>
        <v>6.2582047244382126</v>
      </c>
      <c r="AK35" s="89">
        <f t="shared" si="1"/>
        <v>14.017924507936918</v>
      </c>
      <c r="AM35" s="95">
        <f t="shared" si="2"/>
        <v>0.13676216801461294</v>
      </c>
    </row>
    <row r="36" spans="2:39" x14ac:dyDescent="0.3">
      <c r="B36" s="32" t="s">
        <v>32</v>
      </c>
      <c r="C36" s="29">
        <f>((-Input!C$2)/556)*(MMM_results!Q36*LN(Input!D42)+MMM_results!T36)</f>
        <v>-3.5397419325176663E-2</v>
      </c>
      <c r="E36" s="73">
        <f>IF((Input!C42-Input!$C$7)&lt;0,0,1-EXP(-Input!$G$5*(Input!C42-Input!$C$7)))</f>
        <v>8.7432639076436836E-3</v>
      </c>
      <c r="F36" s="55">
        <f>IF((Input!C42-Input!$C$7)&lt;0,0,1-EXP(-Input!$G$4*(Input!C42-Input!$C$7)))</f>
        <v>1.1531796148162909E-2</v>
      </c>
      <c r="G36" s="29">
        <f>IF((Input!C42-Input!$C$7)&lt;0,0,1-EXP(-Input!$G$6*(Input!C42-Input!$C$7)))</f>
        <v>1.5605063209897962E-2</v>
      </c>
      <c r="I36" s="73">
        <f>IF((Input!C42-Input!$C$7+$C36)&lt;0,0,1-EXP(-Input!$G$5*(Input!C42-Input!$C$7+$C36)))</f>
        <v>8.538789282256376E-3</v>
      </c>
      <c r="J36" s="55">
        <f>IF((Input!C42-Input!$C$7+$C36)&lt;0,0,1-EXP(-Input!$G$4*(Input!C42-Input!$C$7+$C36)))</f>
        <v>1.1262478758886529E-2</v>
      </c>
      <c r="K36" s="29">
        <f>IF((Input!C42-Input!$C$7+$C36)&lt;0,0,1-EXP(-Input!$G$6*(Input!C42-Input!$C$7+$C36)))</f>
        <v>1.5241353140830971E-2</v>
      </c>
      <c r="M36" s="84">
        <f>$F36*Population!C36*'Baseline Mortality'!C36</f>
        <v>0.87567706943520396</v>
      </c>
      <c r="N36" s="85">
        <f>$F36*Population!D36*'Baseline Mortality'!D36</f>
        <v>1.0364976664632952</v>
      </c>
      <c r="O36" s="85">
        <f>$F36*Population!E36*'Baseline Mortality'!E36</f>
        <v>1.3812487387522672</v>
      </c>
      <c r="P36" s="85">
        <f>$F36*Population!F36*'Baseline Mortality'!F36</f>
        <v>1.8692647109237064</v>
      </c>
      <c r="Q36" s="85">
        <f>$F36*Population!G36*'Baseline Mortality'!G36</f>
        <v>2.5453144476163128</v>
      </c>
      <c r="R36" s="85">
        <f>$F36*Population!H36*'Baseline Mortality'!H36</f>
        <v>3.3666562141852885</v>
      </c>
      <c r="S36" s="85">
        <f>$F36*Population!I36*'Baseline Mortality'!I36</f>
        <v>4.528320666025464</v>
      </c>
      <c r="T36" s="85">
        <f>$F36*Population!J36*'Baseline Mortality'!J36</f>
        <v>5.5172383425413551</v>
      </c>
      <c r="U36" s="85">
        <f>$F36*Population!K36*'Baseline Mortality'!K36</f>
        <v>6.4541138898253667</v>
      </c>
      <c r="V36" s="85">
        <f>$F36*Population!L36*'Baseline Mortality'!L36</f>
        <v>5.9519045985697261</v>
      </c>
      <c r="W36" s="87">
        <f>$F36*Population!M36*'Baseline Mortality'!M36</f>
        <v>7.0129528032298767</v>
      </c>
      <c r="X36" s="89">
        <f t="shared" si="0"/>
        <v>40.539189147567868</v>
      </c>
      <c r="Z36" s="84">
        <f>$J36*Population!C36*'Baseline Mortality'!C36</f>
        <v>0.85522621692624334</v>
      </c>
      <c r="AA36" s="85">
        <f>$J36*Population!D36*'Baseline Mortality'!D36</f>
        <v>1.012290956429887</v>
      </c>
      <c r="AB36" s="85">
        <f>$J36*Population!E36*'Baseline Mortality'!E36</f>
        <v>1.3489905979143098</v>
      </c>
      <c r="AC36" s="85">
        <f>$J36*Population!F36*'Baseline Mortality'!F36</f>
        <v>1.8256092833264506</v>
      </c>
      <c r="AD36" s="85">
        <f>$J36*Population!G36*'Baseline Mortality'!G36</f>
        <v>2.4858703304023018</v>
      </c>
      <c r="AE36" s="85">
        <f>$J36*Population!H36*'Baseline Mortality'!H36</f>
        <v>3.288030209134035</v>
      </c>
      <c r="AF36" s="85">
        <f>$J36*Population!I36*'Baseline Mortality'!I36</f>
        <v>4.4225647643505503</v>
      </c>
      <c r="AG36" s="85">
        <f>$J36*Population!J36*'Baseline Mortality'!J36</f>
        <v>5.3883869296879032</v>
      </c>
      <c r="AH36" s="85">
        <f>$J36*Population!K36*'Baseline Mortality'!K36</f>
        <v>6.3033823749280025</v>
      </c>
      <c r="AI36" s="85">
        <f>$J36*Population!L36*'Baseline Mortality'!L36</f>
        <v>5.8129018459097042</v>
      </c>
      <c r="AJ36" s="87">
        <f>$J36*Population!M36*'Baseline Mortality'!M36</f>
        <v>6.8491699791305081</v>
      </c>
      <c r="AK36" s="89">
        <f t="shared" si="1"/>
        <v>39.5924234881399</v>
      </c>
      <c r="AM36" s="95">
        <f t="shared" si="2"/>
        <v>0.94676565942796742</v>
      </c>
    </row>
    <row r="37" spans="2:39" x14ac:dyDescent="0.3">
      <c r="B37" s="32" t="s">
        <v>33</v>
      </c>
      <c r="C37" s="29">
        <f>((-Input!C$2)/556)*(MMM_results!Q37*LN(Input!D43)+MMM_results!T37)</f>
        <v>-6.8947982223472717E-2</v>
      </c>
      <c r="E37" s="73">
        <f>IF((Input!C43-Input!$C$7)&lt;0,0,1-EXP(-Input!$G$5*(Input!C43-Input!$C$7)))</f>
        <v>4.8882258389296385E-2</v>
      </c>
      <c r="F37" s="55">
        <f>IF((Input!C43-Input!$C$7)&lt;0,0,1-EXP(-Input!$G$4*(Input!C43-Input!$C$7)))</f>
        <v>6.4051312181037434E-2</v>
      </c>
      <c r="G37" s="29">
        <f>IF((Input!C43-Input!$C$7)&lt;0,0,1-EXP(-Input!$G$6*(Input!C43-Input!$C$7)))</f>
        <v>8.5850026913046884E-2</v>
      </c>
      <c r="I37" s="73">
        <f>IF((Input!C43-Input!$C$7+$C37)&lt;0,0,1-EXP(-Input!$G$5*(Input!C43-Input!$C$7+$C37)))</f>
        <v>4.850006782017624E-2</v>
      </c>
      <c r="J37" s="55">
        <f>IF((Input!C43-Input!$C$7+$C37)&lt;0,0,1-EXP(-Input!$G$4*(Input!C43-Input!$C$7+$C37)))</f>
        <v>6.3554537143199918E-2</v>
      </c>
      <c r="K37" s="29">
        <f>IF((Input!C43-Input!$C$7+$C37)&lt;0,0,1-EXP(-Input!$G$6*(Input!C43-Input!$C$7+$C37)))</f>
        <v>8.5192021597829903E-2</v>
      </c>
      <c r="M37" s="84">
        <f>$F37*Population!C37*'Baseline Mortality'!C37</f>
        <v>10.027828880158118</v>
      </c>
      <c r="N37" s="85">
        <f>$F37*Population!D37*'Baseline Mortality'!D37</f>
        <v>11.547788922304708</v>
      </c>
      <c r="O37" s="85">
        <f>$F37*Population!E37*'Baseline Mortality'!E37</f>
        <v>12.734591562590248</v>
      </c>
      <c r="P37" s="85">
        <f>$F37*Population!F37*'Baseline Mortality'!F37</f>
        <v>17.656610159327922</v>
      </c>
      <c r="Q37" s="85">
        <f>$F37*Population!G37*'Baseline Mortality'!G37</f>
        <v>24.477343531185745</v>
      </c>
      <c r="R37" s="85">
        <f>$F37*Population!H37*'Baseline Mortality'!H37</f>
        <v>33.708572169863736</v>
      </c>
      <c r="S37" s="85">
        <f>$F37*Population!I37*'Baseline Mortality'!I37</f>
        <v>44.794179912671012</v>
      </c>
      <c r="T37" s="85">
        <f>$F37*Population!J37*'Baseline Mortality'!J37</f>
        <v>49.645975435166143</v>
      </c>
      <c r="U37" s="85">
        <f>$F37*Population!K37*'Baseline Mortality'!K37</f>
        <v>59.27776191496055</v>
      </c>
      <c r="V37" s="85">
        <f>$F37*Population!L37*'Baseline Mortality'!L37</f>
        <v>55.071417633347714</v>
      </c>
      <c r="W37" s="87">
        <f>$F37*Population!M37*'Baseline Mortality'!M37</f>
        <v>70.464097782504098</v>
      </c>
      <c r="X37" s="89">
        <f t="shared" si="0"/>
        <v>389.40616790408001</v>
      </c>
      <c r="Z37" s="84">
        <f>$J37*Population!C37*'Baseline Mortality'!C37</f>
        <v>9.9500541257972941</v>
      </c>
      <c r="AA37" s="85">
        <f>$J37*Population!D37*'Baseline Mortality'!D37</f>
        <v>11.458225522532299</v>
      </c>
      <c r="AB37" s="85">
        <f>$J37*Population!E37*'Baseline Mortality'!E37</f>
        <v>12.635823450120197</v>
      </c>
      <c r="AC37" s="85">
        <f>$J37*Population!F37*'Baseline Mortality'!F37</f>
        <v>17.519667403882249</v>
      </c>
      <c r="AD37" s="85">
        <f>$J37*Population!G37*'Baseline Mortality'!G37</f>
        <v>24.28749990667891</v>
      </c>
      <c r="AE37" s="85">
        <f>$J37*Population!H37*'Baseline Mortality'!H37</f>
        <v>33.447132136163845</v>
      </c>
      <c r="AF37" s="85">
        <f>$J37*Population!I37*'Baseline Mortality'!I37</f>
        <v>44.446761106353321</v>
      </c>
      <c r="AG37" s="85">
        <f>$J37*Population!J37*'Baseline Mortality'!J37</f>
        <v>49.260926628428557</v>
      </c>
      <c r="AH37" s="85">
        <f>$J37*Population!K37*'Baseline Mortality'!K37</f>
        <v>58.818010015811396</v>
      </c>
      <c r="AI37" s="85">
        <f>$J37*Population!L37*'Baseline Mortality'!L37</f>
        <v>54.644289684723553</v>
      </c>
      <c r="AJ37" s="87">
        <f>$J37*Population!M37*'Baseline Mortality'!M37</f>
        <v>69.917585874314753</v>
      </c>
      <c r="AK37" s="89">
        <f t="shared" si="1"/>
        <v>386.38597585480636</v>
      </c>
      <c r="AM37" s="95">
        <f t="shared" si="2"/>
        <v>3.0201920492736463</v>
      </c>
    </row>
    <row r="38" spans="2:39" x14ac:dyDescent="0.3">
      <c r="B38" s="32" t="s">
        <v>34</v>
      </c>
      <c r="C38" s="29">
        <f>((-Input!C$2)/556)*(MMM_results!Q38*LN(Input!D44)+MMM_results!T38)</f>
        <v>-7.2571247595542107E-2</v>
      </c>
      <c r="E38" s="73">
        <f>IF((Input!C44-Input!$C$7)&lt;0,0,1-EXP(-Input!$G$5*(Input!C44-Input!$C$7)))</f>
        <v>8.0790094124829626E-3</v>
      </c>
      <c r="F38" s="55">
        <f>IF((Input!C44-Input!$C$7)&lt;0,0,1-EXP(-Input!$G$4*(Input!C44-Input!$C$7)))</f>
        <v>1.0656828937358753E-2</v>
      </c>
      <c r="G38" s="29">
        <f>IF((Input!C44-Input!$C$7)&lt;0,0,1-EXP(-Input!$G$6*(Input!C44-Input!$C$7)))</f>
        <v>1.4423301111264442E-2</v>
      </c>
      <c r="I38" s="73">
        <f>IF((Input!C44-Input!$C$7+$C38)&lt;0,0,1-EXP(-Input!$G$5*(Input!C44-Input!$C$7+$C38)))</f>
        <v>7.659472307333548E-3</v>
      </c>
      <c r="J38" s="55">
        <f>IF((Input!C44-Input!$C$7+$C38)&lt;0,0,1-EXP(-Input!$G$4*(Input!C44-Input!$C$7+$C38)))</f>
        <v>1.0104110731791405E-2</v>
      </c>
      <c r="K38" s="29">
        <f>IF((Input!C44-Input!$C$7+$C38)&lt;0,0,1-EXP(-Input!$G$6*(Input!C44-Input!$C$7+$C38)))</f>
        <v>1.3676588272749757E-2</v>
      </c>
      <c r="M38" s="84">
        <f>$F38*Population!C38*'Baseline Mortality'!C38</f>
        <v>0.27267544917181014</v>
      </c>
      <c r="N38" s="85">
        <f>$F38*Population!D38*'Baseline Mortality'!D38</f>
        <v>0.42312333156065185</v>
      </c>
      <c r="O38" s="85">
        <f>$F38*Population!E38*'Baseline Mortality'!E38</f>
        <v>0.65437461416603737</v>
      </c>
      <c r="P38" s="85">
        <f>$F38*Population!F38*'Baseline Mortality'!F38</f>
        <v>1.0503697154174993</v>
      </c>
      <c r="Q38" s="85">
        <f>$F38*Population!G38*'Baseline Mortality'!G38</f>
        <v>1.924723667890899</v>
      </c>
      <c r="R38" s="85">
        <f>$F38*Population!H38*'Baseline Mortality'!H38</f>
        <v>2.999455083162387</v>
      </c>
      <c r="S38" s="85">
        <f>$F38*Population!I38*'Baseline Mortality'!I38</f>
        <v>4.8269154723218479</v>
      </c>
      <c r="T38" s="85">
        <f>$F38*Population!J38*'Baseline Mortality'!J38</f>
        <v>7.0763823917763276</v>
      </c>
      <c r="U38" s="85">
        <f>$F38*Population!K38*'Baseline Mortality'!K38</f>
        <v>10.027239534164247</v>
      </c>
      <c r="V38" s="85">
        <f>$F38*Population!L38*'Baseline Mortality'!L38</f>
        <v>12.74591157038928</v>
      </c>
      <c r="W38" s="87">
        <f>$F38*Population!M38*'Baseline Mortality'!M38</f>
        <v>62.48318305888246</v>
      </c>
      <c r="X38" s="89">
        <f t="shared" si="0"/>
        <v>104.48435388890346</v>
      </c>
      <c r="Z38" s="84">
        <f>$J38*Population!C38*'Baseline Mortality'!C38</f>
        <v>0.25853309164177862</v>
      </c>
      <c r="AA38" s="85">
        <f>$J38*Population!D38*'Baseline Mortality'!D38</f>
        <v>0.40117796958397323</v>
      </c>
      <c r="AB38" s="85">
        <f>$J38*Population!E38*'Baseline Mortality'!E38</f>
        <v>0.62043536594907944</v>
      </c>
      <c r="AC38" s="85">
        <f>$J38*Population!F38*'Baseline Mortality'!F38</f>
        <v>0.99589211540154787</v>
      </c>
      <c r="AD38" s="85">
        <f>$J38*Population!G38*'Baseline Mortality'!G38</f>
        <v>1.8248975546837813</v>
      </c>
      <c r="AE38" s="85">
        <f>$J38*Population!H38*'Baseline Mortality'!H38</f>
        <v>2.8438878463238959</v>
      </c>
      <c r="AF38" s="85">
        <f>$J38*Population!I38*'Baseline Mortality'!I38</f>
        <v>4.5765666984070972</v>
      </c>
      <c r="AG38" s="85">
        <f>$J38*Population!J38*'Baseline Mortality'!J38</f>
        <v>6.7093646418920558</v>
      </c>
      <c r="AH38" s="85">
        <f>$J38*Population!K38*'Baseline Mortality'!K38</f>
        <v>9.5071750877238745</v>
      </c>
      <c r="AI38" s="85">
        <f>$J38*Population!L38*'Baseline Mortality'!L38</f>
        <v>12.084842746547231</v>
      </c>
      <c r="AJ38" s="87">
        <f>$J38*Population!M38*'Baseline Mortality'!M38</f>
        <v>59.242482375645153</v>
      </c>
      <c r="AK38" s="89">
        <f t="shared" si="1"/>
        <v>99.065255493799469</v>
      </c>
      <c r="AM38" s="95">
        <f t="shared" si="2"/>
        <v>5.4190983951039868</v>
      </c>
    </row>
    <row r="39" spans="2:39" x14ac:dyDescent="0.3">
      <c r="B39" s="32" t="s">
        <v>35</v>
      </c>
      <c r="C39" s="29">
        <f>((-Input!C$2)/556)*(MMM_results!Q39*LN(Input!D45)+MMM_results!T39)</f>
        <v>-8.9258281080215177E-2</v>
      </c>
      <c r="E39" s="73">
        <f>IF((Input!C45-Input!$C$7)&lt;0,0,1-EXP(-Input!$G$5*(Input!C45-Input!$C$7)))</f>
        <v>0.18352839488827433</v>
      </c>
      <c r="F39" s="55">
        <f>IF((Input!C45-Input!$C$7)&lt;0,0,1-EXP(-Input!$G$4*(Input!C45-Input!$C$7)))</f>
        <v>0.23494511775951865</v>
      </c>
      <c r="G39" s="29">
        <f>IF((Input!C45-Input!$C$7)&lt;0,0,1-EXP(-Input!$G$6*(Input!C45-Input!$C$7)))</f>
        <v>0.30451802531037475</v>
      </c>
      <c r="I39" s="73">
        <f>IF((Input!C45-Input!$C$7+$C39)&lt;0,0,1-EXP(-Input!$G$5*(Input!C45-Input!$C$7+$C39)))</f>
        <v>0.18310363898095572</v>
      </c>
      <c r="J39" s="55">
        <f>IF((Input!C45-Input!$C$7+$C39)&lt;0,0,1-EXP(-Input!$G$4*(Input!C45-Input!$C$7+$C39)))</f>
        <v>0.23441938962370845</v>
      </c>
      <c r="K39" s="29">
        <f>IF((Input!C45-Input!$C$7+$C39)&lt;0,0,1-EXP(-Input!$G$6*(Input!C45-Input!$C$7+$C39)))</f>
        <v>0.30386988233267775</v>
      </c>
      <c r="M39" s="84">
        <f>$F39*Population!C39*'Baseline Mortality'!C39</f>
        <v>454.84916432057616</v>
      </c>
      <c r="N39" s="85">
        <f>$F39*Population!D39*'Baseline Mortality'!D39</f>
        <v>486.65774252169052</v>
      </c>
      <c r="O39" s="85">
        <f>$F39*Population!E39*'Baseline Mortality'!E39</f>
        <v>1091.4510777241346</v>
      </c>
      <c r="P39" s="85">
        <f>$F39*Population!F39*'Baseline Mortality'!F39</f>
        <v>2652.4078885507797</v>
      </c>
      <c r="Q39" s="85">
        <f>$F39*Population!G39*'Baseline Mortality'!G39</f>
        <v>4482.6944526650968</v>
      </c>
      <c r="R39" s="85">
        <f>$F39*Population!H39*'Baseline Mortality'!H39</f>
        <v>4917.512780499881</v>
      </c>
      <c r="S39" s="85">
        <f>$F39*Population!I39*'Baseline Mortality'!I39</f>
        <v>14660.560248734755</v>
      </c>
      <c r="T39" s="85">
        <f>$F39*Population!J39*'Baseline Mortality'!J39</f>
        <v>22588.59498143557</v>
      </c>
      <c r="U39" s="85">
        <f>$F39*Population!K39*'Baseline Mortality'!K39</f>
        <v>29644.077160007233</v>
      </c>
      <c r="V39" s="85">
        <f>$F39*Population!L39*'Baseline Mortality'!L39</f>
        <v>43097.438479857752</v>
      </c>
      <c r="W39" s="87">
        <f>$F39*Population!M39*'Baseline Mortality'!M39</f>
        <v>111105.42387875606</v>
      </c>
      <c r="X39" s="89">
        <f t="shared" si="0"/>
        <v>235181.66785507352</v>
      </c>
      <c r="Z39" s="84">
        <f>$J39*Population!C39*'Baseline Mortality'!C39</f>
        <v>453.83136490634092</v>
      </c>
      <c r="AA39" s="85">
        <f>$J39*Population!D39*'Baseline Mortality'!D39</f>
        <v>485.56876621014442</v>
      </c>
      <c r="AB39" s="85">
        <f>$J39*Population!E39*'Baseline Mortality'!E39</f>
        <v>1089.0087773865414</v>
      </c>
      <c r="AC39" s="85">
        <f>$J39*Population!F39*'Baseline Mortality'!F39</f>
        <v>2646.4726919910313</v>
      </c>
      <c r="AD39" s="85">
        <f>$J39*Population!G39*'Baseline Mortality'!G39</f>
        <v>4472.6636905003825</v>
      </c>
      <c r="AE39" s="85">
        <f>$J39*Population!H39*'Baseline Mortality'!H39</f>
        <v>4906.5090411944266</v>
      </c>
      <c r="AF39" s="85">
        <f>$J39*Population!I39*'Baseline Mortality'!I39</f>
        <v>14627.754846847709</v>
      </c>
      <c r="AG39" s="85">
        <f>$J39*Population!J39*'Baseline Mortality'!J39</f>
        <v>22538.049304881792</v>
      </c>
      <c r="AH39" s="85">
        <f>$J39*Population!K39*'Baseline Mortality'!K39</f>
        <v>29577.743687868027</v>
      </c>
      <c r="AI39" s="85">
        <f>$J39*Population!L39*'Baseline Mortality'!L39</f>
        <v>43001.000910921321</v>
      </c>
      <c r="AJ39" s="87">
        <f>$J39*Population!M39*'Baseline Mortality'!M39</f>
        <v>110856.80731701943</v>
      </c>
      <c r="AK39" s="89">
        <f t="shared" si="1"/>
        <v>234655.41039972712</v>
      </c>
      <c r="AM39" s="95">
        <f t="shared" si="2"/>
        <v>526.25745534640737</v>
      </c>
    </row>
    <row r="40" spans="2:39" x14ac:dyDescent="0.3">
      <c r="B40" s="32" t="s">
        <v>36</v>
      </c>
      <c r="C40" s="29">
        <f>((-Input!C$2)/556)*(MMM_results!Q40*LN(Input!D46)+MMM_results!T40)</f>
        <v>-3.6777623331436811E-2</v>
      </c>
      <c r="E40" s="73">
        <f>IF((Input!C46-Input!$C$7)&lt;0,0,1-EXP(-Input!$G$5*(Input!C46-Input!$C$7)))</f>
        <v>0</v>
      </c>
      <c r="F40" s="55">
        <f>IF((Input!C46-Input!$C$7)&lt;0,0,1-EXP(-Input!$G$4*(Input!C46-Input!$C$7)))</f>
        <v>0</v>
      </c>
      <c r="G40" s="29">
        <f>IF((Input!C46-Input!$C$7)&lt;0,0,1-EXP(-Input!$G$6*(Input!C46-Input!$C$7)))</f>
        <v>0</v>
      </c>
      <c r="I40" s="73">
        <f>IF((Input!C46-Input!$C$7+$C40)&lt;0,0,1-EXP(-Input!$G$5*(Input!C46-Input!$C$7+$C40)))</f>
        <v>0</v>
      </c>
      <c r="J40" s="55">
        <f>IF((Input!C46-Input!$C$7+$C40)&lt;0,0,1-EXP(-Input!$G$4*(Input!C46-Input!$C$7+$C40)))</f>
        <v>0</v>
      </c>
      <c r="K40" s="29">
        <f>IF((Input!C46-Input!$C$7+$C40)&lt;0,0,1-EXP(-Input!$G$6*(Input!C46-Input!$C$7+$C40)))</f>
        <v>0</v>
      </c>
      <c r="M40" s="84">
        <f>$F40*Population!C40*'Baseline Mortality'!C40</f>
        <v>0</v>
      </c>
      <c r="N40" s="85">
        <f>$F40*Population!D40*'Baseline Mortality'!D40</f>
        <v>0</v>
      </c>
      <c r="O40" s="85">
        <f>$F40*Population!E40*'Baseline Mortality'!E40</f>
        <v>0</v>
      </c>
      <c r="P40" s="85">
        <f>$F40*Population!F40*'Baseline Mortality'!F40</f>
        <v>0</v>
      </c>
      <c r="Q40" s="85">
        <f>$F40*Population!G40*'Baseline Mortality'!G40</f>
        <v>0</v>
      </c>
      <c r="R40" s="85">
        <f>$F40*Population!H40*'Baseline Mortality'!H40</f>
        <v>0</v>
      </c>
      <c r="S40" s="85">
        <f>$F40*Population!I40*'Baseline Mortality'!I40</f>
        <v>0</v>
      </c>
      <c r="T40" s="85">
        <f>$F40*Population!J40*'Baseline Mortality'!J40</f>
        <v>0</v>
      </c>
      <c r="U40" s="85">
        <f>$F40*Population!K40*'Baseline Mortality'!K40</f>
        <v>0</v>
      </c>
      <c r="V40" s="85">
        <f>$F40*Population!L40*'Baseline Mortality'!L40</f>
        <v>0</v>
      </c>
      <c r="W40" s="87">
        <f>$F40*Population!M40*'Baseline Mortality'!M40</f>
        <v>0</v>
      </c>
      <c r="X40" s="89">
        <f t="shared" si="0"/>
        <v>0</v>
      </c>
      <c r="Z40" s="84">
        <f>$J40*Population!C40*'Baseline Mortality'!C40</f>
        <v>0</v>
      </c>
      <c r="AA40" s="85">
        <f>$J40*Population!D40*'Baseline Mortality'!D40</f>
        <v>0</v>
      </c>
      <c r="AB40" s="85">
        <f>$J40*Population!E40*'Baseline Mortality'!E40</f>
        <v>0</v>
      </c>
      <c r="AC40" s="85">
        <f>$J40*Population!F40*'Baseline Mortality'!F40</f>
        <v>0</v>
      </c>
      <c r="AD40" s="85">
        <f>$J40*Population!G40*'Baseline Mortality'!G40</f>
        <v>0</v>
      </c>
      <c r="AE40" s="85">
        <f>$J40*Population!H40*'Baseline Mortality'!H40</f>
        <v>0</v>
      </c>
      <c r="AF40" s="85">
        <f>$J40*Population!I40*'Baseline Mortality'!I40</f>
        <v>0</v>
      </c>
      <c r="AG40" s="85">
        <f>$J40*Population!J40*'Baseline Mortality'!J40</f>
        <v>0</v>
      </c>
      <c r="AH40" s="85">
        <f>$J40*Population!K40*'Baseline Mortality'!K40</f>
        <v>0</v>
      </c>
      <c r="AI40" s="85">
        <f>$J40*Population!L40*'Baseline Mortality'!L40</f>
        <v>0</v>
      </c>
      <c r="AJ40" s="87">
        <f>$J40*Population!M40*'Baseline Mortality'!M40</f>
        <v>0</v>
      </c>
      <c r="AK40" s="89">
        <f t="shared" si="1"/>
        <v>0</v>
      </c>
      <c r="AM40" s="95">
        <f t="shared" si="2"/>
        <v>0</v>
      </c>
    </row>
    <row r="41" spans="2:39" x14ac:dyDescent="0.3">
      <c r="B41" s="32" t="s">
        <v>37</v>
      </c>
      <c r="C41" s="29">
        <f>((-Input!C$2)/556)*(MMM_results!Q41*LN(Input!D47)+MMM_results!T41)</f>
        <v>-6.0542435694213186E-2</v>
      </c>
      <c r="E41" s="73">
        <f>IF((Input!C47-Input!$C$7)&lt;0,0,1-EXP(-Input!$G$5*(Input!C47-Input!$C$7)))</f>
        <v>0</v>
      </c>
      <c r="F41" s="55">
        <f>IF((Input!C47-Input!$C$7)&lt;0,0,1-EXP(-Input!$G$4*(Input!C47-Input!$C$7)))</f>
        <v>0</v>
      </c>
      <c r="G41" s="29">
        <f>IF((Input!C47-Input!$C$7)&lt;0,0,1-EXP(-Input!$G$6*(Input!C47-Input!$C$7)))</f>
        <v>0</v>
      </c>
      <c r="I41" s="73">
        <f>IF((Input!C47-Input!$C$7+$C41)&lt;0,0,1-EXP(-Input!$G$5*(Input!C47-Input!$C$7+$C41)))</f>
        <v>0</v>
      </c>
      <c r="J41" s="55">
        <f>IF((Input!C47-Input!$C$7+$C41)&lt;0,0,1-EXP(-Input!$G$4*(Input!C47-Input!$C$7+$C41)))</f>
        <v>0</v>
      </c>
      <c r="K41" s="29">
        <f>IF((Input!C47-Input!$C$7+$C41)&lt;0,0,1-EXP(-Input!$G$6*(Input!C47-Input!$C$7+$C41)))</f>
        <v>0</v>
      </c>
      <c r="M41" s="84">
        <f>$F41*Population!C41*'Baseline Mortality'!C41</f>
        <v>0</v>
      </c>
      <c r="N41" s="85">
        <f>$F41*Population!D41*'Baseline Mortality'!D41</f>
        <v>0</v>
      </c>
      <c r="O41" s="85">
        <f>$F41*Population!E41*'Baseline Mortality'!E41</f>
        <v>0</v>
      </c>
      <c r="P41" s="85">
        <f>$F41*Population!F41*'Baseline Mortality'!F41</f>
        <v>0</v>
      </c>
      <c r="Q41" s="85">
        <f>$F41*Population!G41*'Baseline Mortality'!G41</f>
        <v>0</v>
      </c>
      <c r="R41" s="85">
        <f>$F41*Population!H41*'Baseline Mortality'!H41</f>
        <v>0</v>
      </c>
      <c r="S41" s="85">
        <f>$F41*Population!I41*'Baseline Mortality'!I41</f>
        <v>0</v>
      </c>
      <c r="T41" s="85">
        <f>$F41*Population!J41*'Baseline Mortality'!J41</f>
        <v>0</v>
      </c>
      <c r="U41" s="85">
        <f>$F41*Population!K41*'Baseline Mortality'!K41</f>
        <v>0</v>
      </c>
      <c r="V41" s="85">
        <f>$F41*Population!L41*'Baseline Mortality'!L41</f>
        <v>0</v>
      </c>
      <c r="W41" s="87">
        <f>$F41*Population!M41*'Baseline Mortality'!M41</f>
        <v>0</v>
      </c>
      <c r="X41" s="89">
        <f t="shared" si="0"/>
        <v>0</v>
      </c>
      <c r="Z41" s="84">
        <f>$J41*Population!C41*'Baseline Mortality'!C41</f>
        <v>0</v>
      </c>
      <c r="AA41" s="85">
        <f>$J41*Population!D41*'Baseline Mortality'!D41</f>
        <v>0</v>
      </c>
      <c r="AB41" s="85">
        <f>$J41*Population!E41*'Baseline Mortality'!E41</f>
        <v>0</v>
      </c>
      <c r="AC41" s="85">
        <f>$J41*Population!F41*'Baseline Mortality'!F41</f>
        <v>0</v>
      </c>
      <c r="AD41" s="85">
        <f>$J41*Population!G41*'Baseline Mortality'!G41</f>
        <v>0</v>
      </c>
      <c r="AE41" s="85">
        <f>$J41*Population!H41*'Baseline Mortality'!H41</f>
        <v>0</v>
      </c>
      <c r="AF41" s="85">
        <f>$J41*Population!I41*'Baseline Mortality'!I41</f>
        <v>0</v>
      </c>
      <c r="AG41" s="85">
        <f>$J41*Population!J41*'Baseline Mortality'!J41</f>
        <v>0</v>
      </c>
      <c r="AH41" s="85">
        <f>$J41*Population!K41*'Baseline Mortality'!K41</f>
        <v>0</v>
      </c>
      <c r="AI41" s="85">
        <f>$J41*Population!L41*'Baseline Mortality'!L41</f>
        <v>0</v>
      </c>
      <c r="AJ41" s="87">
        <f>$J41*Population!M41*'Baseline Mortality'!M41</f>
        <v>0</v>
      </c>
      <c r="AK41" s="89">
        <f t="shared" si="1"/>
        <v>0</v>
      </c>
      <c r="AM41" s="95">
        <f t="shared" si="2"/>
        <v>0</v>
      </c>
    </row>
    <row r="42" spans="2:39" x14ac:dyDescent="0.3">
      <c r="B42" s="32" t="s">
        <v>38</v>
      </c>
      <c r="C42" s="29">
        <f>((-Input!C$2)/556)*(MMM_results!Q42*LN(Input!D48)+MMM_results!T42)</f>
        <v>-4.1351669024560493E-2</v>
      </c>
      <c r="E42" s="73">
        <f>IF((Input!C48-Input!$C$7)&lt;0,0,1-EXP(-Input!$G$5*(Input!C48-Input!$C$7)))</f>
        <v>4.9436161547220414E-2</v>
      </c>
      <c r="F42" s="55">
        <f>IF((Input!C48-Input!$C$7)&lt;0,0,1-EXP(-Input!$G$4*(Input!C48-Input!$C$7)))</f>
        <v>6.4771167267492991E-2</v>
      </c>
      <c r="G42" s="29">
        <f>IF((Input!C48-Input!$C$7)&lt;0,0,1-EXP(-Input!$G$6*(Input!C48-Input!$C$7)))</f>
        <v>8.6803293161913264E-2</v>
      </c>
      <c r="I42" s="73">
        <f>IF((Input!C48-Input!$C$7+$C42)&lt;0,0,1-EXP(-Input!$G$5*(Input!C48-Input!$C$7+$C42)))</f>
        <v>4.9207094016115671E-2</v>
      </c>
      <c r="J42" s="55">
        <f>IF((Input!C48-Input!$C$7+$C42)&lt;0,0,1-EXP(-Input!$G$4*(Input!C48-Input!$C$7+$C42)))</f>
        <v>6.4473486365412946E-2</v>
      </c>
      <c r="K42" s="29">
        <f>IF((Input!C48-Input!$C$7+$C42)&lt;0,0,1-EXP(-Input!$G$6*(Input!C48-Input!$C$7+$C42)))</f>
        <v>8.6409121656146226E-2</v>
      </c>
      <c r="M42" s="84">
        <f>$F42*Population!C42*'Baseline Mortality'!C42</f>
        <v>3.7593790227587953</v>
      </c>
      <c r="N42" s="85">
        <f>$F42*Population!D42*'Baseline Mortality'!D42</f>
        <v>4.8357726492361381</v>
      </c>
      <c r="O42" s="85">
        <f>$F42*Population!E42*'Baseline Mortality'!E42</f>
        <v>6.2709418199178328</v>
      </c>
      <c r="P42" s="85">
        <f>$F42*Population!F42*'Baseline Mortality'!F42</f>
        <v>7.9769281265449363</v>
      </c>
      <c r="Q42" s="85">
        <f>$F42*Population!G42*'Baseline Mortality'!G42</f>
        <v>10.535639808168675</v>
      </c>
      <c r="R42" s="85">
        <f>$F42*Population!H42*'Baseline Mortality'!H42</f>
        <v>13.144870105755043</v>
      </c>
      <c r="S42" s="85">
        <f>$F42*Population!I42*'Baseline Mortality'!I42</f>
        <v>17.682872370966564</v>
      </c>
      <c r="T42" s="85">
        <f>$F42*Population!J42*'Baseline Mortality'!J42</f>
        <v>21.299962378003698</v>
      </c>
      <c r="U42" s="85">
        <f>$F42*Population!K42*'Baseline Mortality'!K42</f>
        <v>25.541634029207525</v>
      </c>
      <c r="V42" s="85">
        <f>$F42*Population!L42*'Baseline Mortality'!L42</f>
        <v>26.90065028975339</v>
      </c>
      <c r="W42" s="87">
        <f>$F42*Population!M42*'Baseline Mortality'!M42</f>
        <v>40.475105504568781</v>
      </c>
      <c r="X42" s="89">
        <f t="shared" si="0"/>
        <v>178.42375610488139</v>
      </c>
      <c r="Z42" s="84">
        <f>$J42*Population!C42*'Baseline Mortality'!C42</f>
        <v>3.7421013452679146</v>
      </c>
      <c r="AA42" s="85">
        <f>$J42*Population!D42*'Baseline Mortality'!D42</f>
        <v>4.8135479893263726</v>
      </c>
      <c r="AB42" s="85">
        <f>$J42*Population!E42*'Baseline Mortality'!E42</f>
        <v>6.2421212860816073</v>
      </c>
      <c r="AC42" s="85">
        <f>$J42*Population!F42*'Baseline Mortality'!F42</f>
        <v>7.94026707409345</v>
      </c>
      <c r="AD42" s="85">
        <f>$J42*Population!G42*'Baseline Mortality'!G42</f>
        <v>10.48721920847292</v>
      </c>
      <c r="AE42" s="85">
        <f>$J42*Population!H42*'Baseline Mortality'!H42</f>
        <v>13.084457781014217</v>
      </c>
      <c r="AF42" s="85">
        <f>$J42*Population!I42*'Baseline Mortality'!I42</f>
        <v>17.601603905060788</v>
      </c>
      <c r="AG42" s="85">
        <f>$J42*Population!J42*'Baseline Mortality'!J42</f>
        <v>21.202070178705053</v>
      </c>
      <c r="AH42" s="85">
        <f>$J42*Population!K42*'Baseline Mortality'!K42</f>
        <v>25.424247590469857</v>
      </c>
      <c r="AI42" s="85">
        <f>$J42*Population!L42*'Baseline Mortality'!L42</f>
        <v>26.777017967184264</v>
      </c>
      <c r="AJ42" s="87">
        <f>$J42*Population!M42*'Baseline Mortality'!M42</f>
        <v>40.289086533062118</v>
      </c>
      <c r="AK42" s="89">
        <f t="shared" si="1"/>
        <v>177.60374085873858</v>
      </c>
      <c r="AM42" s="95">
        <f t="shared" si="2"/>
        <v>0.82001524614281607</v>
      </c>
    </row>
    <row r="43" spans="2:39" x14ac:dyDescent="0.3">
      <c r="B43" s="32" t="s">
        <v>39</v>
      </c>
      <c r="C43" s="29">
        <f>((-Input!C$2)/556)*(MMM_results!Q43*LN(Input!D49)+MMM_results!T43)</f>
        <v>-4.2574795235490306E-2</v>
      </c>
      <c r="E43" s="73">
        <f>IF((Input!C49-Input!$C$7)&lt;0,0,1-EXP(-Input!$G$5*(Input!C49-Input!$C$7)))</f>
        <v>0</v>
      </c>
      <c r="F43" s="55">
        <f>IF((Input!C49-Input!$C$7)&lt;0,0,1-EXP(-Input!$G$4*(Input!C49-Input!$C$7)))</f>
        <v>0</v>
      </c>
      <c r="G43" s="29">
        <f>IF((Input!C49-Input!$C$7)&lt;0,0,1-EXP(-Input!$G$6*(Input!C49-Input!$C$7)))</f>
        <v>0</v>
      </c>
      <c r="I43" s="73">
        <f>IF((Input!C49-Input!$C$7+$C43)&lt;0,0,1-EXP(-Input!$G$5*(Input!C49-Input!$C$7+$C43)))</f>
        <v>0</v>
      </c>
      <c r="J43" s="55">
        <f>IF((Input!C49-Input!$C$7+$C43)&lt;0,0,1-EXP(-Input!$G$4*(Input!C49-Input!$C$7+$C43)))</f>
        <v>0</v>
      </c>
      <c r="K43" s="29">
        <f>IF((Input!C49-Input!$C$7+$C43)&lt;0,0,1-EXP(-Input!$G$6*(Input!C49-Input!$C$7+$C43)))</f>
        <v>0</v>
      </c>
      <c r="M43" s="84">
        <f>$F43*Population!C43*'Baseline Mortality'!C43</f>
        <v>0</v>
      </c>
      <c r="N43" s="85">
        <f>$F43*Population!D43*'Baseline Mortality'!D43</f>
        <v>0</v>
      </c>
      <c r="O43" s="85">
        <f>$F43*Population!E43*'Baseline Mortality'!E43</f>
        <v>0</v>
      </c>
      <c r="P43" s="85">
        <f>$F43*Population!F43*'Baseline Mortality'!F43</f>
        <v>0</v>
      </c>
      <c r="Q43" s="85">
        <f>$F43*Population!G43*'Baseline Mortality'!G43</f>
        <v>0</v>
      </c>
      <c r="R43" s="85">
        <f>$F43*Population!H43*'Baseline Mortality'!H43</f>
        <v>0</v>
      </c>
      <c r="S43" s="85">
        <f>$F43*Population!I43*'Baseline Mortality'!I43</f>
        <v>0</v>
      </c>
      <c r="T43" s="85">
        <f>$F43*Population!J43*'Baseline Mortality'!J43</f>
        <v>0</v>
      </c>
      <c r="U43" s="85">
        <f>$F43*Population!K43*'Baseline Mortality'!K43</f>
        <v>0</v>
      </c>
      <c r="V43" s="85">
        <f>$F43*Population!L43*'Baseline Mortality'!L43</f>
        <v>0</v>
      </c>
      <c r="W43" s="87">
        <f>$F43*Population!M43*'Baseline Mortality'!M43</f>
        <v>0</v>
      </c>
      <c r="X43" s="89">
        <f t="shared" si="0"/>
        <v>0</v>
      </c>
      <c r="Z43" s="84">
        <f>$J43*Population!C43*'Baseline Mortality'!C43</f>
        <v>0</v>
      </c>
      <c r="AA43" s="85">
        <f>$J43*Population!D43*'Baseline Mortality'!D43</f>
        <v>0</v>
      </c>
      <c r="AB43" s="85">
        <f>$J43*Population!E43*'Baseline Mortality'!E43</f>
        <v>0</v>
      </c>
      <c r="AC43" s="85">
        <f>$J43*Population!F43*'Baseline Mortality'!F43</f>
        <v>0</v>
      </c>
      <c r="AD43" s="85">
        <f>$J43*Population!G43*'Baseline Mortality'!G43</f>
        <v>0</v>
      </c>
      <c r="AE43" s="85">
        <f>$J43*Population!H43*'Baseline Mortality'!H43</f>
        <v>0</v>
      </c>
      <c r="AF43" s="85">
        <f>$J43*Population!I43*'Baseline Mortality'!I43</f>
        <v>0</v>
      </c>
      <c r="AG43" s="85">
        <f>$J43*Population!J43*'Baseline Mortality'!J43</f>
        <v>0</v>
      </c>
      <c r="AH43" s="85">
        <f>$J43*Population!K43*'Baseline Mortality'!K43</f>
        <v>0</v>
      </c>
      <c r="AI43" s="85">
        <f>$J43*Population!L43*'Baseline Mortality'!L43</f>
        <v>0</v>
      </c>
      <c r="AJ43" s="87">
        <f>$J43*Population!M43*'Baseline Mortality'!M43</f>
        <v>0</v>
      </c>
      <c r="AK43" s="89">
        <f t="shared" si="1"/>
        <v>0</v>
      </c>
      <c r="AM43" s="95">
        <f t="shared" si="2"/>
        <v>0</v>
      </c>
    </row>
    <row r="44" spans="2:39" x14ac:dyDescent="0.3">
      <c r="B44" s="32" t="s">
        <v>40</v>
      </c>
      <c r="C44" s="29">
        <f>((-Input!C$2)/556)*(MMM_results!Q44*LN(Input!D50)+MMM_results!T44)</f>
        <v>-5.6088835155901885E-2</v>
      </c>
      <c r="E44" s="73">
        <f>IF((Input!C50-Input!$C$7)&lt;0,0,1-EXP(-Input!$G$5*(Input!C50-Input!$C$7)))</f>
        <v>6.6448567760669652E-3</v>
      </c>
      <c r="F44" s="55">
        <f>IF((Input!C50-Input!$C$7)&lt;0,0,1-EXP(-Input!$G$4*(Input!C50-Input!$C$7)))</f>
        <v>8.767097970230453E-3</v>
      </c>
      <c r="G44" s="29">
        <f>IF((Input!C50-Input!$C$7)&lt;0,0,1-EXP(-Input!$G$6*(Input!C50-Input!$C$7)))</f>
        <v>1.1869693148637728E-2</v>
      </c>
      <c r="I44" s="73">
        <f>IF((Input!C50-Input!$C$7+$C44)&lt;0,0,1-EXP(-Input!$G$5*(Input!C50-Input!$C$7+$C44)))</f>
        <v>6.3201518955833258E-3</v>
      </c>
      <c r="J44" s="55">
        <f>IF((Input!C50-Input!$C$7+$C44)&lt;0,0,1-EXP(-Input!$G$4*(Input!C50-Input!$C$7+$C44)))</f>
        <v>8.3391245450805673E-3</v>
      </c>
      <c r="K44" s="29">
        <f>IF((Input!C50-Input!$C$7+$C44)&lt;0,0,1-EXP(-Input!$G$6*(Input!C50-Input!$C$7+$C44)))</f>
        <v>1.1291128509898773E-2</v>
      </c>
      <c r="M44" s="84">
        <f>$F44*Population!C44*'Baseline Mortality'!C44</f>
        <v>8.5590737940662853E-2</v>
      </c>
      <c r="N44" s="85">
        <f>$F44*Population!D44*'Baseline Mortality'!D44</f>
        <v>0.11834139331538068</v>
      </c>
      <c r="O44" s="85">
        <f>$F44*Population!E44*'Baseline Mortality'!E44</f>
        <v>0.16278112213338411</v>
      </c>
      <c r="P44" s="85">
        <f>$F44*Population!F44*'Baseline Mortality'!F44</f>
        <v>0.28048122987216662</v>
      </c>
      <c r="Q44" s="85">
        <f>$F44*Population!G44*'Baseline Mortality'!G44</f>
        <v>0.38227698300824253</v>
      </c>
      <c r="R44" s="85">
        <f>$F44*Population!H44*'Baseline Mortality'!H44</f>
        <v>0.51530614001110597</v>
      </c>
      <c r="S44" s="85">
        <f>$F44*Population!I44*'Baseline Mortality'!I44</f>
        <v>0.7894812223797234</v>
      </c>
      <c r="T44" s="85">
        <f>$F44*Population!J44*'Baseline Mortality'!J44</f>
        <v>1.0605873969065169</v>
      </c>
      <c r="U44" s="85">
        <f>$F44*Population!K44*'Baseline Mortality'!K44</f>
        <v>1.5053168235546694</v>
      </c>
      <c r="V44" s="85">
        <f>$F44*Population!L44*'Baseline Mortality'!L44</f>
        <v>2.1796215449119098</v>
      </c>
      <c r="W44" s="87">
        <f>$F44*Population!M44*'Baseline Mortality'!M44</f>
        <v>8.0008071093327935</v>
      </c>
      <c r="X44" s="89">
        <f t="shared" si="0"/>
        <v>15.080591703366556</v>
      </c>
      <c r="Z44" s="84">
        <f>$J44*Population!C44*'Baseline Mortality'!C44</f>
        <v>8.1412552479298725E-2</v>
      </c>
      <c r="AA44" s="85">
        <f>$J44*Population!D44*'Baseline Mortality'!D44</f>
        <v>0.11256445645369965</v>
      </c>
      <c r="AB44" s="85">
        <f>$J44*Population!E44*'Baseline Mortality'!E44</f>
        <v>0.15483482170127716</v>
      </c>
      <c r="AC44" s="85">
        <f>$J44*Population!F44*'Baseline Mortality'!F44</f>
        <v>0.26678929748516161</v>
      </c>
      <c r="AD44" s="85">
        <f>$J44*Population!G44*'Baseline Mortality'!G44</f>
        <v>0.36361580341043981</v>
      </c>
      <c r="AE44" s="85">
        <f>$J44*Population!H44*'Baseline Mortality'!H44</f>
        <v>0.49015102773904329</v>
      </c>
      <c r="AF44" s="85">
        <f>$J44*Population!I44*'Baseline Mortality'!I44</f>
        <v>0.75094201773291058</v>
      </c>
      <c r="AG44" s="85">
        <f>$J44*Population!J44*'Baseline Mortality'!J44</f>
        <v>1.0088139112598233</v>
      </c>
      <c r="AH44" s="85">
        <f>$J44*Population!K44*'Baseline Mortality'!K44</f>
        <v>1.4318334885788311</v>
      </c>
      <c r="AI44" s="85">
        <f>$J44*Population!L44*'Baseline Mortality'!L44</f>
        <v>2.0732214452125657</v>
      </c>
      <c r="AJ44" s="87">
        <f>$J44*Population!M44*'Baseline Mortality'!M44</f>
        <v>7.6102408313954752</v>
      </c>
      <c r="AK44" s="89">
        <f t="shared" si="1"/>
        <v>14.344419653448526</v>
      </c>
      <c r="AM44" s="95">
        <f t="shared" si="2"/>
        <v>0.73617204991803042</v>
      </c>
    </row>
    <row r="45" spans="2:39" x14ac:dyDescent="0.3">
      <c r="B45" s="32" t="s">
        <v>41</v>
      </c>
      <c r="C45" s="29">
        <f>((-Input!C$2)/556)*(MMM_results!Q45*LN(Input!D51)+MMM_results!T45)</f>
        <v>-8.831077722930622E-2</v>
      </c>
      <c r="E45" s="73">
        <f>IF((Input!C51-Input!$C$7)&lt;0,0,1-EXP(-Input!$G$5*(Input!C51-Input!$C$7)))</f>
        <v>0.11378161826902933</v>
      </c>
      <c r="F45" s="55">
        <f>IF((Input!C51-Input!$C$7)&lt;0,0,1-EXP(-Input!$G$4*(Input!C51-Input!$C$7)))</f>
        <v>0.14746482395979554</v>
      </c>
      <c r="G45" s="29">
        <f>IF((Input!C51-Input!$C$7)&lt;0,0,1-EXP(-Input!$G$6*(Input!C51-Input!$C$7)))</f>
        <v>0.1945378645186514</v>
      </c>
      <c r="I45" s="73">
        <f>IF((Input!C51-Input!$C$7+$C45)&lt;0,0,1-EXP(-Input!$G$5*(Input!C51-Input!$C$7+$C45)))</f>
        <v>0.11332547309462115</v>
      </c>
      <c r="J45" s="55">
        <f>IF((Input!C51-Input!$C$7+$C45)&lt;0,0,1-EXP(-Input!$G$4*(Input!C51-Input!$C$7+$C45)))</f>
        <v>0.14688520238729241</v>
      </c>
      <c r="K45" s="29">
        <f>IF((Input!C51-Input!$C$7+$C45)&lt;0,0,1-EXP(-Input!$G$6*(Input!C51-Input!$C$7+$C45)))</f>
        <v>0.19379519925526956</v>
      </c>
      <c r="M45" s="84">
        <f>$F45*Population!C45*'Baseline Mortality'!C45</f>
        <v>0.41711379826691863</v>
      </c>
      <c r="N45" s="85">
        <f>$F45*Population!D45*'Baseline Mortality'!D45</f>
        <v>0.69353475434564493</v>
      </c>
      <c r="O45" s="85">
        <f>$F45*Population!E45*'Baseline Mortality'!E45</f>
        <v>1.0647063337768559</v>
      </c>
      <c r="P45" s="85">
        <f>$F45*Population!F45*'Baseline Mortality'!F45</f>
        <v>2.0488531337056379</v>
      </c>
      <c r="Q45" s="85">
        <f>$F45*Population!G45*'Baseline Mortality'!G45</f>
        <v>4.4738971054534407</v>
      </c>
      <c r="R45" s="85">
        <f>$F45*Population!H45*'Baseline Mortality'!H45</f>
        <v>10.169631316387189</v>
      </c>
      <c r="S45" s="85">
        <f>$F45*Population!I45*'Baseline Mortality'!I45</f>
        <v>19.003869402061298</v>
      </c>
      <c r="T45" s="85">
        <f>$F45*Population!J45*'Baseline Mortality'!J45</f>
        <v>29.015027569928378</v>
      </c>
      <c r="U45" s="85">
        <f>$F45*Population!K45*'Baseline Mortality'!K45</f>
        <v>34.372536555058268</v>
      </c>
      <c r="V45" s="85">
        <f>$F45*Population!L45*'Baseline Mortality'!L45</f>
        <v>69.105634999416182</v>
      </c>
      <c r="W45" s="87">
        <f>$F45*Population!M45*'Baseline Mortality'!M45</f>
        <v>209.89803975051774</v>
      </c>
      <c r="X45" s="89">
        <f t="shared" si="0"/>
        <v>380.26284471891756</v>
      </c>
      <c r="Z45" s="84">
        <f>$J45*Population!C45*'Baseline Mortality'!C45</f>
        <v>0.41547430113687667</v>
      </c>
      <c r="AA45" s="85">
        <f>$J45*Population!D45*'Baseline Mortality'!D45</f>
        <v>0.69080876387479884</v>
      </c>
      <c r="AB45" s="85">
        <f>$J45*Population!E45*'Baseline Mortality'!E45</f>
        <v>1.0605214255196431</v>
      </c>
      <c r="AC45" s="85">
        <f>$J45*Population!F45*'Baseline Mortality'!F45</f>
        <v>2.0407999624930224</v>
      </c>
      <c r="AD45" s="85">
        <f>$J45*Population!G45*'Baseline Mortality'!G45</f>
        <v>4.4563121166686779</v>
      </c>
      <c r="AE45" s="85">
        <f>$J45*Population!H45*'Baseline Mortality'!H45</f>
        <v>10.129658816253947</v>
      </c>
      <c r="AF45" s="85">
        <f>$J45*Population!I45*'Baseline Mortality'!I45</f>
        <v>18.929173265242461</v>
      </c>
      <c r="AG45" s="85">
        <f>$J45*Population!J45*'Baseline Mortality'!J45</f>
        <v>28.900981823595753</v>
      </c>
      <c r="AH45" s="85">
        <f>$J45*Population!K45*'Baseline Mortality'!K45</f>
        <v>34.237432717044697</v>
      </c>
      <c r="AI45" s="85">
        <f>$J45*Population!L45*'Baseline Mortality'!L45</f>
        <v>68.834010107787037</v>
      </c>
      <c r="AJ45" s="87">
        <f>$J45*Population!M45*'Baseline Mortality'!M45</f>
        <v>209.07301973151519</v>
      </c>
      <c r="AK45" s="89">
        <f t="shared" si="1"/>
        <v>378.76819303113211</v>
      </c>
      <c r="AM45" s="95">
        <f t="shared" si="2"/>
        <v>1.4946516877854492</v>
      </c>
    </row>
    <row r="46" spans="2:39" x14ac:dyDescent="0.3">
      <c r="B46" s="32" t="s">
        <v>42</v>
      </c>
      <c r="C46" s="29">
        <f>((-Input!C$2)/556)*(MMM_results!Q46*LN(Input!D52)+MMM_results!T46)</f>
        <v>-8.7704308300623632E-2</v>
      </c>
      <c r="E46" s="73">
        <f>IF((Input!C52-Input!$C$7)&lt;0,0,1-EXP(-Input!$G$5*(Input!C52-Input!$C$7)))</f>
        <v>5.0470924216977631E-2</v>
      </c>
      <c r="F46" s="55">
        <f>IF((Input!C52-Input!$C$7)&lt;0,0,1-EXP(-Input!$G$4*(Input!C52-Input!$C$7)))</f>
        <v>6.6115589083368786E-2</v>
      </c>
      <c r="G46" s="29">
        <f>IF((Input!C52-Input!$C$7)&lt;0,0,1-EXP(-Input!$G$6*(Input!C52-Input!$C$7)))</f>
        <v>8.8582940792436782E-2</v>
      </c>
      <c r="I46" s="73">
        <f>IF((Input!C52-Input!$C$7+$C46)&lt;0,0,1-EXP(-Input!$G$5*(Input!C52-Input!$C$7+$C46)))</f>
        <v>4.9985549609683488E-2</v>
      </c>
      <c r="J46" s="55">
        <f>IF((Input!C52-Input!$C$7+$C46)&lt;0,0,1-EXP(-Input!$G$4*(Input!C52-Input!$C$7+$C46)))</f>
        <v>6.5485021607421312E-2</v>
      </c>
      <c r="K46" s="29">
        <f>IF((Input!C52-Input!$C$7+$C46)&lt;0,0,1-EXP(-Input!$G$6*(Input!C52-Input!$C$7+$C46)))</f>
        <v>8.7748355011499912E-2</v>
      </c>
      <c r="M46" s="84">
        <f>$F46*Population!C46*'Baseline Mortality'!C46</f>
        <v>1.4634525881844025</v>
      </c>
      <c r="N46" s="85">
        <f>$F46*Population!D46*'Baseline Mortality'!D46</f>
        <v>2.2286200536021545</v>
      </c>
      <c r="O46" s="85">
        <f>$F46*Population!E46*'Baseline Mortality'!E46</f>
        <v>4.9599161288753599</v>
      </c>
      <c r="P46" s="85">
        <f>$F46*Population!F46*'Baseline Mortality'!F46</f>
        <v>8.8634944719465487</v>
      </c>
      <c r="Q46" s="85">
        <f>$F46*Population!G46*'Baseline Mortality'!G46</f>
        <v>17.084570004601474</v>
      </c>
      <c r="R46" s="85">
        <f>$F46*Population!H46*'Baseline Mortality'!H46</f>
        <v>22.003141697611404</v>
      </c>
      <c r="S46" s="85">
        <f>$F46*Population!I46*'Baseline Mortality'!I46</f>
        <v>43.042628984080459</v>
      </c>
      <c r="T46" s="85">
        <f>$F46*Population!J46*'Baseline Mortality'!J46</f>
        <v>54.062759195487608</v>
      </c>
      <c r="U46" s="85">
        <f>$F46*Population!K46*'Baseline Mortality'!K46</f>
        <v>78.065778008326092</v>
      </c>
      <c r="V46" s="85">
        <f>$F46*Population!L46*'Baseline Mortality'!L46</f>
        <v>104.08548263314947</v>
      </c>
      <c r="W46" s="87">
        <f>$F46*Population!M46*'Baseline Mortality'!M46</f>
        <v>335.70233946302886</v>
      </c>
      <c r="X46" s="89">
        <f t="shared" si="0"/>
        <v>671.5621832288939</v>
      </c>
      <c r="Z46" s="84">
        <f>$J46*Population!C46*'Baseline Mortality'!C46</f>
        <v>1.4494951294746778</v>
      </c>
      <c r="AA46" s="85">
        <f>$J46*Population!D46*'Baseline Mortality'!D46</f>
        <v>2.207364925401242</v>
      </c>
      <c r="AB46" s="85">
        <f>$J46*Population!E46*'Baseline Mortality'!E46</f>
        <v>4.9126116756040998</v>
      </c>
      <c r="AC46" s="85">
        <f>$J46*Population!F46*'Baseline Mortality'!F46</f>
        <v>8.7789602279847774</v>
      </c>
      <c r="AD46" s="85">
        <f>$J46*Population!G46*'Baseline Mortality'!G46</f>
        <v>16.92162849058327</v>
      </c>
      <c r="AE46" s="85">
        <f>$J46*Population!H46*'Baseline Mortality'!H46</f>
        <v>21.79329004665383</v>
      </c>
      <c r="AF46" s="85">
        <f>$J46*Population!I46*'Baseline Mortality'!I46</f>
        <v>42.632116391015437</v>
      </c>
      <c r="AG46" s="85">
        <f>$J46*Population!J46*'Baseline Mortality'!J46</f>
        <v>53.547143769817438</v>
      </c>
      <c r="AH46" s="85">
        <f>$J46*Population!K46*'Baseline Mortality'!K46</f>
        <v>77.321237404830683</v>
      </c>
      <c r="AI46" s="85">
        <f>$J46*Population!L46*'Baseline Mortality'!L46</f>
        <v>103.09278301454667</v>
      </c>
      <c r="AJ46" s="87">
        <f>$J46*Population!M46*'Baseline Mortality'!M46</f>
        <v>332.5006289466491</v>
      </c>
      <c r="AK46" s="89">
        <f t="shared" si="1"/>
        <v>665.15726002256122</v>
      </c>
      <c r="AM46" s="95">
        <f t="shared" si="2"/>
        <v>6.4049232063326826</v>
      </c>
    </row>
    <row r="47" spans="2:39" x14ac:dyDescent="0.3">
      <c r="B47" s="32" t="s">
        <v>43</v>
      </c>
      <c r="C47" s="29">
        <f>((-Input!C$2)/556)*(MMM_results!Q47*LN(Input!D53)+MMM_results!T47)</f>
        <v>-0.10793677362956321</v>
      </c>
      <c r="E47" s="73">
        <f>IF((Input!C53-Input!$C$7)&lt;0,0,1-EXP(-Input!$G$5*(Input!C53-Input!$C$7)))</f>
        <v>0.12998271222766689</v>
      </c>
      <c r="F47" s="55">
        <f>IF((Input!C53-Input!$C$7)&lt;0,0,1-EXP(-Input!$G$4*(Input!C53-Input!$C$7)))</f>
        <v>0.16798916896551774</v>
      </c>
      <c r="G47" s="29">
        <f>IF((Input!C53-Input!$C$7)&lt;0,0,1-EXP(-Input!$G$6*(Input!C53-Input!$C$7)))</f>
        <v>0.22071911895411589</v>
      </c>
      <c r="I47" s="73">
        <f>IF((Input!C53-Input!$C$7+$C47)&lt;0,0,1-EXP(-Input!$G$5*(Input!C53-Input!$C$7+$C47)))</f>
        <v>0.12943535510528115</v>
      </c>
      <c r="J47" s="55">
        <f>IF((Input!C53-Input!$C$7+$C47)&lt;0,0,1-EXP(-Input!$G$4*(Input!C53-Input!$C$7+$C47)))</f>
        <v>0.16729773654134805</v>
      </c>
      <c r="K47" s="29">
        <f>IF((Input!C53-Input!$C$7+$C47)&lt;0,0,1-EXP(-Input!$G$6*(Input!C53-Input!$C$7+$C47)))</f>
        <v>0.21984082031140917</v>
      </c>
      <c r="M47" s="84">
        <f>$F47*Population!C47*'Baseline Mortality'!C47</f>
        <v>0.14186581177232516</v>
      </c>
      <c r="N47" s="85">
        <f>$F47*Population!D47*'Baseline Mortality'!D47</f>
        <v>0.23578370110553096</v>
      </c>
      <c r="O47" s="85">
        <f>$F47*Population!E47*'Baseline Mortality'!E47</f>
        <v>0.34399634559382192</v>
      </c>
      <c r="P47" s="85">
        <f>$F47*Population!F47*'Baseline Mortality'!F47</f>
        <v>0.54164611228136939</v>
      </c>
      <c r="Q47" s="85">
        <f>$F47*Population!G47*'Baseline Mortality'!G47</f>
        <v>1.0365349493260685</v>
      </c>
      <c r="R47" s="85">
        <f>$F47*Population!H47*'Baseline Mortality'!H47</f>
        <v>1.8194001115519951</v>
      </c>
      <c r="S47" s="85">
        <f>$F47*Population!I47*'Baseline Mortality'!I47</f>
        <v>3.2749323424200738</v>
      </c>
      <c r="T47" s="85">
        <f>$F47*Population!J47*'Baseline Mortality'!J47</f>
        <v>6.0092150123789221</v>
      </c>
      <c r="U47" s="85">
        <f>$F47*Population!K47*'Baseline Mortality'!K47</f>
        <v>10.090768366561361</v>
      </c>
      <c r="V47" s="85">
        <f>$F47*Population!L47*'Baseline Mortality'!L47</f>
        <v>15.466810118662503</v>
      </c>
      <c r="W47" s="87">
        <f>$F47*Population!M47*'Baseline Mortality'!M47</f>
        <v>56.563969825825609</v>
      </c>
      <c r="X47" s="89">
        <f t="shared" si="0"/>
        <v>95.524922697479582</v>
      </c>
      <c r="Z47" s="84">
        <f>$J47*Population!C47*'Baseline Mortality'!C47</f>
        <v>0.14128190137652652</v>
      </c>
      <c r="AA47" s="85">
        <f>$J47*Population!D47*'Baseline Mortality'!D47</f>
        <v>0.23481323082438704</v>
      </c>
      <c r="AB47" s="85">
        <f>$J47*Population!E47*'Baseline Mortality'!E47</f>
        <v>0.3425804791507403</v>
      </c>
      <c r="AC47" s="85">
        <f>$J47*Population!F47*'Baseline Mortality'!F47</f>
        <v>0.53941673233525111</v>
      </c>
      <c r="AD47" s="85">
        <f>$J47*Population!G47*'Baseline Mortality'!G47</f>
        <v>1.0322686393183307</v>
      </c>
      <c r="AE47" s="85">
        <f>$J47*Population!H47*'Baseline Mortality'!H47</f>
        <v>1.8119115797769305</v>
      </c>
      <c r="AF47" s="85">
        <f>$J47*Population!I47*'Baseline Mortality'!I47</f>
        <v>3.2614529352508175</v>
      </c>
      <c r="AG47" s="85">
        <f>$J47*Population!J47*'Baseline Mortality'!J47</f>
        <v>5.9844814767054473</v>
      </c>
      <c r="AH47" s="85">
        <f>$J47*Population!K47*'Baseline Mortality'!K47</f>
        <v>10.049235424429488</v>
      </c>
      <c r="AI47" s="85">
        <f>$J47*Population!L47*'Baseline Mortality'!L47</f>
        <v>15.403149740553754</v>
      </c>
      <c r="AJ47" s="87">
        <f>$J47*Population!M47*'Baseline Mortality'!M47</f>
        <v>56.33115622826945</v>
      </c>
      <c r="AK47" s="89">
        <f t="shared" si="1"/>
        <v>95.131748367991122</v>
      </c>
      <c r="AM47" s="95">
        <f t="shared" si="2"/>
        <v>0.39317432948845976</v>
      </c>
    </row>
    <row r="48" spans="2:39" x14ac:dyDescent="0.3">
      <c r="B48" s="32" t="s">
        <v>44</v>
      </c>
      <c r="C48" s="29">
        <f>((-Input!C$2)/556)*(MMM_results!Q48*LN(Input!D54)+MMM_results!T48)</f>
        <v>-9.3616255138092463E-2</v>
      </c>
      <c r="E48" s="73">
        <f>IF((Input!C54-Input!$C$7)&lt;0,0,1-EXP(-Input!$G$5*(Input!C54-Input!$C$7)))</f>
        <v>0.10218041393468857</v>
      </c>
      <c r="F48" s="55">
        <f>IF((Input!C54-Input!$C$7)&lt;0,0,1-EXP(-Input!$G$4*(Input!C54-Input!$C$7)))</f>
        <v>0.1326935848802564</v>
      </c>
      <c r="G48" s="29">
        <f>IF((Input!C54-Input!$C$7)&lt;0,0,1-EXP(-Input!$G$6*(Input!C54-Input!$C$7)))</f>
        <v>0.17555571483636701</v>
      </c>
      <c r="I48" s="73">
        <f>IF((Input!C54-Input!$C$7+$C48)&lt;0,0,1-EXP(-Input!$G$5*(Input!C54-Input!$C$7+$C48)))</f>
        <v>0.10169052720270144</v>
      </c>
      <c r="J48" s="55">
        <f>IF((Input!C54-Input!$C$7+$C48)&lt;0,0,1-EXP(-Input!$G$4*(Input!C54-Input!$C$7+$C48)))</f>
        <v>0.1320684824072248</v>
      </c>
      <c r="K48" s="29">
        <f>IF((Input!C54-Input!$C$7+$C48)&lt;0,0,1-EXP(-Input!$G$6*(Input!C54-Input!$C$7+$C48)))</f>
        <v>0.17474985617853944</v>
      </c>
      <c r="M48" s="84">
        <f>$F48*Population!C48*'Baseline Mortality'!C48</f>
        <v>2.1262667390344103</v>
      </c>
      <c r="N48" s="85">
        <f>$F48*Population!D48*'Baseline Mortality'!D48</f>
        <v>4.5879724423089785</v>
      </c>
      <c r="O48" s="85">
        <f>$F48*Population!E48*'Baseline Mortality'!E48</f>
        <v>6.3788673297917633</v>
      </c>
      <c r="P48" s="85">
        <f>$F48*Population!F48*'Baseline Mortality'!F48</f>
        <v>9.4909620520913016</v>
      </c>
      <c r="Q48" s="85">
        <f>$F48*Population!G48*'Baseline Mortality'!G48</f>
        <v>17.793639797343246</v>
      </c>
      <c r="R48" s="85">
        <f>$F48*Population!H48*'Baseline Mortality'!H48</f>
        <v>36.301084689795822</v>
      </c>
      <c r="S48" s="85">
        <f>$F48*Population!I48*'Baseline Mortality'!I48</f>
        <v>73.335554537771017</v>
      </c>
      <c r="T48" s="85">
        <f>$F48*Population!J48*'Baseline Mortality'!J48</f>
        <v>114.14061073431245</v>
      </c>
      <c r="U48" s="85">
        <f>$F48*Population!K48*'Baseline Mortality'!K48</f>
        <v>129.5609508539589</v>
      </c>
      <c r="V48" s="85">
        <f>$F48*Population!L48*'Baseline Mortality'!L48</f>
        <v>125.26233281269306</v>
      </c>
      <c r="W48" s="87">
        <f>$F48*Population!M48*'Baseline Mortality'!M48</f>
        <v>417.57544431076059</v>
      </c>
      <c r="X48" s="89">
        <f t="shared" si="0"/>
        <v>936.55368629986151</v>
      </c>
      <c r="Z48" s="84">
        <f>$J48*Population!C48*'Baseline Mortality'!C48</f>
        <v>2.1162501689184197</v>
      </c>
      <c r="AA48" s="85">
        <f>$J48*Population!D48*'Baseline Mortality'!D48</f>
        <v>4.5663590921046238</v>
      </c>
      <c r="AB48" s="85">
        <f>$J48*Population!E48*'Baseline Mortality'!E48</f>
        <v>6.3488173032845161</v>
      </c>
      <c r="AC48" s="85">
        <f>$J48*Population!F48*'Baseline Mortality'!F48</f>
        <v>9.4462513461776361</v>
      </c>
      <c r="AD48" s="85">
        <f>$J48*Population!G48*'Baseline Mortality'!G48</f>
        <v>17.709816240600919</v>
      </c>
      <c r="AE48" s="85">
        <f>$J48*Population!H48*'Baseline Mortality'!H48</f>
        <v>36.13007493198576</v>
      </c>
      <c r="AF48" s="85">
        <f>$J48*Population!I48*'Baseline Mortality'!I48</f>
        <v>72.990080138657646</v>
      </c>
      <c r="AG48" s="85">
        <f>$J48*Population!J48*'Baseline Mortality'!J48</f>
        <v>113.60290894482698</v>
      </c>
      <c r="AH48" s="85">
        <f>$J48*Population!K48*'Baseline Mortality'!K48</f>
        <v>128.95060581836262</v>
      </c>
      <c r="AI48" s="85">
        <f>$J48*Population!L48*'Baseline Mortality'!L48</f>
        <v>124.67223801580003</v>
      </c>
      <c r="AJ48" s="87">
        <f>$J48*Population!M48*'Baseline Mortality'!M48</f>
        <v>415.60829990697135</v>
      </c>
      <c r="AK48" s="89">
        <f t="shared" si="1"/>
        <v>932.1417019076905</v>
      </c>
      <c r="AM48" s="95">
        <f t="shared" si="2"/>
        <v>4.4119843921710071</v>
      </c>
    </row>
    <row r="49" spans="2:39" x14ac:dyDescent="0.3">
      <c r="B49" s="32" t="s">
        <v>45</v>
      </c>
      <c r="C49" s="29">
        <f>((-Input!C$2)/556)*(MMM_results!Q49*LN(Input!D55)+MMM_results!T49)</f>
        <v>-5.1044831465705542E-2</v>
      </c>
      <c r="E49" s="73">
        <f>IF((Input!C55-Input!$C$7)&lt;0,0,1-EXP(-Input!$G$5*(Input!C55-Input!$C$7)))</f>
        <v>1.0490070760075576E-2</v>
      </c>
      <c r="F49" s="55">
        <f>IF((Input!C55-Input!$C$7)&lt;0,0,1-EXP(-Input!$G$4*(Input!C55-Input!$C$7)))</f>
        <v>1.383182176549147E-2</v>
      </c>
      <c r="G49" s="29">
        <f>IF((Input!C55-Input!$C$7)&lt;0,0,1-EXP(-Input!$G$6*(Input!C55-Input!$C$7)))</f>
        <v>1.8709783867203345E-2</v>
      </c>
      <c r="I49" s="73">
        <f>IF((Input!C55-Input!$C$7+$C49)&lt;0,0,1-EXP(-Input!$G$5*(Input!C55-Input!$C$7+$C49)))</f>
        <v>1.0195714416807111E-2</v>
      </c>
      <c r="J49" s="55">
        <f>IF((Input!C55-Input!$C$7+$C49)&lt;0,0,1-EXP(-Input!$G$4*(Input!C55-Input!$C$7+$C49)))</f>
        <v>1.3444333101822248E-2</v>
      </c>
      <c r="K49" s="29">
        <f>IF((Input!C55-Input!$C$7+$C49)&lt;0,0,1-EXP(-Input!$G$6*(Input!C55-Input!$C$7+$C49)))</f>
        <v>1.8186907446576583E-2</v>
      </c>
      <c r="M49" s="84">
        <f>$F49*Population!C49*'Baseline Mortality'!C49</f>
        <v>3.784661837105106</v>
      </c>
      <c r="N49" s="85">
        <f>$F49*Population!D49*'Baseline Mortality'!D49</f>
        <v>4.7114037750436895</v>
      </c>
      <c r="O49" s="85">
        <f>$F49*Population!E49*'Baseline Mortality'!E49</f>
        <v>5.5343732921367179</v>
      </c>
      <c r="P49" s="85">
        <f>$F49*Population!F49*'Baseline Mortality'!F49</f>
        <v>7.585399307576254</v>
      </c>
      <c r="Q49" s="85">
        <f>$F49*Population!G49*'Baseline Mortality'!G49</f>
        <v>10.330176566493641</v>
      </c>
      <c r="R49" s="85">
        <f>$F49*Population!H49*'Baseline Mortality'!H49</f>
        <v>13.941880843676545</v>
      </c>
      <c r="S49" s="85">
        <f>$F49*Population!I49*'Baseline Mortality'!I49</f>
        <v>17.742998845605175</v>
      </c>
      <c r="T49" s="85">
        <f>$F49*Population!J49*'Baseline Mortality'!J49</f>
        <v>20.258786752185141</v>
      </c>
      <c r="U49" s="85">
        <f>$F49*Population!K49*'Baseline Mortality'!K49</f>
        <v>22.665877398657283</v>
      </c>
      <c r="V49" s="85">
        <f>$F49*Population!L49*'Baseline Mortality'!L49</f>
        <v>19.024177955995299</v>
      </c>
      <c r="W49" s="87">
        <f>$F49*Population!M49*'Baseline Mortality'!M49</f>
        <v>19.652008389742772</v>
      </c>
      <c r="X49" s="89">
        <f t="shared" si="0"/>
        <v>145.23174496421763</v>
      </c>
      <c r="Z49" s="84">
        <f>$J49*Population!C49*'Baseline Mortality'!C49</f>
        <v>3.6786372235318949</v>
      </c>
      <c r="AA49" s="85">
        <f>$J49*Population!D49*'Baseline Mortality'!D49</f>
        <v>4.5794171442332443</v>
      </c>
      <c r="AB49" s="85">
        <f>$J49*Population!E49*'Baseline Mortality'!E49</f>
        <v>5.3793317547618695</v>
      </c>
      <c r="AC49" s="85">
        <f>$J49*Population!F49*'Baseline Mortality'!F49</f>
        <v>7.3728997329776842</v>
      </c>
      <c r="AD49" s="85">
        <f>$J49*Population!G49*'Baseline Mortality'!G49</f>
        <v>10.04078400627397</v>
      </c>
      <c r="AE49" s="85">
        <f>$J49*Population!H49*'Baseline Mortality'!H49</f>
        <v>13.551308953093786</v>
      </c>
      <c r="AF49" s="85">
        <f>$J49*Population!I49*'Baseline Mortality'!I49</f>
        <v>17.24594133367852</v>
      </c>
      <c r="AG49" s="85">
        <f>$J49*Population!J49*'Baseline Mortality'!J49</f>
        <v>19.691251228719334</v>
      </c>
      <c r="AH49" s="85">
        <f>$J49*Population!K49*'Baseline Mortality'!K49</f>
        <v>22.030908940199556</v>
      </c>
      <c r="AI49" s="85">
        <f>$J49*Population!L49*'Baseline Mortality'!L49</f>
        <v>18.491229121159574</v>
      </c>
      <c r="AJ49" s="87">
        <f>$J49*Population!M49*'Baseline Mortality'!M49</f>
        <v>19.101471331178587</v>
      </c>
      <c r="AK49" s="89">
        <f t="shared" si="1"/>
        <v>141.16318076980804</v>
      </c>
      <c r="AM49" s="95">
        <f t="shared" si="2"/>
        <v>4.0685641944095892</v>
      </c>
    </row>
    <row r="50" spans="2:39" x14ac:dyDescent="0.3">
      <c r="B50" s="32" t="s">
        <v>46</v>
      </c>
      <c r="C50" s="29">
        <f>((-Input!C$2)/556)*(MMM_results!Q50*LN(Input!D56)+MMM_results!T50)</f>
        <v>-8.3945977605077146E-2</v>
      </c>
      <c r="E50" s="73">
        <f>IF((Input!C56-Input!$C$7)&lt;0,0,1-EXP(-Input!$G$5*(Input!C56-Input!$C$7)))</f>
        <v>0.15752236094597172</v>
      </c>
      <c r="F50" s="55">
        <f>IF((Input!C56-Input!$C$7)&lt;0,0,1-EXP(-Input!$G$4*(Input!C56-Input!$C$7)))</f>
        <v>0.20259639922319639</v>
      </c>
      <c r="G50" s="29">
        <f>IF((Input!C56-Input!$C$7)&lt;0,0,1-EXP(-Input!$G$6*(Input!C56-Input!$C$7)))</f>
        <v>0.26434438983859787</v>
      </c>
      <c r="I50" s="73">
        <f>IF((Input!C56-Input!$C$7+$C50)&lt;0,0,1-EXP(-Input!$G$5*(Input!C56-Input!$C$7+$C50)))</f>
        <v>0.15711016722240534</v>
      </c>
      <c r="J50" s="55">
        <f>IF((Input!C56-Input!$C$7+$C50)&lt;0,0,1-EXP(-Input!$G$4*(Input!C56-Input!$C$7+$C50)))</f>
        <v>0.20208106460835373</v>
      </c>
      <c r="K50" s="29">
        <f>IF((Input!C56-Input!$C$7+$C50)&lt;0,0,1-EXP(-Input!$G$6*(Input!C56-Input!$C$7+$C50)))</f>
        <v>0.26369962874301911</v>
      </c>
      <c r="M50" s="84">
        <f>$F50*Population!C50*'Baseline Mortality'!C50</f>
        <v>22.31612327136191</v>
      </c>
      <c r="N50" s="85">
        <f>$F50*Population!D50*'Baseline Mortality'!D50</f>
        <v>29.512904958028898</v>
      </c>
      <c r="O50" s="85">
        <f>$F50*Population!E50*'Baseline Mortality'!E50</f>
        <v>79.185414493812516</v>
      </c>
      <c r="P50" s="85">
        <f>$F50*Population!F50*'Baseline Mortality'!F50</f>
        <v>161.34097874091873</v>
      </c>
      <c r="Q50" s="85">
        <f>$F50*Population!G50*'Baseline Mortality'!G50</f>
        <v>249.93482298316073</v>
      </c>
      <c r="R50" s="85">
        <f>$F50*Population!H50*'Baseline Mortality'!H50</f>
        <v>487.06454054634531</v>
      </c>
      <c r="S50" s="85">
        <f>$F50*Population!I50*'Baseline Mortality'!I50</f>
        <v>469.62936684879423</v>
      </c>
      <c r="T50" s="85">
        <f>$F50*Population!J50*'Baseline Mortality'!J50</f>
        <v>1074.4368191776293</v>
      </c>
      <c r="U50" s="85">
        <f>$F50*Population!K50*'Baseline Mortality'!K50</f>
        <v>1673.1821280755246</v>
      </c>
      <c r="V50" s="85">
        <f>$F50*Population!L50*'Baseline Mortality'!L50</f>
        <v>1853.450206899925</v>
      </c>
      <c r="W50" s="87">
        <f>$F50*Population!M50*'Baseline Mortality'!M50</f>
        <v>2551.6804373766299</v>
      </c>
      <c r="X50" s="89">
        <f t="shared" si="0"/>
        <v>8651.7337433721314</v>
      </c>
      <c r="Z50" s="84">
        <f>$J50*Population!C50*'Baseline Mortality'!C50</f>
        <v>22.259358833124491</v>
      </c>
      <c r="AA50" s="85">
        <f>$J50*Population!D50*'Baseline Mortality'!D50</f>
        <v>29.437834415967195</v>
      </c>
      <c r="AB50" s="85">
        <f>$J50*Population!E50*'Baseline Mortality'!E50</f>
        <v>78.983994403249255</v>
      </c>
      <c r="AC50" s="85">
        <f>$J50*Population!F50*'Baseline Mortality'!F50</f>
        <v>160.93058353420932</v>
      </c>
      <c r="AD50" s="85">
        <f>$J50*Population!G50*'Baseline Mortality'!G50</f>
        <v>249.29907592037162</v>
      </c>
      <c r="AE50" s="85">
        <f>$J50*Population!H50*'Baseline Mortality'!H50</f>
        <v>485.82561814511632</v>
      </c>
      <c r="AF50" s="85">
        <f>$J50*Population!I50*'Baseline Mortality'!I50</f>
        <v>468.434793451578</v>
      </c>
      <c r="AG50" s="85">
        <f>$J50*Population!J50*'Baseline Mortality'!J50</f>
        <v>1071.7038264566004</v>
      </c>
      <c r="AH50" s="85">
        <f>$J50*Population!K50*'Baseline Mortality'!K50</f>
        <v>1668.9261360103178</v>
      </c>
      <c r="AI50" s="85">
        <f>$J50*Population!L50*'Baseline Mortality'!L50</f>
        <v>1848.7356756833533</v>
      </c>
      <c r="AJ50" s="87">
        <f>$J50*Population!M50*'Baseline Mortality'!M50</f>
        <v>2545.1898518556686</v>
      </c>
      <c r="AK50" s="89">
        <f t="shared" si="1"/>
        <v>8629.726748709556</v>
      </c>
      <c r="AM50" s="95">
        <f t="shared" si="2"/>
        <v>22.00699466257538</v>
      </c>
    </row>
    <row r="51" spans="2:39" x14ac:dyDescent="0.3">
      <c r="B51" s="32" t="s">
        <v>47</v>
      </c>
      <c r="C51" s="29">
        <f>((-Input!C$2)/556)*(MMM_results!Q51*LN(Input!D57)+MMM_results!T51)</f>
        <v>-5.3016147711835208E-2</v>
      </c>
      <c r="E51" s="73">
        <f>IF((Input!C57-Input!$C$7)&lt;0,0,1-EXP(-Input!$G$5*(Input!C57-Input!$C$7)))</f>
        <v>0.11287310104905157</v>
      </c>
      <c r="F51" s="55">
        <f>IF((Input!C57-Input!$C$7)&lt;0,0,1-EXP(-Input!$G$4*(Input!C57-Input!$C$7)))</f>
        <v>0.1463102808334209</v>
      </c>
      <c r="G51" s="29">
        <f>IF((Input!C57-Input!$C$7)&lt;0,0,1-EXP(-Input!$G$6*(Input!C57-Input!$C$7)))</f>
        <v>0.19305837861576225</v>
      </c>
      <c r="I51" s="73">
        <f>IF((Input!C57-Input!$C$7+$C51)&lt;0,0,1-EXP(-Input!$G$5*(Input!C57-Input!$C$7+$C51)))</f>
        <v>0.1125990080907352</v>
      </c>
      <c r="J51" s="55">
        <f>IF((Input!C57-Input!$C$7+$C51)&lt;0,0,1-EXP(-Input!$G$4*(Input!C57-Input!$C$7+$C51)))</f>
        <v>0.14596188916856701</v>
      </c>
      <c r="K51" s="29">
        <f>IF((Input!C57-Input!$C$7+$C51)&lt;0,0,1-EXP(-Input!$G$6*(Input!C57-Input!$C$7+$C51)))</f>
        <v>0.19261179316883537</v>
      </c>
      <c r="M51" s="84">
        <f>$F51*Population!C51*'Baseline Mortality'!C51</f>
        <v>102.74142492310094</v>
      </c>
      <c r="N51" s="85">
        <f>$F51*Population!D51*'Baseline Mortality'!D51</f>
        <v>118.60016803510267</v>
      </c>
      <c r="O51" s="85">
        <f>$F51*Population!E51*'Baseline Mortality'!E51</f>
        <v>151.82010210275925</v>
      </c>
      <c r="P51" s="85">
        <f>$F51*Population!F51*'Baseline Mortality'!F51</f>
        <v>224.89298915318551</v>
      </c>
      <c r="Q51" s="85">
        <f>$F51*Population!G51*'Baseline Mortality'!G51</f>
        <v>319.76434869013855</v>
      </c>
      <c r="R51" s="85">
        <f>$F51*Population!H51*'Baseline Mortality'!H51</f>
        <v>424.40552234863793</v>
      </c>
      <c r="S51" s="85">
        <f>$F51*Population!I51*'Baseline Mortality'!I51</f>
        <v>599.39361996975867</v>
      </c>
      <c r="T51" s="85">
        <f>$F51*Population!J51*'Baseline Mortality'!J51</f>
        <v>743.73831092796547</v>
      </c>
      <c r="U51" s="85">
        <f>$F51*Population!K51*'Baseline Mortality'!K51</f>
        <v>836.25243530215766</v>
      </c>
      <c r="V51" s="85">
        <f>$F51*Population!L51*'Baseline Mortality'!L51</f>
        <v>773.88304520529641</v>
      </c>
      <c r="W51" s="87">
        <f>$F51*Population!M51*'Baseline Mortality'!M51</f>
        <v>1033.1859538562462</v>
      </c>
      <c r="X51" s="89">
        <f t="shared" si="0"/>
        <v>5328.6779205143503</v>
      </c>
      <c r="Z51" s="84">
        <f>$J51*Population!C51*'Baseline Mortality'!C51</f>
        <v>102.4967787104457</v>
      </c>
      <c r="AA51" s="85">
        <f>$J51*Population!D51*'Baseline Mortality'!D51</f>
        <v>118.31775924087209</v>
      </c>
      <c r="AB51" s="85">
        <f>$J51*Population!E51*'Baseline Mortality'!E51</f>
        <v>151.45859054097033</v>
      </c>
      <c r="AC51" s="85">
        <f>$J51*Population!F51*'Baseline Mortality'!F51</f>
        <v>224.35747761934974</v>
      </c>
      <c r="AD51" s="85">
        <f>$J51*Population!G51*'Baseline Mortality'!G51</f>
        <v>319.00293101554649</v>
      </c>
      <c r="AE51" s="85">
        <f>$J51*Population!H51*'Baseline Mortality'!H51</f>
        <v>423.39493481055115</v>
      </c>
      <c r="AF51" s="85">
        <f>$J51*Population!I51*'Baseline Mortality'!I51</f>
        <v>597.96635361516928</v>
      </c>
      <c r="AG51" s="85">
        <f>$J51*Population!J51*'Baseline Mortality'!J51</f>
        <v>741.96733333921475</v>
      </c>
      <c r="AH51" s="85">
        <f>$J51*Population!K51*'Baseline Mortality'!K51</f>
        <v>834.26116458274214</v>
      </c>
      <c r="AI51" s="85">
        <f>$J51*Population!L51*'Baseline Mortality'!L51</f>
        <v>772.04028746479116</v>
      </c>
      <c r="AJ51" s="87">
        <f>$J51*Population!M51*'Baseline Mortality'!M51</f>
        <v>1030.7257482403641</v>
      </c>
      <c r="AK51" s="89">
        <f t="shared" si="1"/>
        <v>5315.9893591800173</v>
      </c>
      <c r="AM51" s="95">
        <f t="shared" si="2"/>
        <v>12.688561334332917</v>
      </c>
    </row>
    <row r="52" spans="2:39" x14ac:dyDescent="0.3">
      <c r="B52" s="32" t="s">
        <v>48</v>
      </c>
      <c r="C52" s="29">
        <f>((-Input!C$2)/556)*(MMM_results!Q52*LN(Input!D58)+MMM_results!T52)</f>
        <v>-9.9436517213227577E-2</v>
      </c>
      <c r="E52" s="73">
        <f>IF((Input!C58-Input!$C$7)&lt;0,0,1-EXP(-Input!$G$5*(Input!C58-Input!$C$7)))</f>
        <v>7.5210105431077534E-2</v>
      </c>
      <c r="F52" s="55">
        <f>IF((Input!C58-Input!$C$7)&lt;0,0,1-EXP(-Input!$G$4*(Input!C58-Input!$C$7)))</f>
        <v>9.811740763285004E-2</v>
      </c>
      <c r="G52" s="29">
        <f>IF((Input!C58-Input!$C$7)&lt;0,0,1-EXP(-Input!$G$6*(Input!C58-Input!$C$7)))</f>
        <v>0.13067350815127055</v>
      </c>
      <c r="I52" s="73">
        <f>IF((Input!C58-Input!$C$7+$C52)&lt;0,0,1-EXP(-Input!$G$5*(Input!C58-Input!$C$7+$C52)))</f>
        <v>7.467412160738951E-2</v>
      </c>
      <c r="J52" s="55">
        <f>IF((Input!C58-Input!$C$7+$C52)&lt;0,0,1-EXP(-Input!$G$4*(Input!C58-Input!$C$7+$C52)))</f>
        <v>9.7426956365572304E-2</v>
      </c>
      <c r="K52" s="29">
        <f>IF((Input!C58-Input!$C$7+$C52)&lt;0,0,1-EXP(-Input!$G$6*(Input!C58-Input!$C$7+$C52)))</f>
        <v>0.12977092273756552</v>
      </c>
      <c r="M52" s="84">
        <f>$F52*Population!C52*'Baseline Mortality'!C52</f>
        <v>0.29640632023670177</v>
      </c>
      <c r="N52" s="85">
        <f>$F52*Population!D52*'Baseline Mortality'!D52</f>
        <v>0.50095585742915649</v>
      </c>
      <c r="O52" s="85">
        <f>$F52*Population!E52*'Baseline Mortality'!E52</f>
        <v>1.1116390272757755</v>
      </c>
      <c r="P52" s="85">
        <f>$F52*Population!F52*'Baseline Mortality'!F52</f>
        <v>2.5973758957073958</v>
      </c>
      <c r="Q52" s="85">
        <f>$F52*Population!G52*'Baseline Mortality'!G52</f>
        <v>5.9226128135072171</v>
      </c>
      <c r="R52" s="85">
        <f>$F52*Population!H52*'Baseline Mortality'!H52</f>
        <v>12.7915441904328</v>
      </c>
      <c r="S52" s="85">
        <f>$F52*Population!I52*'Baseline Mortality'!I52</f>
        <v>23.266641412321345</v>
      </c>
      <c r="T52" s="85">
        <f>$F52*Population!J52*'Baseline Mortality'!J52</f>
        <v>45.748461359200938</v>
      </c>
      <c r="U52" s="85">
        <f>$F52*Population!K52*'Baseline Mortality'!K52</f>
        <v>65.845798055700627</v>
      </c>
      <c r="V52" s="85">
        <f>$F52*Population!L52*'Baseline Mortality'!L52</f>
        <v>92.155773585486159</v>
      </c>
      <c r="W52" s="87">
        <f>$F52*Population!M52*'Baseline Mortality'!M52</f>
        <v>385.31685564684557</v>
      </c>
      <c r="X52" s="89">
        <f t="shared" si="0"/>
        <v>635.55406416414371</v>
      </c>
      <c r="Z52" s="84">
        <f>$J52*Population!C52*'Baseline Mortality'!C52</f>
        <v>0.29432051177137453</v>
      </c>
      <c r="AA52" s="85">
        <f>$J52*Population!D52*'Baseline Mortality'!D52</f>
        <v>0.49743063580990565</v>
      </c>
      <c r="AB52" s="85">
        <f>$J52*Population!E52*'Baseline Mortality'!E52</f>
        <v>1.1038164339800984</v>
      </c>
      <c r="AC52" s="85">
        <f>$J52*Population!F52*'Baseline Mortality'!F52</f>
        <v>2.579098186154587</v>
      </c>
      <c r="AD52" s="85">
        <f>$J52*Population!G52*'Baseline Mortality'!G52</f>
        <v>5.8809354432898617</v>
      </c>
      <c r="AE52" s="85">
        <f>$J52*Population!H52*'Baseline Mortality'!H52</f>
        <v>12.701530215239202</v>
      </c>
      <c r="AF52" s="85">
        <f>$J52*Population!I52*'Baseline Mortality'!I52</f>
        <v>23.102914277289951</v>
      </c>
      <c r="AG52" s="85">
        <f>$J52*Population!J52*'Baseline Mortality'!J52</f>
        <v>45.426529870349704</v>
      </c>
      <c r="AH52" s="85">
        <f>$J52*Population!K52*'Baseline Mortality'!K52</f>
        <v>65.382441799055599</v>
      </c>
      <c r="AI52" s="85">
        <f>$J52*Population!L52*'Baseline Mortality'!L52</f>
        <v>91.50727428047847</v>
      </c>
      <c r="AJ52" s="87">
        <f>$J52*Population!M52*'Baseline Mortality'!M52</f>
        <v>382.60538458678298</v>
      </c>
      <c r="AK52" s="89">
        <f t="shared" si="1"/>
        <v>631.08167624020177</v>
      </c>
      <c r="AM52" s="95">
        <f t="shared" si="2"/>
        <v>4.4723879239419375</v>
      </c>
    </row>
    <row r="53" spans="2:39" x14ac:dyDescent="0.3">
      <c r="B53" s="32" t="s">
        <v>49</v>
      </c>
      <c r="C53" s="29">
        <f>((-Input!C$2)/556)*(MMM_results!Q53*LN(Input!D59)+MMM_results!T53)</f>
        <v>-9.074122961561884E-2</v>
      </c>
      <c r="E53" s="73">
        <f>IF((Input!C59-Input!$C$7)&lt;0,0,1-EXP(-Input!$G$5*(Input!C59-Input!$C$7)))</f>
        <v>5.8380705649347608E-2</v>
      </c>
      <c r="F53" s="55">
        <f>IF((Input!C59-Input!$C$7)&lt;0,0,1-EXP(-Input!$G$4*(Input!C59-Input!$C$7)))</f>
        <v>7.6376871347118125E-2</v>
      </c>
      <c r="G53" s="29">
        <f>IF((Input!C59-Input!$C$7)&lt;0,0,1-EXP(-Input!$G$6*(Input!C59-Input!$C$7)))</f>
        <v>0.1021359766006803</v>
      </c>
      <c r="I53" s="73">
        <f>IF((Input!C59-Input!$C$7+$C53)&lt;0,0,1-EXP(-Input!$G$5*(Input!C59-Input!$C$7+$C53)))</f>
        <v>5.7882702936778996E-2</v>
      </c>
      <c r="J53" s="55">
        <f>IF((Input!C59-Input!$C$7+$C53)&lt;0,0,1-EXP(-Input!$G$4*(Input!C59-Input!$C$7+$C53)))</f>
        <v>7.5731630209307288E-2</v>
      </c>
      <c r="K53" s="29">
        <f>IF((Input!C59-Input!$C$7+$C53)&lt;0,0,1-EXP(-Input!$G$6*(Input!C59-Input!$C$7+$C53)))</f>
        <v>0.10128531855559586</v>
      </c>
      <c r="M53" s="84">
        <f>$F53*Population!C53*'Baseline Mortality'!C53</f>
        <v>0.60928753445629236</v>
      </c>
      <c r="N53" s="85">
        <f>$F53*Population!D53*'Baseline Mortality'!D53</f>
        <v>0.8262768347828694</v>
      </c>
      <c r="O53" s="85">
        <f>$F53*Population!E53*'Baseline Mortality'!E53</f>
        <v>1.028288442006057</v>
      </c>
      <c r="P53" s="85">
        <f>$F53*Population!F53*'Baseline Mortality'!F53</f>
        <v>1.4561770694766174</v>
      </c>
      <c r="Q53" s="85">
        <f>$F53*Population!G53*'Baseline Mortality'!G53</f>
        <v>1.9291298097163621</v>
      </c>
      <c r="R53" s="85">
        <f>$F53*Population!H53*'Baseline Mortality'!H53</f>
        <v>2.5844672863129241</v>
      </c>
      <c r="S53" s="85">
        <f>$F53*Population!I53*'Baseline Mortality'!I53</f>
        <v>3.3422280781924321</v>
      </c>
      <c r="T53" s="85">
        <f>$F53*Population!J53*'Baseline Mortality'!J53</f>
        <v>4.0828741616029864</v>
      </c>
      <c r="U53" s="85">
        <f>$F53*Population!K53*'Baseline Mortality'!K53</f>
        <v>4.8664968239838622</v>
      </c>
      <c r="V53" s="85">
        <f>$F53*Population!L53*'Baseline Mortality'!L53</f>
        <v>4.7138588569263762</v>
      </c>
      <c r="W53" s="87">
        <f>$F53*Population!M53*'Baseline Mortality'!M53</f>
        <v>6.5710619160999215</v>
      </c>
      <c r="X53" s="89">
        <f t="shared" si="0"/>
        <v>32.010146813556702</v>
      </c>
      <c r="Z53" s="84">
        <f>$J53*Population!C53*'Baseline Mortality'!C53</f>
        <v>0.60414019894683169</v>
      </c>
      <c r="AA53" s="85">
        <f>$J53*Population!D53*'Baseline Mortality'!D53</f>
        <v>0.81929634716117861</v>
      </c>
      <c r="AB53" s="85">
        <f>$J53*Population!E53*'Baseline Mortality'!E53</f>
        <v>1.0196013356528488</v>
      </c>
      <c r="AC53" s="85">
        <f>$J53*Population!F53*'Baseline Mortality'!F53</f>
        <v>1.4438751077362248</v>
      </c>
      <c r="AD53" s="85">
        <f>$J53*Population!G53*'Baseline Mortality'!G53</f>
        <v>1.9128322854599804</v>
      </c>
      <c r="AE53" s="85">
        <f>$J53*Population!H53*'Baseline Mortality'!H53</f>
        <v>2.5626333910113415</v>
      </c>
      <c r="AF53" s="85">
        <f>$J53*Population!I53*'Baseline Mortality'!I53</f>
        <v>3.3139925271681547</v>
      </c>
      <c r="AG53" s="85">
        <f>$J53*Population!J53*'Baseline Mortality'!J53</f>
        <v>4.0483815420035505</v>
      </c>
      <c r="AH53" s="85">
        <f>$J53*Population!K53*'Baseline Mortality'!K53</f>
        <v>4.8253840644209678</v>
      </c>
      <c r="AI53" s="85">
        <f>$J53*Population!L53*'Baseline Mortality'!L53</f>
        <v>4.6740356015523838</v>
      </c>
      <c r="AJ53" s="87">
        <f>$J53*Population!M53*'Baseline Mortality'!M53</f>
        <v>6.5155487824432656</v>
      </c>
      <c r="AK53" s="89">
        <f t="shared" si="1"/>
        <v>31.739721183556728</v>
      </c>
      <c r="AM53" s="95">
        <f t="shared" si="2"/>
        <v>0.27042562999997344</v>
      </c>
    </row>
    <row r="54" spans="2:39" x14ac:dyDescent="0.3">
      <c r="B54" s="32" t="s">
        <v>50</v>
      </c>
      <c r="C54" s="29">
        <f>((-Input!C$2)/556)*(MMM_results!Q54*LN(Input!D60)+MMM_results!T54)</f>
        <v>-8.5339730324647936E-2</v>
      </c>
      <c r="E54" s="73">
        <f>IF((Input!C60-Input!$C$7)&lt;0,0,1-EXP(-Input!$G$5*(Input!C60-Input!$C$7)))</f>
        <v>1.6020760762004427E-3</v>
      </c>
      <c r="F54" s="55">
        <f>IF((Input!C60-Input!$C$7)&lt;0,0,1-EXP(-Input!$G$4*(Input!C60-Input!$C$7)))</f>
        <v>2.1154634960818264E-3</v>
      </c>
      <c r="G54" s="29">
        <f>IF((Input!C60-Input!$C$7)&lt;0,0,1-EXP(-Input!$G$6*(Input!C60-Input!$C$7)))</f>
        <v>2.8675109879616745E-3</v>
      </c>
      <c r="I54" s="73">
        <f>IF((Input!C60-Input!$C$7+$C54)&lt;0,0,1-EXP(-Input!$G$5*(Input!C60-Input!$C$7+$C54)))</f>
        <v>1.1054839836920349E-3</v>
      </c>
      <c r="J54" s="55">
        <f>IF((Input!C60-Input!$C$7+$C54)&lt;0,0,1-EXP(-Input!$G$4*(Input!C60-Input!$C$7+$C54)))</f>
        <v>1.4598541747795624E-3</v>
      </c>
      <c r="K54" s="29">
        <f>IF((Input!C60-Input!$C$7+$C54)&lt;0,0,1-EXP(-Input!$G$6*(Input!C60-Input!$C$7+$C54)))</f>
        <v>1.9790636834077224E-3</v>
      </c>
      <c r="M54" s="84">
        <f>$F54*Population!C54*'Baseline Mortality'!C54</f>
        <v>0</v>
      </c>
      <c r="N54" s="85">
        <f>$F54*Population!D54*'Baseline Mortality'!D54</f>
        <v>0</v>
      </c>
      <c r="O54" s="85">
        <f>$F54*Population!E54*'Baseline Mortality'!E54</f>
        <v>0</v>
      </c>
      <c r="P54" s="85">
        <f>$F54*Population!F54*'Baseline Mortality'!F54</f>
        <v>0</v>
      </c>
      <c r="Q54" s="85">
        <f>$F54*Population!G54*'Baseline Mortality'!G54</f>
        <v>0</v>
      </c>
      <c r="R54" s="85">
        <f>$F54*Population!H54*'Baseline Mortality'!H54</f>
        <v>0</v>
      </c>
      <c r="S54" s="85">
        <f>$F54*Population!I54*'Baseline Mortality'!I54</f>
        <v>0</v>
      </c>
      <c r="T54" s="85">
        <f>$F54*Population!J54*'Baseline Mortality'!J54</f>
        <v>0</v>
      </c>
      <c r="U54" s="85">
        <f>$F54*Population!K54*'Baseline Mortality'!K54</f>
        <v>0</v>
      </c>
      <c r="V54" s="85">
        <f>$F54*Population!L54*'Baseline Mortality'!L54</f>
        <v>0</v>
      </c>
      <c r="W54" s="87">
        <f>$F54*Population!M54*'Baseline Mortality'!M54</f>
        <v>0</v>
      </c>
      <c r="X54" s="89">
        <f t="shared" si="0"/>
        <v>0</v>
      </c>
      <c r="Z54" s="84">
        <f>$J54*Population!C54*'Baseline Mortality'!C54</f>
        <v>0</v>
      </c>
      <c r="AA54" s="85">
        <f>$J54*Population!D54*'Baseline Mortality'!D54</f>
        <v>0</v>
      </c>
      <c r="AB54" s="85">
        <f>$J54*Population!E54*'Baseline Mortality'!E54</f>
        <v>0</v>
      </c>
      <c r="AC54" s="85">
        <f>$J54*Population!F54*'Baseline Mortality'!F54</f>
        <v>0</v>
      </c>
      <c r="AD54" s="85">
        <f>$J54*Population!G54*'Baseline Mortality'!G54</f>
        <v>0</v>
      </c>
      <c r="AE54" s="85">
        <f>$J54*Population!H54*'Baseline Mortality'!H54</f>
        <v>0</v>
      </c>
      <c r="AF54" s="85">
        <f>$J54*Population!I54*'Baseline Mortality'!I54</f>
        <v>0</v>
      </c>
      <c r="AG54" s="85">
        <f>$J54*Population!J54*'Baseline Mortality'!J54</f>
        <v>0</v>
      </c>
      <c r="AH54" s="85">
        <f>$J54*Population!K54*'Baseline Mortality'!K54</f>
        <v>0</v>
      </c>
      <c r="AI54" s="85">
        <f>$J54*Population!L54*'Baseline Mortality'!L54</f>
        <v>0</v>
      </c>
      <c r="AJ54" s="87">
        <f>$J54*Population!M54*'Baseline Mortality'!M54</f>
        <v>0</v>
      </c>
      <c r="AK54" s="89">
        <f t="shared" si="1"/>
        <v>0</v>
      </c>
      <c r="AM54" s="95">
        <f t="shared" si="2"/>
        <v>0</v>
      </c>
    </row>
    <row r="55" spans="2:39" x14ac:dyDescent="0.3">
      <c r="B55" s="32" t="s">
        <v>51</v>
      </c>
      <c r="C55" s="29">
        <f>((-Input!C$2)/556)*(MMM_results!Q55*LN(Input!D61)+MMM_results!T55)</f>
        <v>-8.0396130046521116E-2</v>
      </c>
      <c r="E55" s="73">
        <f>IF((Input!C61-Input!$C$7)&lt;0,0,1-EXP(-Input!$G$5*(Input!C61-Input!$C$7)))</f>
        <v>3.9986711994212887E-2</v>
      </c>
      <c r="F55" s="55">
        <f>IF((Input!C61-Input!$C$7)&lt;0,0,1-EXP(-Input!$G$4*(Input!C61-Input!$C$7)))</f>
        <v>5.247223149496838E-2</v>
      </c>
      <c r="G55" s="29">
        <f>IF((Input!C61-Input!$C$7)&lt;0,0,1-EXP(-Input!$G$6*(Input!C61-Input!$C$7)))</f>
        <v>7.0480676284100374E-2</v>
      </c>
      <c r="I55" s="73">
        <f>IF((Input!C61-Input!$C$7+$C55)&lt;0,0,1-EXP(-Input!$G$5*(Input!C61-Input!$C$7+$C55)))</f>
        <v>3.9536879320699381E-2</v>
      </c>
      <c r="J55" s="55">
        <f>IF((Input!C61-Input!$C$7+$C55)&lt;0,0,1-EXP(-Input!$G$4*(Input!C61-Input!$C$7+$C55)))</f>
        <v>5.1885779607196536E-2</v>
      </c>
      <c r="K55" s="29">
        <f>IF((Input!C61-Input!$C$7+$C55)&lt;0,0,1-EXP(-Input!$G$6*(Input!C61-Input!$C$7+$C55)))</f>
        <v>6.9700469174848512E-2</v>
      </c>
      <c r="M55" s="84">
        <f>$F55*Population!C55*'Baseline Mortality'!C55</f>
        <v>2.9271375505212918</v>
      </c>
      <c r="N55" s="85">
        <f>$F55*Population!D55*'Baseline Mortality'!D55</f>
        <v>3.395486056286436</v>
      </c>
      <c r="O55" s="85">
        <f>$F55*Population!E55*'Baseline Mortality'!E55</f>
        <v>4.1602191419333376</v>
      </c>
      <c r="P55" s="85">
        <f>$F55*Population!F55*'Baseline Mortality'!F55</f>
        <v>5.3395094643961603</v>
      </c>
      <c r="Q55" s="85">
        <f>$F55*Population!G55*'Baseline Mortality'!G55</f>
        <v>7.5693322457750494</v>
      </c>
      <c r="R55" s="85">
        <f>$F55*Population!H55*'Baseline Mortality'!H55</f>
        <v>9.1761286786583618</v>
      </c>
      <c r="S55" s="85">
        <f>$F55*Population!I55*'Baseline Mortality'!I55</f>
        <v>14.034147650640554</v>
      </c>
      <c r="T55" s="85">
        <f>$F55*Population!J55*'Baseline Mortality'!J55</f>
        <v>14.3706992390407</v>
      </c>
      <c r="U55" s="85">
        <f>$F55*Population!K55*'Baseline Mortality'!K55</f>
        <v>19.317559558859127</v>
      </c>
      <c r="V55" s="85">
        <f>$F55*Population!L55*'Baseline Mortality'!L55</f>
        <v>20.308359376805253</v>
      </c>
      <c r="W55" s="87">
        <f>$F55*Population!M55*'Baseline Mortality'!M55</f>
        <v>74.48609274191152</v>
      </c>
      <c r="X55" s="89">
        <f t="shared" si="0"/>
        <v>175.0846717048278</v>
      </c>
      <c r="Z55" s="84">
        <f>$J55*Population!C55*'Baseline Mortality'!C55</f>
        <v>2.894422621246068</v>
      </c>
      <c r="AA55" s="85">
        <f>$J55*Population!D55*'Baseline Mortality'!D55</f>
        <v>3.3575366657063328</v>
      </c>
      <c r="AB55" s="85">
        <f>$J55*Population!E55*'Baseline Mortality'!E55</f>
        <v>4.113722770427481</v>
      </c>
      <c r="AC55" s="85">
        <f>$J55*Population!F55*'Baseline Mortality'!F55</f>
        <v>5.2798328446688094</v>
      </c>
      <c r="AD55" s="85">
        <f>$J55*Population!G55*'Baseline Mortality'!G55</f>
        <v>7.4847341820328444</v>
      </c>
      <c r="AE55" s="85">
        <f>$J55*Population!H55*'Baseline Mortality'!H55</f>
        <v>9.0735723773020425</v>
      </c>
      <c r="AF55" s="85">
        <f>$J55*Population!I55*'Baseline Mortality'!I55</f>
        <v>13.877296071271832</v>
      </c>
      <c r="AG55" s="85">
        <f>$J55*Population!J55*'Baseline Mortality'!J55</f>
        <v>14.210086216548127</v>
      </c>
      <c r="AH55" s="85">
        <f>$J55*Population!K55*'Baseline Mortality'!K55</f>
        <v>19.101658329815255</v>
      </c>
      <c r="AI55" s="85">
        <f>$J55*Population!L55*'Baseline Mortality'!L55</f>
        <v>20.081384549267785</v>
      </c>
      <c r="AJ55" s="87">
        <f>$J55*Population!M55*'Baseline Mortality'!M55</f>
        <v>73.653604615207186</v>
      </c>
      <c r="AK55" s="89">
        <f t="shared" si="1"/>
        <v>173.12785124349375</v>
      </c>
      <c r="AM55" s="95">
        <f t="shared" si="2"/>
        <v>1.956820461334047</v>
      </c>
    </row>
    <row r="56" spans="2:39" x14ac:dyDescent="0.3">
      <c r="B56" s="32" t="s">
        <v>52</v>
      </c>
      <c r="C56" s="29">
        <f>((-Input!C$2)/556)*(MMM_results!Q56*LN(Input!D62)+MMM_results!T56)</f>
        <v>-3.6657930994020503E-2</v>
      </c>
      <c r="E56" s="73">
        <f>IF((Input!C62-Input!$C$7)&lt;0,0,1-EXP(-Input!$G$5*(Input!C62-Input!$C$7)))</f>
        <v>6.2710455226420159E-3</v>
      </c>
      <c r="F56" s="55">
        <f>IF((Input!C62-Input!$C$7)&lt;0,0,1-EXP(-Input!$G$4*(Input!C62-Input!$C$7)))</f>
        <v>8.2743965655184271E-3</v>
      </c>
      <c r="G56" s="29">
        <f>IF((Input!C62-Input!$C$7)&lt;0,0,1-EXP(-Input!$G$6*(Input!C62-Input!$C$7)))</f>
        <v>1.1203616925104631E-2</v>
      </c>
      <c r="I56" s="73">
        <f>IF((Input!C62-Input!$C$7+$C56)&lt;0,0,1-EXP(-Input!$G$5*(Input!C62-Input!$C$7+$C56)))</f>
        <v>6.0587605962904023E-3</v>
      </c>
      <c r="J56" s="55">
        <f>IF((Input!C62-Input!$C$7+$C56)&lt;0,0,1-EXP(-Input!$G$4*(Input!C62-Input!$C$7+$C56)))</f>
        <v>7.9945682404960472E-3</v>
      </c>
      <c r="K56" s="29">
        <f>IF((Input!C62-Input!$C$7+$C56)&lt;0,0,1-EXP(-Input!$G$6*(Input!C62-Input!$C$7+$C56)))</f>
        <v>1.0825268415374234E-2</v>
      </c>
      <c r="M56" s="84">
        <f>$F56*Population!C56*'Baseline Mortality'!C56</f>
        <v>0.60224283039112947</v>
      </c>
      <c r="N56" s="85">
        <f>$F56*Population!D56*'Baseline Mortality'!D56</f>
        <v>0.73344102143903234</v>
      </c>
      <c r="O56" s="85">
        <f>$F56*Population!E56*'Baseline Mortality'!E56</f>
        <v>0.83418748917917884</v>
      </c>
      <c r="P56" s="85">
        <f>$F56*Population!F56*'Baseline Mortality'!F56</f>
        <v>1.010150435047741</v>
      </c>
      <c r="Q56" s="85">
        <f>$F56*Population!G56*'Baseline Mortality'!G56</f>
        <v>1.5004388509453466</v>
      </c>
      <c r="R56" s="85">
        <f>$F56*Population!H56*'Baseline Mortality'!H56</f>
        <v>1.8532482211566481</v>
      </c>
      <c r="S56" s="85">
        <f>$F56*Population!I56*'Baseline Mortality'!I56</f>
        <v>2.6755434898356119</v>
      </c>
      <c r="T56" s="85">
        <f>$F56*Population!J56*'Baseline Mortality'!J56</f>
        <v>3.2404852707442791</v>
      </c>
      <c r="U56" s="85">
        <f>$F56*Population!K56*'Baseline Mortality'!K56</f>
        <v>4.8929146753970141</v>
      </c>
      <c r="V56" s="85">
        <f>$F56*Population!L56*'Baseline Mortality'!L56</f>
        <v>6.7653228081667489</v>
      </c>
      <c r="W56" s="87">
        <f>$F56*Population!M56*'Baseline Mortality'!M56</f>
        <v>30.868181340280461</v>
      </c>
      <c r="X56" s="89">
        <f t="shared" si="0"/>
        <v>54.976156432583196</v>
      </c>
      <c r="Z56" s="84">
        <f>$J56*Population!C56*'Baseline Mortality'!C56</f>
        <v>0.58187583430257206</v>
      </c>
      <c r="AA56" s="85">
        <f>$J56*Population!D56*'Baseline Mortality'!D56</f>
        <v>0.7086370891030761</v>
      </c>
      <c r="AB56" s="85">
        <f>$J56*Population!E56*'Baseline Mortality'!E56</f>
        <v>0.80597645457341738</v>
      </c>
      <c r="AC56" s="85">
        <f>$J56*Population!F56*'Baseline Mortality'!F56</f>
        <v>0.97598858384544407</v>
      </c>
      <c r="AD56" s="85">
        <f>$J56*Population!G56*'Baseline Mortality'!G56</f>
        <v>1.4496961427449409</v>
      </c>
      <c r="AE56" s="85">
        <f>$J56*Population!H56*'Baseline Mortality'!H56</f>
        <v>1.7905740017775484</v>
      </c>
      <c r="AF56" s="85">
        <f>$J56*Population!I56*'Baseline Mortality'!I56</f>
        <v>2.5850604138364224</v>
      </c>
      <c r="AG56" s="85">
        <f>$J56*Population!J56*'Baseline Mortality'!J56</f>
        <v>3.1308966671050897</v>
      </c>
      <c r="AH56" s="85">
        <f>$J56*Population!K56*'Baseline Mortality'!K56</f>
        <v>4.7274432591732038</v>
      </c>
      <c r="AI56" s="85">
        <f>$J56*Population!L56*'Baseline Mortality'!L56</f>
        <v>6.5365292115999409</v>
      </c>
      <c r="AJ56" s="87">
        <f>$J56*Population!M56*'Baseline Mortality'!M56</f>
        <v>29.824263344262032</v>
      </c>
      <c r="AK56" s="89">
        <f t="shared" si="1"/>
        <v>53.116941002323685</v>
      </c>
      <c r="AM56" s="95">
        <f t="shared" si="2"/>
        <v>1.8592154302595105</v>
      </c>
    </row>
    <row r="57" spans="2:39" x14ac:dyDescent="0.3">
      <c r="B57" s="32" t="s">
        <v>53</v>
      </c>
      <c r="C57" s="29">
        <f>((-Input!C$2)/556)*(MMM_results!Q57*LN(Input!D63)+MMM_results!T57)</f>
        <v>-0.13758381999467728</v>
      </c>
      <c r="E57" s="73">
        <f>IF((Input!C63-Input!$C$7)&lt;0,0,1-EXP(-Input!$G$5*(Input!C63-Input!$C$7)))</f>
        <v>0.15983970498190603</v>
      </c>
      <c r="F57" s="55">
        <f>IF((Input!C63-Input!$C$7)&lt;0,0,1-EXP(-Input!$G$4*(Input!C63-Input!$C$7)))</f>
        <v>0.205492092854062</v>
      </c>
      <c r="G57" s="29">
        <f>IF((Input!C63-Input!$C$7)&lt;0,0,1-EXP(-Input!$G$6*(Input!C63-Input!$C$7)))</f>
        <v>0.26796457786371186</v>
      </c>
      <c r="I57" s="73">
        <f>IF((Input!C63-Input!$C$7+$C57)&lt;0,0,1-EXP(-Input!$G$5*(Input!C63-Input!$C$7+$C57)))</f>
        <v>0.15916589026466543</v>
      </c>
      <c r="J57" s="55">
        <f>IF((Input!C63-Input!$C$7+$C57)&lt;0,0,1-EXP(-Input!$G$4*(Input!C63-Input!$C$7+$C57)))</f>
        <v>0.2046503751340828</v>
      </c>
      <c r="K57" s="29">
        <f>IF((Input!C63-Input!$C$7+$C57)&lt;0,0,1-EXP(-Input!$G$6*(Input!C63-Input!$C$7+$C57)))</f>
        <v>0.26691274819477162</v>
      </c>
      <c r="M57" s="84">
        <f>$F57*Population!C57*'Baseline Mortality'!C57</f>
        <v>164.07496203812067</v>
      </c>
      <c r="N57" s="85">
        <f>$F57*Population!D57*'Baseline Mortality'!D57</f>
        <v>202.90486979246887</v>
      </c>
      <c r="O57" s="85">
        <f>$F57*Population!E57*'Baseline Mortality'!E57</f>
        <v>234.34792997064019</v>
      </c>
      <c r="P57" s="85">
        <f>$F57*Population!F57*'Baseline Mortality'!F57</f>
        <v>290.77758262874744</v>
      </c>
      <c r="Q57" s="85">
        <f>$F57*Population!G57*'Baseline Mortality'!G57</f>
        <v>422.17074528371057</v>
      </c>
      <c r="R57" s="85">
        <f>$F57*Population!H57*'Baseline Mortality'!H57</f>
        <v>549.37419070836484</v>
      </c>
      <c r="S57" s="85">
        <f>$F57*Population!I57*'Baseline Mortality'!I57</f>
        <v>752.97254122343429</v>
      </c>
      <c r="T57" s="85">
        <f>$F57*Population!J57*'Baseline Mortality'!J57</f>
        <v>1046.9335853020241</v>
      </c>
      <c r="U57" s="85">
        <f>$F57*Population!K57*'Baseline Mortality'!K57</f>
        <v>1051.6463810936032</v>
      </c>
      <c r="V57" s="85">
        <f>$F57*Population!L57*'Baseline Mortality'!L57</f>
        <v>1038.4081722296889</v>
      </c>
      <c r="W57" s="87">
        <f>$F57*Population!M57*'Baseline Mortality'!M57</f>
        <v>1484.2878540981776</v>
      </c>
      <c r="X57" s="89">
        <f t="shared" si="0"/>
        <v>7237.8988143689803</v>
      </c>
      <c r="Z57" s="84">
        <f>$J57*Population!C57*'Baseline Mortality'!C57</f>
        <v>163.40289334178169</v>
      </c>
      <c r="AA57" s="85">
        <f>$J57*Population!D57*'Baseline Mortality'!D57</f>
        <v>202.07374961649359</v>
      </c>
      <c r="AB57" s="85">
        <f>$J57*Population!E57*'Baseline Mortality'!E57</f>
        <v>233.38801563740682</v>
      </c>
      <c r="AC57" s="85">
        <f>$J57*Population!F57*'Baseline Mortality'!F57</f>
        <v>289.58652636730216</v>
      </c>
      <c r="AD57" s="85">
        <f>$J57*Population!G57*'Baseline Mortality'!G57</f>
        <v>420.44148849223643</v>
      </c>
      <c r="AE57" s="85">
        <f>$J57*Population!H57*'Baseline Mortality'!H57</f>
        <v>547.12389491938336</v>
      </c>
      <c r="AF57" s="85">
        <f>$J57*Population!I57*'Baseline Mortality'!I57</f>
        <v>749.88828468683062</v>
      </c>
      <c r="AG57" s="85">
        <f>$J57*Population!J57*'Baseline Mortality'!J57</f>
        <v>1042.6452327033871</v>
      </c>
      <c r="AH57" s="85">
        <f>$J57*Population!K57*'Baseline Mortality'!K57</f>
        <v>1047.3387243763827</v>
      </c>
      <c r="AI57" s="85">
        <f>$J57*Population!L57*'Baseline Mortality'!L57</f>
        <v>1034.1547406401935</v>
      </c>
      <c r="AJ57" s="87">
        <f>$J57*Population!M57*'Baseline Mortality'!M57</f>
        <v>1478.2080513622559</v>
      </c>
      <c r="AK57" s="89">
        <f t="shared" si="1"/>
        <v>7208.2516021436541</v>
      </c>
      <c r="AM57" s="95">
        <f t="shared" si="2"/>
        <v>29.647212225326257</v>
      </c>
    </row>
    <row r="58" spans="2:39" x14ac:dyDescent="0.3">
      <c r="B58" s="32" t="s">
        <v>54</v>
      </c>
      <c r="C58" s="29">
        <f>((-Input!C$2)/556)*(MMM_results!Q58*LN(Input!D64)+MMM_results!T58)</f>
        <v>-6.3202106545969694E-2</v>
      </c>
      <c r="E58" s="73">
        <f>IF((Input!C64-Input!$C$7)&lt;0,0,1-EXP(-Input!$G$5*(Input!C64-Input!$C$7)))</f>
        <v>5.9973869578140326E-2</v>
      </c>
      <c r="F58" s="55">
        <f>IF((Input!C64-Input!$C$7)&lt;0,0,1-EXP(-Input!$G$4*(Input!C64-Input!$C$7)))</f>
        <v>7.8440331325385637E-2</v>
      </c>
      <c r="G58" s="29">
        <f>IF((Input!C64-Input!$C$7)&lt;0,0,1-EXP(-Input!$G$6*(Input!C64-Input!$C$7)))</f>
        <v>0.10485493268161472</v>
      </c>
      <c r="I58" s="73">
        <f>IF((Input!C64-Input!$C$7+$C58)&lt;0,0,1-EXP(-Input!$G$5*(Input!C64-Input!$C$7+$C58)))</f>
        <v>5.9627620734599485E-2</v>
      </c>
      <c r="J58" s="55">
        <f>IF((Input!C64-Input!$C$7+$C58)&lt;0,0,1-EXP(-Input!$G$4*(Input!C64-Input!$C$7+$C58)))</f>
        <v>7.7991966458418993E-2</v>
      </c>
      <c r="K58" s="29">
        <f>IF((Input!C64-Input!$C$7+$C58)&lt;0,0,1-EXP(-Input!$G$6*(Input!C64-Input!$C$7+$C58)))</f>
        <v>0.10426432057647028</v>
      </c>
      <c r="M58" s="84">
        <f>$F58*Population!C58*'Baseline Mortality'!C58</f>
        <v>3.1730670918647479</v>
      </c>
      <c r="N58" s="85">
        <f>$F58*Population!D58*'Baseline Mortality'!D58</f>
        <v>3.8330024026894631</v>
      </c>
      <c r="O58" s="85">
        <f>$F58*Population!E58*'Baseline Mortality'!E58</f>
        <v>4.3857516795576199</v>
      </c>
      <c r="P58" s="85">
        <f>$F58*Population!F58*'Baseline Mortality'!F58</f>
        <v>5.8848253075081596</v>
      </c>
      <c r="Q58" s="85">
        <f>$F58*Population!G58*'Baseline Mortality'!G58</f>
        <v>8.7616542340860537</v>
      </c>
      <c r="R58" s="85">
        <f>$F58*Population!H58*'Baseline Mortality'!H58</f>
        <v>12.399424591837512</v>
      </c>
      <c r="S58" s="85">
        <f>$F58*Population!I58*'Baseline Mortality'!I58</f>
        <v>16.692047240515059</v>
      </c>
      <c r="T58" s="85">
        <f>$F58*Population!J58*'Baseline Mortality'!J58</f>
        <v>21.208065429672544</v>
      </c>
      <c r="U58" s="85">
        <f>$F58*Population!K58*'Baseline Mortality'!K58</f>
        <v>31.879026203985877</v>
      </c>
      <c r="V58" s="85">
        <f>$F58*Population!L58*'Baseline Mortality'!L58</f>
        <v>44.322190867238973</v>
      </c>
      <c r="W58" s="87">
        <f>$F58*Population!M58*'Baseline Mortality'!M58</f>
        <v>134.40939097441895</v>
      </c>
      <c r="X58" s="89">
        <f t="shared" si="0"/>
        <v>286.94844602337497</v>
      </c>
      <c r="Z58" s="84">
        <f>$J58*Population!C58*'Baseline Mortality'!C58</f>
        <v>3.154929843073452</v>
      </c>
      <c r="AA58" s="85">
        <f>$J58*Population!D58*'Baseline Mortality'!D58</f>
        <v>3.811092964224247</v>
      </c>
      <c r="AB58" s="85">
        <f>$J58*Population!E58*'Baseline Mortality'!E58</f>
        <v>4.3606827266971777</v>
      </c>
      <c r="AC58" s="85">
        <f>$J58*Population!F58*'Baseline Mortality'!F58</f>
        <v>5.8511876510686722</v>
      </c>
      <c r="AD58" s="85">
        <f>$J58*Population!G58*'Baseline Mortality'!G58</f>
        <v>8.7115726259554354</v>
      </c>
      <c r="AE58" s="85">
        <f>$J58*Population!H58*'Baseline Mortality'!H58</f>
        <v>12.328549491444061</v>
      </c>
      <c r="AF58" s="85">
        <f>$J58*Population!I58*'Baseline Mortality'!I58</f>
        <v>16.596635512722262</v>
      </c>
      <c r="AG58" s="85">
        <f>$J58*Population!J58*'Baseline Mortality'!J58</f>
        <v>21.086840145761517</v>
      </c>
      <c r="AH58" s="85">
        <f>$J58*Population!K58*'Baseline Mortality'!K58</f>
        <v>31.69680571738844</v>
      </c>
      <c r="AI58" s="85">
        <f>$J58*Population!L58*'Baseline Mortality'!L58</f>
        <v>44.068845262037165</v>
      </c>
      <c r="AJ58" s="87">
        <f>$J58*Population!M58*'Baseline Mortality'!M58</f>
        <v>133.64110701022551</v>
      </c>
      <c r="AK58" s="89">
        <f t="shared" si="1"/>
        <v>285.30824895059794</v>
      </c>
      <c r="AM58" s="95">
        <f t="shared" si="2"/>
        <v>1.6401970727770276</v>
      </c>
    </row>
    <row r="59" spans="2:39" x14ac:dyDescent="0.3">
      <c r="B59" s="32" t="s">
        <v>55</v>
      </c>
      <c r="C59" s="29">
        <f>((-Input!C$2)/556)*(MMM_results!Q59*LN(Input!D65)+MMM_results!T59)</f>
        <v>-4.4891925859117415E-2</v>
      </c>
      <c r="E59" s="73">
        <f>IF((Input!C65-Input!$C$7)&lt;0,0,1-EXP(-Input!$G$5*(Input!C65-Input!$C$7)))</f>
        <v>2.8713164322670126E-3</v>
      </c>
      <c r="F59" s="55">
        <f>IF((Input!C65-Input!$C$7)&lt;0,0,1-EXP(-Input!$G$4*(Input!C65-Input!$C$7)))</f>
        <v>3.7906607777397072E-3</v>
      </c>
      <c r="G59" s="29">
        <f>IF((Input!C65-Input!$C$7)&lt;0,0,1-EXP(-Input!$G$6*(Input!C65-Input!$C$7)))</f>
        <v>5.1367063581262418E-3</v>
      </c>
      <c r="I59" s="73">
        <f>IF((Input!C65-Input!$C$7+$C59)&lt;0,0,1-EXP(-Input!$G$5*(Input!C65-Input!$C$7+$C59)))</f>
        <v>2.6104530450052899E-3</v>
      </c>
      <c r="J59" s="55">
        <f>IF((Input!C65-Input!$C$7+$C59)&lt;0,0,1-EXP(-Input!$G$4*(Input!C65-Input!$C$7+$C59)))</f>
        <v>3.4464180256907895E-3</v>
      </c>
      <c r="K59" s="29">
        <f>IF((Input!C65-Input!$C$7+$C59)&lt;0,0,1-EXP(-Input!$G$6*(Input!C65-Input!$C$7+$C59)))</f>
        <v>4.6705114621548027E-3</v>
      </c>
      <c r="M59" s="84">
        <f>$F59*Population!C59*'Baseline Mortality'!C59</f>
        <v>4.3518737182857287E-2</v>
      </c>
      <c r="N59" s="85">
        <f>$F59*Population!D59*'Baseline Mortality'!D59</f>
        <v>4.3851215875196491E-2</v>
      </c>
      <c r="O59" s="85">
        <f>$F59*Population!E59*'Baseline Mortality'!E59</f>
        <v>4.5600871022270881E-2</v>
      </c>
      <c r="P59" s="85">
        <f>$F59*Population!F59*'Baseline Mortality'!F59</f>
        <v>6.156574559270165E-2</v>
      </c>
      <c r="Q59" s="85">
        <f>$F59*Population!G59*'Baseline Mortality'!G59</f>
        <v>7.4664584408678292E-2</v>
      </c>
      <c r="R59" s="85">
        <f>$F59*Population!H59*'Baseline Mortality'!H59</f>
        <v>0.10211697135802726</v>
      </c>
      <c r="S59" s="85">
        <f>$F59*Population!I59*'Baseline Mortality'!I59</f>
        <v>0.15252540212883506</v>
      </c>
      <c r="T59" s="85">
        <f>$F59*Population!J59*'Baseline Mortality'!J59</f>
        <v>0.17338665723683599</v>
      </c>
      <c r="U59" s="85">
        <f>$F59*Population!K59*'Baseline Mortality'!K59</f>
        <v>0.21552463253649595</v>
      </c>
      <c r="V59" s="85">
        <f>$F59*Population!L59*'Baseline Mortality'!L59</f>
        <v>0.21900289066660464</v>
      </c>
      <c r="W59" s="87">
        <f>$F59*Population!M59*'Baseline Mortality'!M59</f>
        <v>0.34930203139224181</v>
      </c>
      <c r="X59" s="89">
        <f t="shared" si="0"/>
        <v>1.4810597394007452</v>
      </c>
      <c r="Z59" s="84">
        <f>$J59*Population!C59*'Baseline Mortality'!C59</f>
        <v>3.9566653171147541E-2</v>
      </c>
      <c r="AA59" s="85">
        <f>$J59*Population!D59*'Baseline Mortality'!D59</f>
        <v>3.9868938346641174E-2</v>
      </c>
      <c r="AB59" s="85">
        <f>$J59*Population!E59*'Baseline Mortality'!E59</f>
        <v>4.1459701380102437E-2</v>
      </c>
      <c r="AC59" s="85">
        <f>$J59*Population!F59*'Baseline Mortality'!F59</f>
        <v>5.5974751584682701E-2</v>
      </c>
      <c r="AD59" s="85">
        <f>$J59*Population!G59*'Baseline Mortality'!G59</f>
        <v>6.7884040454872396E-2</v>
      </c>
      <c r="AE59" s="85">
        <f>$J59*Population!H59*'Baseline Mortality'!H59</f>
        <v>9.2843383107234528E-2</v>
      </c>
      <c r="AF59" s="85">
        <f>$J59*Population!I59*'Baseline Mortality'!I59</f>
        <v>0.13867405344194303</v>
      </c>
      <c r="AG59" s="85">
        <f>$J59*Population!J59*'Baseline Mortality'!J59</f>
        <v>0.15764082727329043</v>
      </c>
      <c r="AH59" s="85">
        <f>$J59*Population!K59*'Baseline Mortality'!K59</f>
        <v>0.19595211022735526</v>
      </c>
      <c r="AI59" s="85">
        <f>$J59*Population!L59*'Baseline Mortality'!L59</f>
        <v>0.19911449594860148</v>
      </c>
      <c r="AJ59" s="87">
        <f>$J59*Population!M59*'Baseline Mortality'!M59</f>
        <v>0.31758073011177163</v>
      </c>
      <c r="AK59" s="89">
        <f t="shared" si="1"/>
        <v>1.3465596850476427</v>
      </c>
      <c r="AM59" s="95">
        <f t="shared" si="2"/>
        <v>0.13450005435310253</v>
      </c>
    </row>
    <row r="60" spans="2:39" x14ac:dyDescent="0.3">
      <c r="B60" s="32" t="s">
        <v>56</v>
      </c>
      <c r="C60" s="29">
        <f>((-Input!C$2)/556)*(MMM_results!Q60*LN(Input!D66)+MMM_results!T60)</f>
        <v>-0.10175821510320392</v>
      </c>
      <c r="E60" s="73">
        <f>IF((Input!C66-Input!$C$7)&lt;0,0,1-EXP(-Input!$G$5*(Input!C66-Input!$C$7)))</f>
        <v>7.9860472257047954E-2</v>
      </c>
      <c r="F60" s="55">
        <f>IF((Input!C66-Input!$C$7)&lt;0,0,1-EXP(-Input!$G$4*(Input!C66-Input!$C$7)))</f>
        <v>0.10410258974975828</v>
      </c>
      <c r="G60" s="29">
        <f>IF((Input!C66-Input!$C$7)&lt;0,0,1-EXP(-Input!$G$6*(Input!C66-Input!$C$7)))</f>
        <v>0.13848725631637071</v>
      </c>
      <c r="I60" s="73">
        <f>IF((Input!C66-Input!$C$7+$C60)&lt;0,0,1-EXP(-Input!$G$5*(Input!C66-Input!$C$7+$C60)))</f>
        <v>7.9314728459286887E-2</v>
      </c>
      <c r="J60" s="55">
        <f>IF((Input!C66-Input!$C$7+$C60)&lt;0,0,1-EXP(-Input!$G$4*(Input!C66-Input!$C$7+$C60)))</f>
        <v>0.10340070021963987</v>
      </c>
      <c r="K60" s="29">
        <f>IF((Input!C66-Input!$C$7+$C60)&lt;0,0,1-EXP(-Input!$G$6*(Input!C66-Input!$C$7+$C60)))</f>
        <v>0.13757188786433783</v>
      </c>
      <c r="M60" s="84">
        <f>$F60*Population!C60*'Baseline Mortality'!C60</f>
        <v>10.190978113311889</v>
      </c>
      <c r="N60" s="85">
        <f>$F60*Population!D60*'Baseline Mortality'!D60</f>
        <v>10.608063000458781</v>
      </c>
      <c r="O60" s="85">
        <f>$F60*Population!E60*'Baseline Mortality'!E60</f>
        <v>12.041892019740699</v>
      </c>
      <c r="P60" s="85">
        <f>$F60*Population!F60*'Baseline Mortality'!F60</f>
        <v>14.557278493529894</v>
      </c>
      <c r="Q60" s="85">
        <f>$F60*Population!G60*'Baseline Mortality'!G60</f>
        <v>16.824489842772785</v>
      </c>
      <c r="R60" s="85">
        <f>$F60*Population!H60*'Baseline Mortality'!H60</f>
        <v>23.486008607053275</v>
      </c>
      <c r="S60" s="85">
        <f>$F60*Population!I60*'Baseline Mortality'!I60</f>
        <v>29.777183667217695</v>
      </c>
      <c r="T60" s="85">
        <f>$F60*Population!J60*'Baseline Mortality'!J60</f>
        <v>53.363300584301989</v>
      </c>
      <c r="U60" s="85">
        <f>$F60*Population!K60*'Baseline Mortality'!K60</f>
        <v>46.171872000647831</v>
      </c>
      <c r="V60" s="85">
        <f>$F60*Population!L60*'Baseline Mortality'!L60</f>
        <v>44.516822304839309</v>
      </c>
      <c r="W60" s="87">
        <f>$F60*Population!M60*'Baseline Mortality'!M60</f>
        <v>54.31039489825541</v>
      </c>
      <c r="X60" s="89">
        <f t="shared" si="0"/>
        <v>315.84828353212953</v>
      </c>
      <c r="Z60" s="84">
        <f>$J60*Population!C60*'Baseline Mortality'!C60</f>
        <v>10.12226761478737</v>
      </c>
      <c r="AA60" s="85">
        <f>$J60*Population!D60*'Baseline Mortality'!D60</f>
        <v>10.536540395951475</v>
      </c>
      <c r="AB60" s="85">
        <f>$J60*Population!E60*'Baseline Mortality'!E60</f>
        <v>11.960702128578628</v>
      </c>
      <c r="AC60" s="85">
        <f>$J60*Population!F60*'Baseline Mortality'!F60</f>
        <v>14.459129145024853</v>
      </c>
      <c r="AD60" s="85">
        <f>$J60*Population!G60*'Baseline Mortality'!G60</f>
        <v>16.711054304823037</v>
      </c>
      <c r="AE60" s="85">
        <f>$J60*Population!H60*'Baseline Mortality'!H60</f>
        <v>23.327659198213521</v>
      </c>
      <c r="AF60" s="85">
        <f>$J60*Population!I60*'Baseline Mortality'!I60</f>
        <v>29.576417351003347</v>
      </c>
      <c r="AG60" s="85">
        <f>$J60*Population!J60*'Baseline Mortality'!J60</f>
        <v>53.003509900297701</v>
      </c>
      <c r="AH60" s="85">
        <f>$J60*Population!K60*'Baseline Mortality'!K60</f>
        <v>45.860567991582123</v>
      </c>
      <c r="AI60" s="85">
        <f>$J60*Population!L60*'Baseline Mortality'!L60</f>
        <v>44.216677115704073</v>
      </c>
      <c r="AJ60" s="87">
        <f>$J60*Population!M60*'Baseline Mortality'!M60</f>
        <v>53.94421863263787</v>
      </c>
      <c r="AK60" s="89">
        <f t="shared" si="1"/>
        <v>313.71874377860399</v>
      </c>
      <c r="AM60" s="95">
        <f t="shared" si="2"/>
        <v>2.1295397535255347</v>
      </c>
    </row>
    <row r="61" spans="2:39" x14ac:dyDescent="0.3">
      <c r="B61" s="32" t="s">
        <v>57</v>
      </c>
      <c r="C61" s="29">
        <f>((-Input!C$2)/556)*(MMM_results!Q61*LN(Input!D67)+MMM_results!T61)</f>
        <v>-7.8019438273201083E-2</v>
      </c>
      <c r="E61" s="73">
        <f>IF((Input!C67-Input!$C$7)&lt;0,0,1-EXP(-Input!$G$5*(Input!C67-Input!$C$7)))</f>
        <v>5.6627363617855586E-2</v>
      </c>
      <c r="F61" s="55">
        <f>IF((Input!C67-Input!$C$7)&lt;0,0,1-EXP(-Input!$G$4*(Input!C67-Input!$C$7)))</f>
        <v>7.410465446053649E-2</v>
      </c>
      <c r="G61" s="29">
        <f>IF((Input!C67-Input!$C$7)&lt;0,0,1-EXP(-Input!$G$6*(Input!C67-Input!$C$7)))</f>
        <v>9.913944546222786E-2</v>
      </c>
      <c r="I61" s="73">
        <f>IF((Input!C67-Input!$C$7+$C61)&lt;0,0,1-EXP(-Input!$G$5*(Input!C67-Input!$C$7+$C61)))</f>
        <v>5.6198398779302883E-2</v>
      </c>
      <c r="J61" s="55">
        <f>IF((Input!C67-Input!$C$7+$C61)&lt;0,0,1-EXP(-Input!$G$4*(Input!C67-Input!$C$7+$C61)))</f>
        <v>7.3548537621011434E-2</v>
      </c>
      <c r="K61" s="29">
        <f>IF((Input!C67-Input!$C$7+$C61)&lt;0,0,1-EXP(-Input!$G$6*(Input!C67-Input!$C$7+$C61)))</f>
        <v>9.8405656220546756E-2</v>
      </c>
      <c r="M61" s="84">
        <f>$F61*Population!C61*'Baseline Mortality'!C61</f>
        <v>0.28214554274559339</v>
      </c>
      <c r="N61" s="85">
        <f>$F61*Population!D61*'Baseline Mortality'!D61</f>
        <v>0.34166093826478439</v>
      </c>
      <c r="O61" s="85">
        <f>$F61*Population!E61*'Baseline Mortality'!E61</f>
        <v>0.56122450195911522</v>
      </c>
      <c r="P61" s="85">
        <f>$F61*Population!F61*'Baseline Mortality'!F61</f>
        <v>0.86189387038330101</v>
      </c>
      <c r="Q61" s="85">
        <f>$F61*Population!G61*'Baseline Mortality'!G61</f>
        <v>1.366443942355966</v>
      </c>
      <c r="R61" s="85">
        <f>$F61*Population!H61*'Baseline Mortality'!H61</f>
        <v>2.1831123170013669</v>
      </c>
      <c r="S61" s="85">
        <f>$F61*Population!I61*'Baseline Mortality'!I61</f>
        <v>2.9782051435543271</v>
      </c>
      <c r="T61" s="85">
        <f>$F61*Population!J61*'Baseline Mortality'!J61</f>
        <v>3.9004335168368929</v>
      </c>
      <c r="U61" s="85">
        <f>$F61*Population!K61*'Baseline Mortality'!K61</f>
        <v>3.7836803785813151</v>
      </c>
      <c r="V61" s="85">
        <f>$F61*Population!L61*'Baseline Mortality'!L61</f>
        <v>5.5540812215175617</v>
      </c>
      <c r="W61" s="87">
        <f>$F61*Population!M61*'Baseline Mortality'!M61</f>
        <v>15.780155940931582</v>
      </c>
      <c r="X61" s="89">
        <f t="shared" si="0"/>
        <v>37.593037314131806</v>
      </c>
      <c r="Z61" s="84">
        <f>$J61*Population!C61*'Baseline Mortality'!C61</f>
        <v>0.28002818738296475</v>
      </c>
      <c r="AA61" s="85">
        <f>$J61*Population!D61*'Baseline Mortality'!D61</f>
        <v>0.33909695085319524</v>
      </c>
      <c r="AB61" s="85">
        <f>$J61*Population!E61*'Baseline Mortality'!E61</f>
        <v>0.55701280434625156</v>
      </c>
      <c r="AC61" s="85">
        <f>$J61*Population!F61*'Baseline Mortality'!F61</f>
        <v>0.85542580574292371</v>
      </c>
      <c r="AD61" s="85">
        <f>$J61*Population!G61*'Baseline Mortality'!G61</f>
        <v>1.3561894921848794</v>
      </c>
      <c r="AE61" s="85">
        <f>$J61*Population!H61*'Baseline Mortality'!H61</f>
        <v>2.1667291959828949</v>
      </c>
      <c r="AF61" s="85">
        <f>$J61*Population!I61*'Baseline Mortality'!I61</f>
        <v>2.9558552649407956</v>
      </c>
      <c r="AG61" s="85">
        <f>$J61*Population!J61*'Baseline Mortality'!J61</f>
        <v>3.8711627945597105</v>
      </c>
      <c r="AH61" s="85">
        <f>$J61*Population!K61*'Baseline Mortality'!K61</f>
        <v>3.7552858278040735</v>
      </c>
      <c r="AI61" s="85">
        <f>$J61*Population!L61*'Baseline Mortality'!L61</f>
        <v>5.5124007344029406</v>
      </c>
      <c r="AJ61" s="87">
        <f>$J61*Population!M61*'Baseline Mortality'!M61</f>
        <v>15.661734088580099</v>
      </c>
      <c r="AK61" s="89">
        <f t="shared" si="1"/>
        <v>37.310921146780728</v>
      </c>
      <c r="AM61" s="95">
        <f t="shared" si="2"/>
        <v>0.28211616735107725</v>
      </c>
    </row>
    <row r="62" spans="2:39" x14ac:dyDescent="0.3">
      <c r="B62" s="32" t="s">
        <v>58</v>
      </c>
      <c r="C62" s="29">
        <f>((-Input!C$2)/556)*(MMM_results!Q62*LN(Input!D68)+MMM_results!T62)</f>
        <v>-7.4543724792237642E-2</v>
      </c>
      <c r="E62" s="73">
        <f>IF((Input!C68-Input!$C$7)&lt;0,0,1-EXP(-Input!$G$5*(Input!C68-Input!$C$7)))</f>
        <v>3.9720323984892114E-2</v>
      </c>
      <c r="F62" s="55">
        <f>IF((Input!C68-Input!$C$7)&lt;0,0,1-EXP(-Input!$G$4*(Input!C68-Input!$C$7)))</f>
        <v>5.2124949109379259E-2</v>
      </c>
      <c r="G62" s="29">
        <f>IF((Input!C68-Input!$C$7)&lt;0,0,1-EXP(-Input!$G$6*(Input!C68-Input!$C$7)))</f>
        <v>7.0018677573661425E-2</v>
      </c>
      <c r="I62" s="73">
        <f>IF((Input!C68-Input!$C$7+$C62)&lt;0,0,1-EXP(-Input!$G$5*(Input!C68-Input!$C$7+$C62)))</f>
        <v>3.930312808636871E-2</v>
      </c>
      <c r="J62" s="55">
        <f>IF((Input!C68-Input!$C$7+$C62)&lt;0,0,1-EXP(-Input!$G$4*(Input!C68-Input!$C$7+$C62)))</f>
        <v>5.158100071542171E-2</v>
      </c>
      <c r="K62" s="29">
        <f>IF((Input!C68-Input!$C$7+$C62)&lt;0,0,1-EXP(-Input!$G$6*(Input!C68-Input!$C$7+$C62)))</f>
        <v>6.9294927887485258E-2</v>
      </c>
      <c r="M62" s="84">
        <f>$F62*Population!C62*'Baseline Mortality'!C62</f>
        <v>37.481654945644749</v>
      </c>
      <c r="N62" s="85">
        <f>$F62*Population!D62*'Baseline Mortality'!D62</f>
        <v>42.008344135413019</v>
      </c>
      <c r="O62" s="85">
        <f>$F62*Population!E62*'Baseline Mortality'!E62</f>
        <v>50.874132444071407</v>
      </c>
      <c r="P62" s="85">
        <f>$F62*Population!F62*'Baseline Mortality'!F62</f>
        <v>66.765947687746646</v>
      </c>
      <c r="Q62" s="85">
        <f>$F62*Population!G62*'Baseline Mortality'!G62</f>
        <v>81.703228047666201</v>
      </c>
      <c r="R62" s="85">
        <f>$F62*Population!H62*'Baseline Mortality'!H62</f>
        <v>126.92433647152824</v>
      </c>
      <c r="S62" s="85">
        <f>$F62*Population!I62*'Baseline Mortality'!I62</f>
        <v>181.30867832704976</v>
      </c>
      <c r="T62" s="85">
        <f>$F62*Population!J62*'Baseline Mortality'!J62</f>
        <v>243.57575945861885</v>
      </c>
      <c r="U62" s="85">
        <f>$F62*Population!K62*'Baseline Mortality'!K62</f>
        <v>295.94162716124043</v>
      </c>
      <c r="V62" s="85">
        <f>$F62*Population!L62*'Baseline Mortality'!L62</f>
        <v>289.20467877812797</v>
      </c>
      <c r="W62" s="87">
        <f>$F62*Population!M62*'Baseline Mortality'!M62</f>
        <v>453.0551259925262</v>
      </c>
      <c r="X62" s="89">
        <f t="shared" si="0"/>
        <v>1868.8435134496335</v>
      </c>
      <c r="Z62" s="84">
        <f>$J62*Population!C62*'Baseline Mortality'!C62</f>
        <v>37.090516223038577</v>
      </c>
      <c r="AA62" s="85">
        <f>$J62*Population!D62*'Baseline Mortality'!D62</f>
        <v>41.569967279114799</v>
      </c>
      <c r="AB62" s="85">
        <f>$J62*Population!E62*'Baseline Mortality'!E62</f>
        <v>50.343236911130603</v>
      </c>
      <c r="AC62" s="85">
        <f>$J62*Population!F62*'Baseline Mortality'!F62</f>
        <v>66.069213577952198</v>
      </c>
      <c r="AD62" s="85">
        <f>$J62*Population!G62*'Baseline Mortality'!G62</f>
        <v>80.850616382100498</v>
      </c>
      <c r="AE62" s="85">
        <f>$J62*Population!H62*'Baseline Mortality'!H62</f>
        <v>125.59982124115476</v>
      </c>
      <c r="AF62" s="85">
        <f>$J62*Population!I62*'Baseline Mortality'!I62</f>
        <v>179.4166368752756</v>
      </c>
      <c r="AG62" s="85">
        <f>$J62*Population!J62*'Baseline Mortality'!J62</f>
        <v>241.03393168845679</v>
      </c>
      <c r="AH62" s="85">
        <f>$J62*Population!K62*'Baseline Mortality'!K62</f>
        <v>292.85333689813149</v>
      </c>
      <c r="AI62" s="85">
        <f>$J62*Population!L62*'Baseline Mortality'!L62</f>
        <v>286.18669174438975</v>
      </c>
      <c r="AJ62" s="87">
        <f>$J62*Population!M62*'Baseline Mortality'!M62</f>
        <v>448.32728237121648</v>
      </c>
      <c r="AK62" s="89">
        <f t="shared" si="1"/>
        <v>1849.3412511919614</v>
      </c>
      <c r="AM62" s="95">
        <f t="shared" si="2"/>
        <v>19.502262257672101</v>
      </c>
    </row>
    <row r="63" spans="2:39" x14ac:dyDescent="0.3">
      <c r="B63" s="32" t="s">
        <v>59</v>
      </c>
      <c r="C63" s="29">
        <f>((-Input!C$2)/556)*(MMM_results!Q63*LN(Input!D69)+MMM_results!T63)</f>
        <v>-5.9218971441209363E-2</v>
      </c>
      <c r="E63" s="73">
        <f>IF((Input!C69-Input!$C$7)&lt;0,0,1-EXP(-Input!$G$5*(Input!C69-Input!$C$7)))</f>
        <v>0</v>
      </c>
      <c r="F63" s="55">
        <f>IF((Input!C69-Input!$C$7)&lt;0,0,1-EXP(-Input!$G$4*(Input!C69-Input!$C$7)))</f>
        <v>0</v>
      </c>
      <c r="G63" s="29">
        <f>IF((Input!C69-Input!$C$7)&lt;0,0,1-EXP(-Input!$G$6*(Input!C69-Input!$C$7)))</f>
        <v>0</v>
      </c>
      <c r="I63" s="73">
        <f>IF((Input!C69-Input!$C$7+$C63)&lt;0,0,1-EXP(-Input!$G$5*(Input!C69-Input!$C$7+$C63)))</f>
        <v>0</v>
      </c>
      <c r="J63" s="55">
        <f>IF((Input!C69-Input!$C$7+$C63)&lt;0,0,1-EXP(-Input!$G$4*(Input!C69-Input!$C$7+$C63)))</f>
        <v>0</v>
      </c>
      <c r="K63" s="29">
        <f>IF((Input!C69-Input!$C$7+$C63)&lt;0,0,1-EXP(-Input!$G$6*(Input!C69-Input!$C$7+$C63)))</f>
        <v>0</v>
      </c>
      <c r="M63" s="84">
        <f>$F63*Population!C63*'Baseline Mortality'!C63</f>
        <v>0</v>
      </c>
      <c r="N63" s="85">
        <f>$F63*Population!D63*'Baseline Mortality'!D63</f>
        <v>0</v>
      </c>
      <c r="O63" s="85">
        <f>$F63*Population!E63*'Baseline Mortality'!E63</f>
        <v>0</v>
      </c>
      <c r="P63" s="85">
        <f>$F63*Population!F63*'Baseline Mortality'!F63</f>
        <v>0</v>
      </c>
      <c r="Q63" s="85">
        <f>$F63*Population!G63*'Baseline Mortality'!G63</f>
        <v>0</v>
      </c>
      <c r="R63" s="85">
        <f>$F63*Population!H63*'Baseline Mortality'!H63</f>
        <v>0</v>
      </c>
      <c r="S63" s="85">
        <f>$F63*Population!I63*'Baseline Mortality'!I63</f>
        <v>0</v>
      </c>
      <c r="T63" s="85">
        <f>$F63*Population!J63*'Baseline Mortality'!J63</f>
        <v>0</v>
      </c>
      <c r="U63" s="85">
        <f>$F63*Population!K63*'Baseline Mortality'!K63</f>
        <v>0</v>
      </c>
      <c r="V63" s="85">
        <f>$F63*Population!L63*'Baseline Mortality'!L63</f>
        <v>0</v>
      </c>
      <c r="W63" s="87">
        <f>$F63*Population!M63*'Baseline Mortality'!M63</f>
        <v>0</v>
      </c>
      <c r="X63" s="89">
        <f t="shared" si="0"/>
        <v>0</v>
      </c>
      <c r="Z63" s="84">
        <f>$J63*Population!C63*'Baseline Mortality'!C63</f>
        <v>0</v>
      </c>
      <c r="AA63" s="85">
        <f>$J63*Population!D63*'Baseline Mortality'!D63</f>
        <v>0</v>
      </c>
      <c r="AB63" s="85">
        <f>$J63*Population!E63*'Baseline Mortality'!E63</f>
        <v>0</v>
      </c>
      <c r="AC63" s="85">
        <f>$J63*Population!F63*'Baseline Mortality'!F63</f>
        <v>0</v>
      </c>
      <c r="AD63" s="85">
        <f>$J63*Population!G63*'Baseline Mortality'!G63</f>
        <v>0</v>
      </c>
      <c r="AE63" s="85">
        <f>$J63*Population!H63*'Baseline Mortality'!H63</f>
        <v>0</v>
      </c>
      <c r="AF63" s="85">
        <f>$J63*Population!I63*'Baseline Mortality'!I63</f>
        <v>0</v>
      </c>
      <c r="AG63" s="85">
        <f>$J63*Population!J63*'Baseline Mortality'!J63</f>
        <v>0</v>
      </c>
      <c r="AH63" s="85">
        <f>$J63*Population!K63*'Baseline Mortality'!K63</f>
        <v>0</v>
      </c>
      <c r="AI63" s="85">
        <f>$J63*Population!L63*'Baseline Mortality'!L63</f>
        <v>0</v>
      </c>
      <c r="AJ63" s="87">
        <f>$J63*Population!M63*'Baseline Mortality'!M63</f>
        <v>0</v>
      </c>
      <c r="AK63" s="89">
        <f t="shared" si="1"/>
        <v>0</v>
      </c>
      <c r="AM63" s="95">
        <f t="shared" si="2"/>
        <v>0</v>
      </c>
    </row>
    <row r="64" spans="2:39" x14ac:dyDescent="0.3">
      <c r="B64" s="32" t="s">
        <v>60</v>
      </c>
      <c r="C64" s="29">
        <f>((-Input!C$2)/556)*(MMM_results!Q64*LN(Input!D70)+MMM_results!T64)</f>
        <v>-7.8734927734779608E-2</v>
      </c>
      <c r="E64" s="73">
        <f>IF((Input!C70-Input!$C$7)&lt;0,0,1-EXP(-Input!$G$5*(Input!C70-Input!$C$7)))</f>
        <v>5.4694248473695195E-2</v>
      </c>
      <c r="F64" s="55">
        <f>IF((Input!C70-Input!$C$7)&lt;0,0,1-EXP(-Input!$G$4*(Input!C70-Input!$C$7)))</f>
        <v>7.1597892733190616E-2</v>
      </c>
      <c r="G64" s="29">
        <f>IF((Input!C70-Input!$C$7)&lt;0,0,1-EXP(-Input!$G$6*(Input!C70-Input!$C$7)))</f>
        <v>9.5830565186466932E-2</v>
      </c>
      <c r="I64" s="73">
        <f>IF((Input!C70-Input!$C$7+$C64)&lt;0,0,1-EXP(-Input!$G$5*(Input!C70-Input!$C$7+$C64)))</f>
        <v>5.4260461765830215E-2</v>
      </c>
      <c r="J64" s="55">
        <f>IF((Input!C70-Input!$C$7+$C64)&lt;0,0,1-EXP(-Input!$G$4*(Input!C70-Input!$C$7+$C64)))</f>
        <v>7.1035154953791313E-2</v>
      </c>
      <c r="K64" s="29">
        <f>IF((Input!C70-Input!$C$7+$C64)&lt;0,0,1-EXP(-Input!$G$6*(Input!C70-Input!$C$7+$C64)))</f>
        <v>9.5087323899860077E-2</v>
      </c>
      <c r="M64" s="84">
        <f>$F64*Population!C64*'Baseline Mortality'!C64</f>
        <v>0.156788794269549</v>
      </c>
      <c r="N64" s="85">
        <f>$F64*Population!D64*'Baseline Mortality'!D64</f>
        <v>0.21938160436025242</v>
      </c>
      <c r="O64" s="85">
        <f>$F64*Population!E64*'Baseline Mortality'!E64</f>
        <v>0.31994694025224196</v>
      </c>
      <c r="P64" s="85">
        <f>$F64*Population!F64*'Baseline Mortality'!F64</f>
        <v>0.71154543051586183</v>
      </c>
      <c r="Q64" s="85">
        <f>$F64*Population!G64*'Baseline Mortality'!G64</f>
        <v>1.7372278825976006</v>
      </c>
      <c r="R64" s="85">
        <f>$F64*Population!H64*'Baseline Mortality'!H64</f>
        <v>3.7793504161127869</v>
      </c>
      <c r="S64" s="85">
        <f>$F64*Population!I64*'Baseline Mortality'!I64</f>
        <v>8.2792504521426853</v>
      </c>
      <c r="T64" s="85">
        <f>$F64*Population!J64*'Baseline Mortality'!J64</f>
        <v>16.338575073174024</v>
      </c>
      <c r="U64" s="85">
        <f>$F64*Population!K64*'Baseline Mortality'!K64</f>
        <v>18.409048661837634</v>
      </c>
      <c r="V64" s="85">
        <f>$F64*Population!L64*'Baseline Mortality'!L64</f>
        <v>24.639804663696911</v>
      </c>
      <c r="W64" s="87">
        <f>$F64*Population!M64*'Baseline Mortality'!M64</f>
        <v>87.001660245063093</v>
      </c>
      <c r="X64" s="89">
        <f t="shared" si="0"/>
        <v>161.59258016402265</v>
      </c>
      <c r="Z64" s="84">
        <f>$J64*Population!C64*'Baseline Mortality'!C64</f>
        <v>0.15555648177327577</v>
      </c>
      <c r="AA64" s="85">
        <f>$J64*Population!D64*'Baseline Mortality'!D64</f>
        <v>0.21765733131022288</v>
      </c>
      <c r="AB64" s="85">
        <f>$J64*Population!E64*'Baseline Mortality'!E64</f>
        <v>0.31743225408188092</v>
      </c>
      <c r="AC64" s="85">
        <f>$J64*Population!F64*'Baseline Mortality'!F64</f>
        <v>0.70595289866576461</v>
      </c>
      <c r="AD64" s="85">
        <f>$J64*Population!G64*'Baseline Mortality'!G64</f>
        <v>1.7235737969304907</v>
      </c>
      <c r="AE64" s="85">
        <f>$J64*Population!H64*'Baseline Mortality'!H64</f>
        <v>3.7496458650492439</v>
      </c>
      <c r="AF64" s="85">
        <f>$J64*Population!I64*'Baseline Mortality'!I64</f>
        <v>8.2141780479604645</v>
      </c>
      <c r="AG64" s="85">
        <f>$J64*Population!J64*'Baseline Mortality'!J64</f>
        <v>16.210158815317254</v>
      </c>
      <c r="AH64" s="85">
        <f>$J64*Population!K64*'Baseline Mortality'!K64</f>
        <v>18.264359107866809</v>
      </c>
      <c r="AI64" s="85">
        <f>$J64*Population!L64*'Baseline Mortality'!L64</f>
        <v>24.44614325227867</v>
      </c>
      <c r="AJ64" s="87">
        <f>$J64*Population!M64*'Baseline Mortality'!M64</f>
        <v>86.317853512471046</v>
      </c>
      <c r="AK64" s="89">
        <f t="shared" si="1"/>
        <v>160.32251136370513</v>
      </c>
      <c r="AM64" s="95">
        <f t="shared" si="2"/>
        <v>1.2700688003175173</v>
      </c>
    </row>
    <row r="65" spans="2:39" x14ac:dyDescent="0.3">
      <c r="B65" s="32" t="s">
        <v>61</v>
      </c>
      <c r="C65" s="29">
        <f>((-Input!C$2)/556)*(MMM_results!Q65*LN(Input!D71)+MMM_results!T65)</f>
        <v>-9.7381839074709362E-2</v>
      </c>
      <c r="E65" s="73">
        <f>IF((Input!C71-Input!$C$7)&lt;0,0,1-EXP(-Input!$G$5*(Input!C71-Input!$C$7)))</f>
        <v>9.5156250599996661E-2</v>
      </c>
      <c r="F65" s="55">
        <f>IF((Input!C71-Input!$C$7)&lt;0,0,1-EXP(-Input!$G$4*(Input!C71-Input!$C$7)))</f>
        <v>0.12372020986369692</v>
      </c>
      <c r="G65" s="29">
        <f>IF((Input!C71-Input!$C$7)&lt;0,0,1-EXP(-Input!$G$6*(Input!C71-Input!$C$7)))</f>
        <v>0.16396780503281316</v>
      </c>
      <c r="I65" s="73">
        <f>IF((Input!C71-Input!$C$7+$C65)&lt;0,0,1-EXP(-Input!$G$5*(Input!C71-Input!$C$7+$C65)))</f>
        <v>9.4642666387397933E-2</v>
      </c>
      <c r="J65" s="55">
        <f>IF((Input!C71-Input!$C$7+$C65)&lt;0,0,1-EXP(-Input!$G$4*(Input!C71-Input!$C$7+$C65)))</f>
        <v>0.12306322637451095</v>
      </c>
      <c r="K65" s="29">
        <f>IF((Input!C71-Input!$C$7+$C65)&lt;0,0,1-EXP(-Input!$G$6*(Input!C71-Input!$C$7+$C65)))</f>
        <v>0.16311773284231845</v>
      </c>
      <c r="M65" s="84">
        <f>$F65*Population!C65*'Baseline Mortality'!C65</f>
        <v>4.9763131738747077</v>
      </c>
      <c r="N65" s="85">
        <f>$F65*Population!D65*'Baseline Mortality'!D65</f>
        <v>7.5891538110403891</v>
      </c>
      <c r="O65" s="85">
        <f>$F65*Population!E65*'Baseline Mortality'!E65</f>
        <v>14.43670357179122</v>
      </c>
      <c r="P65" s="85">
        <f>$F65*Population!F65*'Baseline Mortality'!F65</f>
        <v>26.539529295979658</v>
      </c>
      <c r="Q65" s="85">
        <f>$F65*Population!G65*'Baseline Mortality'!G65</f>
        <v>51.261748910675522</v>
      </c>
      <c r="R65" s="85">
        <f>$F65*Population!H65*'Baseline Mortality'!H65</f>
        <v>91.955828697780476</v>
      </c>
      <c r="S65" s="85">
        <f>$F65*Population!I65*'Baseline Mortality'!I65</f>
        <v>156.52976216691354</v>
      </c>
      <c r="T65" s="85">
        <f>$F65*Population!J65*'Baseline Mortality'!J65</f>
        <v>246.04797863842688</v>
      </c>
      <c r="U65" s="85">
        <f>$F65*Population!K65*'Baseline Mortality'!K65</f>
        <v>265.7880791785218</v>
      </c>
      <c r="V65" s="85">
        <f>$F65*Population!L65*'Baseline Mortality'!L65</f>
        <v>435.8951067899269</v>
      </c>
      <c r="W65" s="87">
        <f>$F65*Population!M65*'Baseline Mortality'!M65</f>
        <v>3672.3269620878254</v>
      </c>
      <c r="X65" s="89">
        <f t="shared" si="0"/>
        <v>4973.3471663227565</v>
      </c>
      <c r="Z65" s="84">
        <f>$J65*Population!C65*'Baseline Mortality'!C65</f>
        <v>4.9498877774430641</v>
      </c>
      <c r="AA65" s="85">
        <f>$J65*Population!D65*'Baseline Mortality'!D65</f>
        <v>7.5488536146841163</v>
      </c>
      <c r="AB65" s="85">
        <f>$J65*Population!E65*'Baseline Mortality'!E65</f>
        <v>14.360041271465443</v>
      </c>
      <c r="AC65" s="85">
        <f>$J65*Population!F65*'Baseline Mortality'!F65</f>
        <v>26.39859813705716</v>
      </c>
      <c r="AD65" s="85">
        <f>$J65*Population!G65*'Baseline Mortality'!G65</f>
        <v>50.989536935783022</v>
      </c>
      <c r="AE65" s="85">
        <f>$J65*Population!H65*'Baseline Mortality'!H65</f>
        <v>91.467521563033358</v>
      </c>
      <c r="AF65" s="85">
        <f>$J65*Population!I65*'Baseline Mortality'!I65</f>
        <v>155.69855221808493</v>
      </c>
      <c r="AG65" s="85">
        <f>$J65*Population!J65*'Baseline Mortality'!J65</f>
        <v>244.74140585059277</v>
      </c>
      <c r="AH65" s="85">
        <f>$J65*Population!K65*'Baseline Mortality'!K65</f>
        <v>264.3766818018513</v>
      </c>
      <c r="AI65" s="85">
        <f>$J65*Population!L65*'Baseline Mortality'!L65</f>
        <v>433.58040098322459</v>
      </c>
      <c r="AJ65" s="87">
        <f>$J65*Population!M65*'Baseline Mortality'!M65</f>
        <v>3652.8260399374171</v>
      </c>
      <c r="AK65" s="89">
        <f t="shared" si="1"/>
        <v>4946.937520090637</v>
      </c>
      <c r="AM65" s="95">
        <f t="shared" si="2"/>
        <v>26.409646232119485</v>
      </c>
    </row>
    <row r="66" spans="2:39" x14ac:dyDescent="0.3">
      <c r="B66" s="32" t="s">
        <v>62</v>
      </c>
      <c r="C66" s="29">
        <f>((-Input!C$2)/556)*(MMM_results!Q66*LN(Input!D72)+MMM_results!T66)</f>
        <v>-3.8978730104065322E-2</v>
      </c>
      <c r="E66" s="73">
        <f>IF((Input!C72-Input!$C$7)&lt;0,0,1-EXP(-Input!$G$5*(Input!C72-Input!$C$7)))</f>
        <v>5.4153432855441608E-3</v>
      </c>
      <c r="F66" s="55">
        <f>IF((Input!C72-Input!$C$7)&lt;0,0,1-EXP(-Input!$G$4*(Input!C72-Input!$C$7)))</f>
        <v>7.1463156019616614E-3</v>
      </c>
      <c r="G66" s="29">
        <f>IF((Input!C72-Input!$C$7)&lt;0,0,1-EXP(-Input!$G$6*(Input!C72-Input!$C$7)))</f>
        <v>9.6781362173601337E-3</v>
      </c>
      <c r="I66" s="73">
        <f>IF((Input!C72-Input!$C$7+$C66)&lt;0,0,1-EXP(-Input!$G$5*(Input!C72-Input!$C$7+$C66)))</f>
        <v>5.1894227849023089E-3</v>
      </c>
      <c r="J66" s="55">
        <f>IF((Input!C72-Input!$C$7+$C66)&lt;0,0,1-EXP(-Input!$G$4*(Input!C72-Input!$C$7+$C66)))</f>
        <v>6.8484303415865533E-3</v>
      </c>
      <c r="K66" s="29">
        <f>IF((Input!C72-Input!$C$7+$C66)&lt;0,0,1-EXP(-Input!$G$6*(Input!C72-Input!$C$7+$C66)))</f>
        <v>9.2752090764963713E-3</v>
      </c>
      <c r="M66" s="84">
        <f>$F66*Population!C66*'Baseline Mortality'!C66</f>
        <v>0.13299940703764276</v>
      </c>
      <c r="N66" s="85">
        <f>$F66*Population!D66*'Baseline Mortality'!D66</f>
        <v>0.16429670136782357</v>
      </c>
      <c r="O66" s="85">
        <f>$F66*Population!E66*'Baseline Mortality'!E66</f>
        <v>0.21204859374467397</v>
      </c>
      <c r="P66" s="85">
        <f>$F66*Population!F66*'Baseline Mortality'!F66</f>
        <v>0.28181778865081131</v>
      </c>
      <c r="Q66" s="85">
        <f>$F66*Population!G66*'Baseline Mortality'!G66</f>
        <v>0.35213548930365557</v>
      </c>
      <c r="R66" s="85">
        <f>$F66*Population!H66*'Baseline Mortality'!H66</f>
        <v>0.4400106572763966</v>
      </c>
      <c r="S66" s="85">
        <f>$F66*Population!I66*'Baseline Mortality'!I66</f>
        <v>0.60758608713026196</v>
      </c>
      <c r="T66" s="85">
        <f>$F66*Population!J66*'Baseline Mortality'!J66</f>
        <v>0.7501752381004323</v>
      </c>
      <c r="U66" s="85">
        <f>$F66*Population!K66*'Baseline Mortality'!K66</f>
        <v>0.95719713036668763</v>
      </c>
      <c r="V66" s="85">
        <f>$F66*Population!L66*'Baseline Mortality'!L66</f>
        <v>1.1035600424048781</v>
      </c>
      <c r="W66" s="87">
        <f>$F66*Population!M66*'Baseline Mortality'!M66</f>
        <v>2.2561251288981672</v>
      </c>
      <c r="X66" s="89">
        <f t="shared" si="0"/>
        <v>7.2579522642814318</v>
      </c>
      <c r="Z66" s="84">
        <f>$J66*Population!C66*'Baseline Mortality'!C66</f>
        <v>0.12745549249456437</v>
      </c>
      <c r="AA66" s="85">
        <f>$J66*Population!D66*'Baseline Mortality'!D66</f>
        <v>0.15744819811220315</v>
      </c>
      <c r="AB66" s="85">
        <f>$J66*Population!E66*'Baseline Mortality'!E66</f>
        <v>0.20320961236209009</v>
      </c>
      <c r="AC66" s="85">
        <f>$J66*Population!F66*'Baseline Mortality'!F66</f>
        <v>0.27007056532253565</v>
      </c>
      <c r="AD66" s="85">
        <f>$J66*Population!G66*'Baseline Mortality'!G66</f>
        <v>0.33745716025116568</v>
      </c>
      <c r="AE66" s="85">
        <f>$J66*Population!H66*'Baseline Mortality'!H66</f>
        <v>0.42166936135397437</v>
      </c>
      <c r="AF66" s="85">
        <f>$J66*Population!I66*'Baseline Mortality'!I66</f>
        <v>0.58225961824111727</v>
      </c>
      <c r="AG66" s="85">
        <f>$J66*Population!J66*'Baseline Mortality'!J66</f>
        <v>0.71890511814279079</v>
      </c>
      <c r="AH66" s="85">
        <f>$J66*Population!K66*'Baseline Mortality'!K66</f>
        <v>0.9172975608134879</v>
      </c>
      <c r="AI66" s="85">
        <f>$J66*Population!L66*'Baseline Mortality'!L66</f>
        <v>1.0575595172557923</v>
      </c>
      <c r="AJ66" s="87">
        <f>$J66*Population!M66*'Baseline Mortality'!M66</f>
        <v>2.1620813644055703</v>
      </c>
      <c r="AK66" s="89">
        <f t="shared" si="1"/>
        <v>6.9554135687552918</v>
      </c>
      <c r="AM66" s="95">
        <f t="shared" si="2"/>
        <v>0.30253869552613999</v>
      </c>
    </row>
    <row r="67" spans="2:39" x14ac:dyDescent="0.3">
      <c r="B67" s="32" t="s">
        <v>63</v>
      </c>
      <c r="C67" s="29">
        <f>((-Input!C$2)/556)*(MMM_results!Q67*LN(Input!D73)+MMM_results!T67)</f>
        <v>-8.0705599182942331E-2</v>
      </c>
      <c r="E67" s="73">
        <f>IF((Input!C73-Input!$C$7)&lt;0,0,1-EXP(-Input!$G$5*(Input!C73-Input!$C$7)))</f>
        <v>4.1078916538199617E-2</v>
      </c>
      <c r="F67" s="55">
        <f>IF((Input!C73-Input!$C$7)&lt;0,0,1-EXP(-Input!$G$4*(Input!C73-Input!$C$7)))</f>
        <v>5.389578389162708E-2</v>
      </c>
      <c r="G67" s="29">
        <f>IF((Input!C73-Input!$C$7)&lt;0,0,1-EXP(-Input!$G$6*(Input!C73-Input!$C$7)))</f>
        <v>7.2373834608673637E-2</v>
      </c>
      <c r="I67" s="73">
        <f>IF((Input!C73-Input!$C$7+$C67)&lt;0,0,1-EXP(-Input!$G$5*(Input!C73-Input!$C$7+$C67)))</f>
        <v>4.0627865658713791E-2</v>
      </c>
      <c r="J67" s="55">
        <f>IF((Input!C73-Input!$C$7+$C67)&lt;0,0,1-EXP(-Input!$G$4*(Input!C73-Input!$C$7+$C67)))</f>
        <v>5.3307958340838013E-2</v>
      </c>
      <c r="K67" s="29">
        <f>IF((Input!C73-Input!$C$7+$C67)&lt;0,0,1-EXP(-Input!$G$6*(Input!C73-Input!$C$7+$C67)))</f>
        <v>7.1592218152691123E-2</v>
      </c>
      <c r="M67" s="84">
        <f>$F67*Population!C67*'Baseline Mortality'!C67</f>
        <v>1.1632526881208765</v>
      </c>
      <c r="N67" s="85">
        <f>$F67*Population!D67*'Baseline Mortality'!D67</f>
        <v>1.3792221484580136</v>
      </c>
      <c r="O67" s="85">
        <f>$F67*Population!E67*'Baseline Mortality'!E67</f>
        <v>1.5424508897053035</v>
      </c>
      <c r="P67" s="85">
        <f>$F67*Population!F67*'Baseline Mortality'!F67</f>
        <v>2.3179018314229487</v>
      </c>
      <c r="Q67" s="85">
        <f>$F67*Population!G67*'Baseline Mortality'!G67</f>
        <v>3.0772979244097747</v>
      </c>
      <c r="R67" s="85">
        <f>$F67*Population!H67*'Baseline Mortality'!H67</f>
        <v>3.9305047409645479</v>
      </c>
      <c r="S67" s="85">
        <f>$F67*Population!I67*'Baseline Mortality'!I67</f>
        <v>4.7505231659670324</v>
      </c>
      <c r="T67" s="85">
        <f>$F67*Population!J67*'Baseline Mortality'!J67</f>
        <v>5.3002280440956913</v>
      </c>
      <c r="U67" s="85">
        <f>$F67*Population!K67*'Baseline Mortality'!K67</f>
        <v>7.2942423843378368</v>
      </c>
      <c r="V67" s="85">
        <f>$F67*Population!L67*'Baseline Mortality'!L67</f>
        <v>5.8519443385395693</v>
      </c>
      <c r="W67" s="87">
        <f>$F67*Population!M67*'Baseline Mortality'!M67</f>
        <v>6.4734413101173436</v>
      </c>
      <c r="X67" s="89">
        <f t="shared" si="0"/>
        <v>43.081009466138937</v>
      </c>
      <c r="Z67" s="84">
        <f>$J67*Population!C67*'Baseline Mortality'!C67</f>
        <v>1.1505654312943225</v>
      </c>
      <c r="AA67" s="85">
        <f>$J67*Population!D67*'Baseline Mortality'!D67</f>
        <v>1.3641793758970273</v>
      </c>
      <c r="AB67" s="85">
        <f>$J67*Population!E67*'Baseline Mortality'!E67</f>
        <v>1.5256278290067291</v>
      </c>
      <c r="AC67" s="85">
        <f>$J67*Population!F67*'Baseline Mortality'!F67</f>
        <v>2.2926211541167065</v>
      </c>
      <c r="AD67" s="85">
        <f>$J67*Population!G67*'Baseline Mortality'!G67</f>
        <v>3.0437347360350477</v>
      </c>
      <c r="AE67" s="85">
        <f>$J67*Population!H67*'Baseline Mortality'!H67</f>
        <v>3.8876358753983218</v>
      </c>
      <c r="AF67" s="85">
        <f>$J67*Population!I67*'Baseline Mortality'!I67</f>
        <v>4.6987105992886091</v>
      </c>
      <c r="AG67" s="85">
        <f>$J67*Population!J67*'Baseline Mortality'!J67</f>
        <v>5.2424200070961176</v>
      </c>
      <c r="AH67" s="85">
        <f>$J67*Population!K67*'Baseline Mortality'!K67</f>
        <v>7.214686216163642</v>
      </c>
      <c r="AI67" s="85">
        <f>$J67*Population!L67*'Baseline Mortality'!L67</f>
        <v>5.7881188932894183</v>
      </c>
      <c r="AJ67" s="87">
        <f>$J67*Population!M67*'Baseline Mortality'!M67</f>
        <v>6.402837379181447</v>
      </c>
      <c r="AK67" s="89">
        <f t="shared" si="1"/>
        <v>42.611137496767391</v>
      </c>
      <c r="AM67" s="95">
        <f t="shared" si="2"/>
        <v>0.46987196937154607</v>
      </c>
    </row>
    <row r="68" spans="2:39" x14ac:dyDescent="0.3">
      <c r="B68" s="32" t="s">
        <v>64</v>
      </c>
      <c r="C68" s="29">
        <f>((-Input!C$2)/556)*(MMM_results!Q68*LN(Input!D74)+MMM_results!T68)</f>
        <v>-8.8894279458822043E-2</v>
      </c>
      <c r="E68" s="73">
        <f>IF((Input!C74-Input!$C$7)&lt;0,0,1-EXP(-Input!$G$5*(Input!C74-Input!$C$7)))</f>
        <v>0.11404031410755422</v>
      </c>
      <c r="F68" s="55">
        <f>IF((Input!C74-Input!$C$7)&lt;0,0,1-EXP(-Input!$G$4*(Input!C74-Input!$C$7)))</f>
        <v>0.14779350504650146</v>
      </c>
      <c r="G68" s="29">
        <f>IF((Input!C74-Input!$C$7)&lt;0,0,1-EXP(-Input!$G$6*(Input!C74-Input!$C$7)))</f>
        <v>0.19495892155394257</v>
      </c>
      <c r="I68" s="73">
        <f>IF((Input!C74-Input!$C$7+$C68)&lt;0,0,1-EXP(-Input!$G$5*(Input!C74-Input!$C$7+$C68)))</f>
        <v>0.1135812882645495</v>
      </c>
      <c r="J68" s="55">
        <f>IF((Input!C74-Input!$C$7+$C68)&lt;0,0,1-EXP(-Input!$G$4*(Input!C74-Input!$C$7+$C68)))</f>
        <v>0.14721027732866476</v>
      </c>
      <c r="K68" s="29">
        <f>IF((Input!C74-Input!$C$7+$C68)&lt;0,0,1-EXP(-Input!$G$6*(Input!C74-Input!$C$7+$C68)))</f>
        <v>0.19421173774399025</v>
      </c>
      <c r="M68" s="84">
        <f>$F68*Population!C68*'Baseline Mortality'!C68</f>
        <v>2.338096685983313</v>
      </c>
      <c r="N68" s="85">
        <f>$F68*Population!D68*'Baseline Mortality'!D68</f>
        <v>3.2565133972585016</v>
      </c>
      <c r="O68" s="85">
        <f>$F68*Population!E68*'Baseline Mortality'!E68</f>
        <v>5.207247789281289</v>
      </c>
      <c r="P68" s="85">
        <f>$F68*Population!F68*'Baseline Mortality'!F68</f>
        <v>7.7018828100534087</v>
      </c>
      <c r="Q68" s="85">
        <f>$F68*Population!G68*'Baseline Mortality'!G68</f>
        <v>13.671180311802246</v>
      </c>
      <c r="R68" s="85">
        <f>$F68*Population!H68*'Baseline Mortality'!H68</f>
        <v>20.270169669531821</v>
      </c>
      <c r="S68" s="85">
        <f>$F68*Population!I68*'Baseline Mortality'!I68</f>
        <v>27.210384967884096</v>
      </c>
      <c r="T68" s="85">
        <f>$F68*Population!J68*'Baseline Mortality'!J68</f>
        <v>31.675753430021196</v>
      </c>
      <c r="U68" s="85">
        <f>$F68*Population!K68*'Baseline Mortality'!K68</f>
        <v>43.814620950927697</v>
      </c>
      <c r="V68" s="85">
        <f>$F68*Population!L68*'Baseline Mortality'!L68</f>
        <v>80.294483975711856</v>
      </c>
      <c r="W68" s="87">
        <f>$F68*Population!M68*'Baseline Mortality'!M68</f>
        <v>163.19314159028809</v>
      </c>
      <c r="X68" s="89">
        <f t="shared" si="0"/>
        <v>398.63347557874351</v>
      </c>
      <c r="Z68" s="84">
        <f>$J68*Population!C68*'Baseline Mortality'!C68</f>
        <v>2.3288700099272948</v>
      </c>
      <c r="AA68" s="85">
        <f>$J68*Population!D68*'Baseline Mortality'!D68</f>
        <v>3.2436624341786957</v>
      </c>
      <c r="AB68" s="85">
        <f>$J68*Population!E68*'Baseline Mortality'!E68</f>
        <v>5.1866987723038713</v>
      </c>
      <c r="AC68" s="85">
        <f>$J68*Population!F68*'Baseline Mortality'!F68</f>
        <v>7.6714893801598576</v>
      </c>
      <c r="AD68" s="85">
        <f>$J68*Population!G68*'Baseline Mortality'!G68</f>
        <v>13.617230638635771</v>
      </c>
      <c r="AE68" s="85">
        <f>$J68*Population!H68*'Baseline Mortality'!H68</f>
        <v>20.19017884183744</v>
      </c>
      <c r="AF68" s="85">
        <f>$J68*Population!I68*'Baseline Mortality'!I68</f>
        <v>27.103006428338102</v>
      </c>
      <c r="AG68" s="85">
        <f>$J68*Population!J68*'Baseline Mortality'!J68</f>
        <v>31.550753502737948</v>
      </c>
      <c r="AH68" s="85">
        <f>$J68*Population!K68*'Baseline Mortality'!K68</f>
        <v>43.641718214930947</v>
      </c>
      <c r="AI68" s="85">
        <f>$J68*Population!L68*'Baseline Mortality'!L68</f>
        <v>79.977623173004091</v>
      </c>
      <c r="AJ68" s="87">
        <f>$J68*Population!M68*'Baseline Mortality'!M68</f>
        <v>162.54914330696462</v>
      </c>
      <c r="AK68" s="89">
        <f t="shared" si="1"/>
        <v>397.06037470301862</v>
      </c>
      <c r="AM68" s="95">
        <f t="shared" si="2"/>
        <v>1.5731008757248901</v>
      </c>
    </row>
    <row r="69" spans="2:39" x14ac:dyDescent="0.3">
      <c r="B69" s="32" t="s">
        <v>65</v>
      </c>
      <c r="C69" s="29">
        <f>((-Input!C$2)/556)*(MMM_results!Q69*LN(Input!D75)+MMM_results!T69)</f>
        <v>-0.10088844806551954</v>
      </c>
      <c r="E69" s="73">
        <f>IF((Input!C75-Input!$C$7)&lt;0,0,1-EXP(-Input!$G$5*(Input!C75-Input!$C$7)))</f>
        <v>9.8952597029613343E-2</v>
      </c>
      <c r="F69" s="55">
        <f>IF((Input!C75-Input!$C$7)&lt;0,0,1-EXP(-Input!$G$4*(Input!C75-Input!$C$7)))</f>
        <v>0.12857283182497503</v>
      </c>
      <c r="G69" s="29">
        <f>IF((Input!C75-Input!$C$7)&lt;0,0,1-EXP(-Input!$G$6*(Input!C75-Input!$C$7)))</f>
        <v>0.17023958824218954</v>
      </c>
      <c r="I69" s="73">
        <f>IF((Input!C75-Input!$C$7+$C69)&lt;0,0,1-EXP(-Input!$G$5*(Input!C75-Input!$C$7+$C69)))</f>
        <v>9.8422746197672217E-2</v>
      </c>
      <c r="J69" s="55">
        <f>IF((Input!C75-Input!$C$7+$C69)&lt;0,0,1-EXP(-Input!$G$4*(Input!C75-Input!$C$7+$C69)))</f>
        <v>0.12789595119564956</v>
      </c>
      <c r="K69" s="29">
        <f>IF((Input!C75-Input!$C$7+$C69)&lt;0,0,1-EXP(-Input!$G$6*(Input!C75-Input!$C$7+$C69)))</f>
        <v>0.16936549666656486</v>
      </c>
      <c r="M69" s="84">
        <f>$F69*Population!C69*'Baseline Mortality'!C69</f>
        <v>7.9494186592407532</v>
      </c>
      <c r="N69" s="85">
        <f>$F69*Population!D69*'Baseline Mortality'!D69</f>
        <v>11.652262227834727</v>
      </c>
      <c r="O69" s="85">
        <f>$F69*Population!E69*'Baseline Mortality'!E69</f>
        <v>21.652959985398812</v>
      </c>
      <c r="P69" s="85">
        <f>$F69*Population!F69*'Baseline Mortality'!F69</f>
        <v>56.406447825593965</v>
      </c>
      <c r="Q69" s="85">
        <f>$F69*Population!G69*'Baseline Mortality'!G69</f>
        <v>131.51240711581019</v>
      </c>
      <c r="R69" s="85">
        <f>$F69*Population!H69*'Baseline Mortality'!H69</f>
        <v>245.35773374274135</v>
      </c>
      <c r="S69" s="85">
        <f>$F69*Population!I69*'Baseline Mortality'!I69</f>
        <v>418.17681606583426</v>
      </c>
      <c r="T69" s="85">
        <f>$F69*Population!J69*'Baseline Mortality'!J69</f>
        <v>591.60290647377894</v>
      </c>
      <c r="U69" s="85">
        <f>$F69*Population!K69*'Baseline Mortality'!K69</f>
        <v>975.86699726872928</v>
      </c>
      <c r="V69" s="85">
        <f>$F69*Population!L69*'Baseline Mortality'!L69</f>
        <v>1550.9397310436357</v>
      </c>
      <c r="W69" s="87">
        <f>$F69*Population!M69*'Baseline Mortality'!M69</f>
        <v>5027.158877291552</v>
      </c>
      <c r="X69" s="89">
        <f t="shared" ref="X69:X131" si="3">SUM(M69:W69)</f>
        <v>9038.2765577001501</v>
      </c>
      <c r="Z69" s="84">
        <f>$J69*Population!C69*'Baseline Mortality'!C69</f>
        <v>7.9075683909650776</v>
      </c>
      <c r="AA69" s="85">
        <f>$J69*Population!D69*'Baseline Mortality'!D69</f>
        <v>11.590918081657881</v>
      </c>
      <c r="AB69" s="85">
        <f>$J69*Population!E69*'Baseline Mortality'!E69</f>
        <v>21.538966469244265</v>
      </c>
      <c r="AC69" s="85">
        <f>$J69*Population!F69*'Baseline Mortality'!F69</f>
        <v>56.109492151830963</v>
      </c>
      <c r="AD69" s="85">
        <f>$J69*Population!G69*'Baseline Mortality'!G69</f>
        <v>130.8200508875999</v>
      </c>
      <c r="AE69" s="85">
        <f>$J69*Population!H69*'Baseline Mortality'!H69</f>
        <v>244.06603086221571</v>
      </c>
      <c r="AF69" s="85">
        <f>$J69*Population!I69*'Baseline Mortality'!I69</f>
        <v>415.97529508811095</v>
      </c>
      <c r="AG69" s="85">
        <f>$J69*Population!J69*'Baseline Mortality'!J69</f>
        <v>588.4883717625122</v>
      </c>
      <c r="AH69" s="85">
        <f>$J69*Population!K69*'Baseline Mortality'!K69</f>
        <v>970.7294774842353</v>
      </c>
      <c r="AI69" s="85">
        <f>$J69*Population!L69*'Baseline Mortality'!L69</f>
        <v>1542.7747007935143</v>
      </c>
      <c r="AJ69" s="87">
        <f>$J69*Population!M69*'Baseline Mortality'!M69</f>
        <v>5000.6930491980065</v>
      </c>
      <c r="AK69" s="89">
        <f t="shared" ref="AK69:AK109" si="4">SUM(Z69:AJ69)</f>
        <v>8990.6939211698918</v>
      </c>
      <c r="AM69" s="95">
        <f t="shared" si="2"/>
        <v>47.582636530258242</v>
      </c>
    </row>
    <row r="70" spans="2:39" x14ac:dyDescent="0.3">
      <c r="B70" s="32" t="s">
        <v>66</v>
      </c>
      <c r="C70" s="29">
        <f>((-Input!C$2)/556)*(MMM_results!Q70*LN(Input!D76)+MMM_results!T70)</f>
        <v>-5.5335801500494455E-2</v>
      </c>
      <c r="E70" s="73">
        <f>IF((Input!C76-Input!$C$7)&lt;0,0,1-EXP(-Input!$G$5*(Input!C76-Input!$C$7)))</f>
        <v>2.7027012158929442E-2</v>
      </c>
      <c r="F70" s="55">
        <f>IF((Input!C76-Input!$C$7)&lt;0,0,1-EXP(-Input!$G$4*(Input!C76-Input!$C$7)))</f>
        <v>3.5541325815326319E-2</v>
      </c>
      <c r="G70" s="29">
        <f>IF((Input!C76-Input!$C$7)&lt;0,0,1-EXP(-Input!$G$6*(Input!C76-Input!$C$7)))</f>
        <v>4.7887161996359229E-2</v>
      </c>
      <c r="I70" s="73">
        <f>IF((Input!C76-Input!$C$7+$C70)&lt;0,0,1-EXP(-Input!$G$5*(Input!C76-Input!$C$7+$C70)))</f>
        <v>2.6713240375544234E-2</v>
      </c>
      <c r="J70" s="55">
        <f>IF((Input!C76-Input!$C$7+$C70)&lt;0,0,1-EXP(-Input!$G$4*(Input!C76-Input!$C$7+$C70)))</f>
        <v>3.5130504241275062E-2</v>
      </c>
      <c r="K70" s="29">
        <f>IF((Input!C76-Input!$C$7+$C70)&lt;0,0,1-EXP(-Input!$G$6*(Input!C76-Input!$C$7+$C70)))</f>
        <v>4.7337172791508841E-2</v>
      </c>
      <c r="M70" s="84">
        <f>$F70*Population!C70*'Baseline Mortality'!C70</f>
        <v>13.67924640733054</v>
      </c>
      <c r="N70" s="85">
        <f>$F70*Population!D70*'Baseline Mortality'!D70</f>
        <v>18.099741016646092</v>
      </c>
      <c r="O70" s="85">
        <f>$F70*Population!E70*'Baseline Mortality'!E70</f>
        <v>23.137340374914768</v>
      </c>
      <c r="P70" s="85">
        <f>$F70*Population!F70*'Baseline Mortality'!F70</f>
        <v>32.35286744844737</v>
      </c>
      <c r="Q70" s="85">
        <f>$F70*Population!G70*'Baseline Mortality'!G70</f>
        <v>38.087528412296059</v>
      </c>
      <c r="R70" s="85">
        <f>$F70*Population!H70*'Baseline Mortality'!H70</f>
        <v>49.991322629459866</v>
      </c>
      <c r="S70" s="85">
        <f>$F70*Population!I70*'Baseline Mortality'!I70</f>
        <v>57.1113207803431</v>
      </c>
      <c r="T70" s="85">
        <f>$F70*Population!J70*'Baseline Mortality'!J70</f>
        <v>70.279312837957008</v>
      </c>
      <c r="U70" s="85">
        <f>$F70*Population!K70*'Baseline Mortality'!K70</f>
        <v>77.505127112101093</v>
      </c>
      <c r="V70" s="85">
        <f>$F70*Population!L70*'Baseline Mortality'!L70</f>
        <v>72.06499408941805</v>
      </c>
      <c r="W70" s="87">
        <f>$F70*Population!M70*'Baseline Mortality'!M70</f>
        <v>102.23623262680408</v>
      </c>
      <c r="X70" s="89">
        <f t="shared" si="3"/>
        <v>554.54503373571811</v>
      </c>
      <c r="Z70" s="84">
        <f>$J70*Population!C70*'Baseline Mortality'!C70</f>
        <v>13.521128233290133</v>
      </c>
      <c r="AA70" s="85">
        <f>$J70*Population!D70*'Baseline Mortality'!D70</f>
        <v>17.890526421416443</v>
      </c>
      <c r="AB70" s="85">
        <f>$J70*Population!E70*'Baseline Mortality'!E70</f>
        <v>22.869896255312362</v>
      </c>
      <c r="AC70" s="85">
        <f>$J70*Population!F70*'Baseline Mortality'!F70</f>
        <v>31.978901209840949</v>
      </c>
      <c r="AD70" s="85">
        <f>$J70*Population!G70*'Baseline Mortality'!G70</f>
        <v>37.647275326202291</v>
      </c>
      <c r="AE70" s="85">
        <f>$J70*Population!H70*'Baseline Mortality'!H70</f>
        <v>49.413473790667183</v>
      </c>
      <c r="AF70" s="85">
        <f>$J70*Population!I70*'Baseline Mortality'!I70</f>
        <v>56.451172005335692</v>
      </c>
      <c r="AG70" s="85">
        <f>$J70*Population!J70*'Baseline Mortality'!J70</f>
        <v>69.466955469147777</v>
      </c>
      <c r="AH70" s="85">
        <f>$J70*Population!K70*'Baseline Mortality'!K70</f>
        <v>76.609246680327601</v>
      </c>
      <c r="AI70" s="85">
        <f>$J70*Population!L70*'Baseline Mortality'!L70</f>
        <v>71.231996061723677</v>
      </c>
      <c r="AJ70" s="87">
        <f>$J70*Population!M70*'Baseline Mortality'!M70</f>
        <v>101.05448577157838</v>
      </c>
      <c r="AK70" s="89">
        <f t="shared" si="4"/>
        <v>548.13505722484251</v>
      </c>
      <c r="AM70" s="95">
        <f t="shared" ref="AM70:AM133" si="5">X70-AK70</f>
        <v>6.4099765108755946</v>
      </c>
    </row>
    <row r="71" spans="2:39" x14ac:dyDescent="0.3">
      <c r="B71" s="32" t="s">
        <v>67</v>
      </c>
      <c r="C71" s="29">
        <f>((-Input!C$2)/556)*(MMM_results!Q71*LN(Input!D77)+MMM_results!T71)</f>
        <v>-9.7126569703816001E-2</v>
      </c>
      <c r="E71" s="73">
        <f>IF((Input!C77-Input!$C$7)&lt;0,0,1-EXP(-Input!$G$5*(Input!C77-Input!$C$7)))</f>
        <v>0.13089985369690071</v>
      </c>
      <c r="F71" s="55">
        <f>IF((Input!C77-Input!$C$7)&lt;0,0,1-EXP(-Input!$G$4*(Input!C77-Input!$C$7)))</f>
        <v>0.16914740754557955</v>
      </c>
      <c r="G71" s="29">
        <f>IF((Input!C77-Input!$C$7)&lt;0,0,1-EXP(-Input!$G$6*(Input!C77-Input!$C$7)))</f>
        <v>0.22218980036906733</v>
      </c>
      <c r="I71" s="73">
        <f>IF((Input!C77-Input!$C$7+$C71)&lt;0,0,1-EXP(-Input!$G$5*(Input!C77-Input!$C$7+$C71)))</f>
        <v>0.13040785080756234</v>
      </c>
      <c r="J71" s="55">
        <f>IF((Input!C77-Input!$C$7+$C71)&lt;0,0,1-EXP(-Input!$G$4*(Input!C77-Input!$C$7+$C71)))</f>
        <v>0.16852611621855407</v>
      </c>
      <c r="K71" s="29">
        <f>IF((Input!C77-Input!$C$7+$C71)&lt;0,0,1-EXP(-Input!$G$6*(Input!C77-Input!$C$7+$C71)))</f>
        <v>0.22140100211508673</v>
      </c>
      <c r="M71" s="84">
        <f>$F71*Population!C71*'Baseline Mortality'!C71</f>
        <v>2.0709262298275926</v>
      </c>
      <c r="N71" s="85">
        <f>$F71*Population!D71*'Baseline Mortality'!D71</f>
        <v>3.1105000513445775</v>
      </c>
      <c r="O71" s="85">
        <f>$F71*Population!E71*'Baseline Mortality'!E71</f>
        <v>5.2659449250203938</v>
      </c>
      <c r="P71" s="85">
        <f>$F71*Population!F71*'Baseline Mortality'!F71</f>
        <v>9.0988848155154542</v>
      </c>
      <c r="Q71" s="85">
        <f>$F71*Population!G71*'Baseline Mortality'!G71</f>
        <v>15.032256261551021</v>
      </c>
      <c r="R71" s="85">
        <f>$F71*Population!H71*'Baseline Mortality'!H71</f>
        <v>25.696348643399155</v>
      </c>
      <c r="S71" s="85">
        <f>$F71*Population!I71*'Baseline Mortality'!I71</f>
        <v>41.425491122416389</v>
      </c>
      <c r="T71" s="85">
        <f>$F71*Population!J71*'Baseline Mortality'!J71</f>
        <v>70.444153559602199</v>
      </c>
      <c r="U71" s="85">
        <f>$F71*Population!K71*'Baseline Mortality'!K71</f>
        <v>100.55765922354088</v>
      </c>
      <c r="V71" s="85">
        <f>$F71*Population!L71*'Baseline Mortality'!L71</f>
        <v>218.45171153241856</v>
      </c>
      <c r="W71" s="87">
        <f>$F71*Population!M71*'Baseline Mortality'!M71</f>
        <v>1227.1350966890602</v>
      </c>
      <c r="X71" s="89">
        <f t="shared" si="3"/>
        <v>1718.2889730536963</v>
      </c>
      <c r="Z71" s="84">
        <f>$J71*Population!C71*'Baseline Mortality'!C71</f>
        <v>2.0633195598574674</v>
      </c>
      <c r="AA71" s="85">
        <f>$J71*Population!D71*'Baseline Mortality'!D71</f>
        <v>3.0990749474505557</v>
      </c>
      <c r="AB71" s="85">
        <f>$J71*Population!E71*'Baseline Mortality'!E71</f>
        <v>5.2466027077320367</v>
      </c>
      <c r="AC71" s="85">
        <f>$J71*Population!F71*'Baseline Mortality'!F71</f>
        <v>9.0654639177109146</v>
      </c>
      <c r="AD71" s="85">
        <f>$J71*Population!G71*'Baseline Mortality'!G71</f>
        <v>14.977041637948767</v>
      </c>
      <c r="AE71" s="85">
        <f>$J71*Population!H71*'Baseline Mortality'!H71</f>
        <v>25.601963995239146</v>
      </c>
      <c r="AF71" s="85">
        <f>$J71*Population!I71*'Baseline Mortality'!I71</f>
        <v>41.273332134433126</v>
      </c>
      <c r="AG71" s="85">
        <f>$J71*Population!J71*'Baseline Mortality'!J71</f>
        <v>70.185406811536097</v>
      </c>
      <c r="AH71" s="85">
        <f>$J71*Population!K71*'Baseline Mortality'!K71</f>
        <v>100.18830327272778</v>
      </c>
      <c r="AI71" s="85">
        <f>$J71*Population!L71*'Baseline Mortality'!L71</f>
        <v>217.64932173692381</v>
      </c>
      <c r="AJ71" s="87">
        <f>$J71*Population!M71*'Baseline Mortality'!M71</f>
        <v>1222.627735898112</v>
      </c>
      <c r="AK71" s="89">
        <f t="shared" si="4"/>
        <v>1711.9775666196717</v>
      </c>
      <c r="AM71" s="95">
        <f t="shared" si="5"/>
        <v>6.3114064340245477</v>
      </c>
    </row>
    <row r="72" spans="2:39" x14ac:dyDescent="0.3">
      <c r="B72" s="32" t="s">
        <v>68</v>
      </c>
      <c r="C72" s="29">
        <f>((-Input!C$2)/556)*(MMM_results!Q72*LN(Input!D78)+MMM_results!T72)</f>
        <v>-8.2013079099677422E-2</v>
      </c>
      <c r="E72" s="73">
        <f>IF((Input!C78-Input!$C$7)&lt;0,0,1-EXP(-Input!$G$5*(Input!C78-Input!$C$7)))</f>
        <v>0</v>
      </c>
      <c r="F72" s="55">
        <f>IF((Input!C78-Input!$C$7)&lt;0,0,1-EXP(-Input!$G$4*(Input!C78-Input!$C$7)))</f>
        <v>0</v>
      </c>
      <c r="G72" s="29">
        <f>IF((Input!C78-Input!$C$7)&lt;0,0,1-EXP(-Input!$G$6*(Input!C78-Input!$C$7)))</f>
        <v>0</v>
      </c>
      <c r="I72" s="73">
        <f>IF((Input!C78-Input!$C$7+$C72)&lt;0,0,1-EXP(-Input!$G$5*(Input!C78-Input!$C$7+$C72)))</f>
        <v>0</v>
      </c>
      <c r="J72" s="55">
        <f>IF((Input!C78-Input!$C$7+$C72)&lt;0,0,1-EXP(-Input!$G$4*(Input!C78-Input!$C$7+$C72)))</f>
        <v>0</v>
      </c>
      <c r="K72" s="29">
        <f>IF((Input!C78-Input!$C$7+$C72)&lt;0,0,1-EXP(-Input!$G$6*(Input!C78-Input!$C$7+$C72)))</f>
        <v>0</v>
      </c>
      <c r="M72" s="84">
        <f>$F72*Population!C72*'Baseline Mortality'!C72</f>
        <v>0</v>
      </c>
      <c r="N72" s="85">
        <f>$F72*Population!D72*'Baseline Mortality'!D72</f>
        <v>0</v>
      </c>
      <c r="O72" s="85">
        <f>$F72*Population!E72*'Baseline Mortality'!E72</f>
        <v>0</v>
      </c>
      <c r="P72" s="85">
        <f>$F72*Population!F72*'Baseline Mortality'!F72</f>
        <v>0</v>
      </c>
      <c r="Q72" s="85">
        <f>$F72*Population!G72*'Baseline Mortality'!G72</f>
        <v>0</v>
      </c>
      <c r="R72" s="85">
        <f>$F72*Population!H72*'Baseline Mortality'!H72</f>
        <v>0</v>
      </c>
      <c r="S72" s="85">
        <f>$F72*Population!I72*'Baseline Mortality'!I72</f>
        <v>0</v>
      </c>
      <c r="T72" s="85">
        <f>$F72*Population!J72*'Baseline Mortality'!J72</f>
        <v>0</v>
      </c>
      <c r="U72" s="85">
        <f>$F72*Population!K72*'Baseline Mortality'!K72</f>
        <v>0</v>
      </c>
      <c r="V72" s="85">
        <f>$F72*Population!L72*'Baseline Mortality'!L72</f>
        <v>0</v>
      </c>
      <c r="W72" s="87">
        <f>$F72*Population!M72*'Baseline Mortality'!M72</f>
        <v>0</v>
      </c>
      <c r="X72" s="89">
        <f t="shared" si="3"/>
        <v>0</v>
      </c>
      <c r="Z72" s="84">
        <f>$J72*Population!C72*'Baseline Mortality'!C72</f>
        <v>0</v>
      </c>
      <c r="AA72" s="85">
        <f>$J72*Population!D72*'Baseline Mortality'!D72</f>
        <v>0</v>
      </c>
      <c r="AB72" s="85">
        <f>$J72*Population!E72*'Baseline Mortality'!E72</f>
        <v>0</v>
      </c>
      <c r="AC72" s="85">
        <f>$J72*Population!F72*'Baseline Mortality'!F72</f>
        <v>0</v>
      </c>
      <c r="AD72" s="85">
        <f>$J72*Population!G72*'Baseline Mortality'!G72</f>
        <v>0</v>
      </c>
      <c r="AE72" s="85">
        <f>$J72*Population!H72*'Baseline Mortality'!H72</f>
        <v>0</v>
      </c>
      <c r="AF72" s="85">
        <f>$J72*Population!I72*'Baseline Mortality'!I72</f>
        <v>0</v>
      </c>
      <c r="AG72" s="85">
        <f>$J72*Population!J72*'Baseline Mortality'!J72</f>
        <v>0</v>
      </c>
      <c r="AH72" s="85">
        <f>$J72*Population!K72*'Baseline Mortality'!K72</f>
        <v>0</v>
      </c>
      <c r="AI72" s="85">
        <f>$J72*Population!L72*'Baseline Mortality'!L72</f>
        <v>0</v>
      </c>
      <c r="AJ72" s="87">
        <f>$J72*Population!M72*'Baseline Mortality'!M72</f>
        <v>0</v>
      </c>
      <c r="AK72" s="89">
        <f t="shared" si="4"/>
        <v>0</v>
      </c>
      <c r="AM72" s="95">
        <f t="shared" si="5"/>
        <v>0</v>
      </c>
    </row>
    <row r="73" spans="2:39" x14ac:dyDescent="0.3">
      <c r="B73" s="32" t="s">
        <v>69</v>
      </c>
      <c r="C73" s="29">
        <f>((-Input!C$2)/556)*(MMM_results!Q73*LN(Input!D79)+MMM_results!T73)</f>
        <v>-5.942935651253204E-2</v>
      </c>
      <c r="E73" s="73">
        <f>IF((Input!C79-Input!$C$7)&lt;0,0,1-EXP(-Input!$G$5*(Input!C79-Input!$C$7)))</f>
        <v>8.165043899911173E-2</v>
      </c>
      <c r="F73" s="55">
        <f>IF((Input!C79-Input!$C$7)&lt;0,0,1-EXP(-Input!$G$4*(Input!C79-Input!$C$7)))</f>
        <v>0.10640375612610742</v>
      </c>
      <c r="G73" s="29">
        <f>IF((Input!C79-Input!$C$7)&lt;0,0,1-EXP(-Input!$G$6*(Input!C79-Input!$C$7)))</f>
        <v>0.14148652879356838</v>
      </c>
      <c r="I73" s="73">
        <f>IF((Input!C79-Input!$C$7+$C73)&lt;0,0,1-EXP(-Input!$G$5*(Input!C79-Input!$C$7+$C73)))</f>
        <v>8.1332370156619094E-2</v>
      </c>
      <c r="J73" s="55">
        <f>IF((Input!C79-Input!$C$7+$C73)&lt;0,0,1-EXP(-Input!$G$4*(Input!C79-Input!$C$7+$C73)))</f>
        <v>0.10599495449675056</v>
      </c>
      <c r="K73" s="29">
        <f>IF((Input!C79-Input!$C$7+$C73)&lt;0,0,1-EXP(-Input!$G$6*(Input!C79-Input!$C$7+$C73)))</f>
        <v>0.1409539094206097</v>
      </c>
      <c r="M73" s="84">
        <f>$F73*Population!C73*'Baseline Mortality'!C73</f>
        <v>17.141026434242185</v>
      </c>
      <c r="N73" s="85">
        <f>$F73*Population!D73*'Baseline Mortality'!D73</f>
        <v>17.539379419615084</v>
      </c>
      <c r="O73" s="85">
        <f>$F73*Population!E73*'Baseline Mortality'!E73</f>
        <v>16.703887888704216</v>
      </c>
      <c r="P73" s="85">
        <f>$F73*Population!F73*'Baseline Mortality'!F73</f>
        <v>19.815404656967573</v>
      </c>
      <c r="Q73" s="85">
        <f>$F73*Population!G73*'Baseline Mortality'!G73</f>
        <v>25.379965322731955</v>
      </c>
      <c r="R73" s="85">
        <f>$F73*Population!H73*'Baseline Mortality'!H73</f>
        <v>30.943512963886842</v>
      </c>
      <c r="S73" s="85">
        <f>$F73*Population!I73*'Baseline Mortality'!I73</f>
        <v>43.536397935344503</v>
      </c>
      <c r="T73" s="85">
        <f>$F73*Population!J73*'Baseline Mortality'!J73</f>
        <v>51.996926810589144</v>
      </c>
      <c r="U73" s="85">
        <f>$F73*Population!K73*'Baseline Mortality'!K73</f>
        <v>70.582075643967755</v>
      </c>
      <c r="V73" s="85">
        <f>$F73*Population!L73*'Baseline Mortality'!L73</f>
        <v>90.608909632142726</v>
      </c>
      <c r="W73" s="87">
        <f>$F73*Population!M73*'Baseline Mortality'!M73</f>
        <v>319.6216381128184</v>
      </c>
      <c r="X73" s="89">
        <f t="shared" si="3"/>
        <v>703.86912482101047</v>
      </c>
      <c r="Z73" s="84">
        <f>$J73*Population!C73*'Baseline Mortality'!C73</f>
        <v>17.075170868703108</v>
      </c>
      <c r="AA73" s="85">
        <f>$J73*Population!D73*'Baseline Mortality'!D73</f>
        <v>17.471993387902547</v>
      </c>
      <c r="AB73" s="85">
        <f>$J73*Population!E73*'Baseline Mortality'!E73</f>
        <v>16.63971180287691</v>
      </c>
      <c r="AC73" s="85">
        <f>$J73*Population!F73*'Baseline Mortality'!F73</f>
        <v>19.739274170553795</v>
      </c>
      <c r="AD73" s="85">
        <f>$J73*Population!G73*'Baseline Mortality'!G73</f>
        <v>25.282455878002796</v>
      </c>
      <c r="AE73" s="85">
        <f>$J73*Population!H73*'Baseline Mortality'!H73</f>
        <v>30.824628452867611</v>
      </c>
      <c r="AF73" s="85">
        <f>$J73*Population!I73*'Baseline Mortality'!I73</f>
        <v>43.369131749823723</v>
      </c>
      <c r="AG73" s="85">
        <f>$J73*Population!J73*'Baseline Mortality'!J73</f>
        <v>51.797155400484733</v>
      </c>
      <c r="AH73" s="85">
        <f>$J73*Population!K73*'Baseline Mortality'!K73</f>
        <v>70.310900371804948</v>
      </c>
      <c r="AI73" s="85">
        <f>$J73*Population!L73*'Baseline Mortality'!L73</f>
        <v>90.260791565258245</v>
      </c>
      <c r="AJ73" s="87">
        <f>$J73*Population!M73*'Baseline Mortality'!M73</f>
        <v>318.3936565904051</v>
      </c>
      <c r="AK73" s="89">
        <f t="shared" si="4"/>
        <v>701.16487023868353</v>
      </c>
      <c r="AM73" s="95">
        <f t="shared" si="5"/>
        <v>2.7042545823269393</v>
      </c>
    </row>
    <row r="74" spans="2:39" x14ac:dyDescent="0.3">
      <c r="B74" s="32" t="s">
        <v>70</v>
      </c>
      <c r="C74" s="29">
        <f>((-Input!C$2)/556)*(MMM_results!Q74*LN(Input!D80)+MMM_results!T74)</f>
        <v>-5.9129930982538624E-2</v>
      </c>
      <c r="E74" s="73">
        <f>IF((Input!C80-Input!$C$7)&lt;0,0,1-EXP(-Input!$G$5*(Input!C80-Input!$C$7)))</f>
        <v>3.3844040610099269E-2</v>
      </c>
      <c r="F74" s="55">
        <f>IF((Input!C80-Input!$C$7)&lt;0,0,1-EXP(-Input!$G$4*(Input!C80-Input!$C$7)))</f>
        <v>4.4456357517688283E-2</v>
      </c>
      <c r="G74" s="29">
        <f>IF((Input!C80-Input!$C$7)&lt;0,0,1-EXP(-Input!$G$6*(Input!C80-Input!$C$7)))</f>
        <v>5.9801619848143472E-2</v>
      </c>
      <c r="I74" s="73">
        <f>IF((Input!C80-Input!$C$7+$C74)&lt;0,0,1-EXP(-Input!$G$5*(Input!C80-Input!$C$7+$C74)))</f>
        <v>3.3511100354923329E-2</v>
      </c>
      <c r="J74" s="55">
        <f>IF((Input!C80-Input!$C$7+$C74)&lt;0,0,1-EXP(-Input!$G$4*(Input!C80-Input!$C$7+$C74)))</f>
        <v>4.4021419215699131E-2</v>
      </c>
      <c r="K74" s="29">
        <f>IF((Input!C80-Input!$C$7+$C74)&lt;0,0,1-EXP(-Input!$G$6*(Input!C80-Input!$C$7+$C74)))</f>
        <v>5.9221263139526803E-2</v>
      </c>
      <c r="M74" s="84">
        <f>$F74*Population!C74*'Baseline Mortality'!C74</f>
        <v>7.2401290219213408</v>
      </c>
      <c r="N74" s="85">
        <f>$F74*Population!D74*'Baseline Mortality'!D74</f>
        <v>8.4286897013858919</v>
      </c>
      <c r="O74" s="85">
        <f>$F74*Population!E74*'Baseline Mortality'!E74</f>
        <v>10.380887132713728</v>
      </c>
      <c r="P74" s="85">
        <f>$F74*Population!F74*'Baseline Mortality'!F74</f>
        <v>15.060625775445295</v>
      </c>
      <c r="Q74" s="85">
        <f>$F74*Population!G74*'Baseline Mortality'!G74</f>
        <v>22.008493175395557</v>
      </c>
      <c r="R74" s="85">
        <f>$F74*Population!H74*'Baseline Mortality'!H74</f>
        <v>30.165250713801289</v>
      </c>
      <c r="S74" s="85">
        <f>$F74*Population!I74*'Baseline Mortality'!I74</f>
        <v>40.48529412868038</v>
      </c>
      <c r="T74" s="85">
        <f>$F74*Population!J74*'Baseline Mortality'!J74</f>
        <v>44.103233939675796</v>
      </c>
      <c r="U74" s="85">
        <f>$F74*Population!K74*'Baseline Mortality'!K74</f>
        <v>50.919837914282382</v>
      </c>
      <c r="V74" s="85">
        <f>$F74*Population!L74*'Baseline Mortality'!L74</f>
        <v>44.251869281610517</v>
      </c>
      <c r="W74" s="87">
        <f>$F74*Population!M74*'Baseline Mortality'!M74</f>
        <v>45.535861304818084</v>
      </c>
      <c r="X74" s="89">
        <f t="shared" si="3"/>
        <v>318.58017208973024</v>
      </c>
      <c r="Z74" s="84">
        <f>$J74*Population!C74*'Baseline Mortality'!C74</f>
        <v>7.1692952964699481</v>
      </c>
      <c r="AA74" s="85">
        <f>$J74*Population!D74*'Baseline Mortality'!D74</f>
        <v>8.3462277051403468</v>
      </c>
      <c r="AB74" s="85">
        <f>$J74*Population!E74*'Baseline Mortality'!E74</f>
        <v>10.279325833616133</v>
      </c>
      <c r="AC74" s="85">
        <f>$J74*Population!F74*'Baseline Mortality'!F74</f>
        <v>14.913280302999425</v>
      </c>
      <c r="AD74" s="85">
        <f>$J74*Population!G74*'Baseline Mortality'!G74</f>
        <v>21.793173315975277</v>
      </c>
      <c r="AE74" s="85">
        <f>$J74*Population!H74*'Baseline Mortality'!H74</f>
        <v>29.870129303566145</v>
      </c>
      <c r="AF74" s="85">
        <f>$J74*Population!I74*'Baseline Mortality'!I74</f>
        <v>40.08920668321538</v>
      </c>
      <c r="AG74" s="85">
        <f>$J74*Population!J74*'Baseline Mortality'!J74</f>
        <v>43.671750418464676</v>
      </c>
      <c r="AH74" s="85">
        <f>$J74*Population!K74*'Baseline Mortality'!K74</f>
        <v>50.42166422042569</v>
      </c>
      <c r="AI74" s="85">
        <f>$J74*Population!L74*'Baseline Mortality'!L74</f>
        <v>43.818931588108946</v>
      </c>
      <c r="AJ74" s="87">
        <f>$J74*Population!M74*'Baseline Mortality'!M74</f>
        <v>45.090361688983592</v>
      </c>
      <c r="AK74" s="89">
        <f t="shared" si="4"/>
        <v>315.46334635696559</v>
      </c>
      <c r="AM74" s="95">
        <f t="shared" si="5"/>
        <v>3.1168257327646529</v>
      </c>
    </row>
    <row r="75" spans="2:39" x14ac:dyDescent="0.3">
      <c r="B75" s="32" t="s">
        <v>71</v>
      </c>
      <c r="C75" s="29">
        <f>((-Input!C$2)/556)*(MMM_results!Q75*LN(Input!D81)+MMM_results!T75)</f>
        <v>-7.2305812990266199E-2</v>
      </c>
      <c r="E75" s="73">
        <f>IF((Input!C81-Input!$C$7)&lt;0,0,1-EXP(-Input!$G$5*(Input!C81-Input!$C$7)))</f>
        <v>3.7311160133675747E-2</v>
      </c>
      <c r="F75" s="55">
        <f>IF((Input!C81-Input!$C$7)&lt;0,0,1-EXP(-Input!$G$4*(Input!C81-Input!$C$7)))</f>
        <v>4.8982788541884426E-2</v>
      </c>
      <c r="G75" s="29">
        <f>IF((Input!C81-Input!$C$7)&lt;0,0,1-EXP(-Input!$G$6*(Input!C81-Input!$C$7)))</f>
        <v>6.5835842712663184E-2</v>
      </c>
      <c r="I75" s="73">
        <f>IF((Input!C81-Input!$C$7+$C75)&lt;0,0,1-EXP(-Input!$G$5*(Input!C81-Input!$C$7+$C75)))</f>
        <v>3.6905476467602671E-2</v>
      </c>
      <c r="J75" s="55">
        <f>IF((Input!C81-Input!$C$7+$C75)&lt;0,0,1-EXP(-Input!$G$4*(Input!C81-Input!$C$7+$C75)))</f>
        <v>4.8453425805161987E-2</v>
      </c>
      <c r="K75" s="29">
        <f>IF((Input!C81-Input!$C$7+$C75)&lt;0,0,1-EXP(-Input!$G$6*(Input!C81-Input!$C$7+$C75)))</f>
        <v>6.5130671761313375E-2</v>
      </c>
      <c r="M75" s="84">
        <f>$F75*Population!C75*'Baseline Mortality'!C75</f>
        <v>1.6002067593956435</v>
      </c>
      <c r="N75" s="85">
        <f>$F75*Population!D75*'Baseline Mortality'!D75</f>
        <v>1.8217334552826909</v>
      </c>
      <c r="O75" s="85">
        <f>$F75*Population!E75*'Baseline Mortality'!E75</f>
        <v>2.2819641838941216</v>
      </c>
      <c r="P75" s="85">
        <f>$F75*Population!F75*'Baseline Mortality'!F75</f>
        <v>2.9659043930761881</v>
      </c>
      <c r="Q75" s="85">
        <f>$F75*Population!G75*'Baseline Mortality'!G75</f>
        <v>3.9041210192311668</v>
      </c>
      <c r="R75" s="85">
        <f>$F75*Population!H75*'Baseline Mortality'!H75</f>
        <v>5.0653392372683372</v>
      </c>
      <c r="S75" s="85">
        <f>$F75*Population!I75*'Baseline Mortality'!I75</f>
        <v>7.1306757057443804</v>
      </c>
      <c r="T75" s="85">
        <f>$F75*Population!J75*'Baseline Mortality'!J75</f>
        <v>7.5581406376142368</v>
      </c>
      <c r="U75" s="85">
        <f>$F75*Population!K75*'Baseline Mortality'!K75</f>
        <v>7.9370100086789765</v>
      </c>
      <c r="V75" s="85">
        <f>$F75*Population!L75*'Baseline Mortality'!L75</f>
        <v>5.9296809319509922</v>
      </c>
      <c r="W75" s="87">
        <f>$F75*Population!M75*'Baseline Mortality'!M75</f>
        <v>6.0384567625057937</v>
      </c>
      <c r="X75" s="89">
        <f t="shared" si="3"/>
        <v>52.233233094642522</v>
      </c>
      <c r="Z75" s="84">
        <f>$J75*Population!C75*'Baseline Mortality'!C75</f>
        <v>1.5829131373971512</v>
      </c>
      <c r="AA75" s="85">
        <f>$J75*Population!D75*'Baseline Mortality'!D75</f>
        <v>1.8020457683180613</v>
      </c>
      <c r="AB75" s="85">
        <f>$J75*Population!E75*'Baseline Mortality'!E75</f>
        <v>2.2573027295047732</v>
      </c>
      <c r="AC75" s="85">
        <f>$J75*Population!F75*'Baseline Mortality'!F75</f>
        <v>2.9338515166860781</v>
      </c>
      <c r="AD75" s="85">
        <f>$J75*Population!G75*'Baseline Mortality'!G75</f>
        <v>3.8619287258000035</v>
      </c>
      <c r="AE75" s="85">
        <f>$J75*Population!H75*'Baseline Mortality'!H75</f>
        <v>5.0105975224561012</v>
      </c>
      <c r="AF75" s="85">
        <f>$J75*Population!I75*'Baseline Mortality'!I75</f>
        <v>7.0536136576528277</v>
      </c>
      <c r="AG75" s="85">
        <f>$J75*Population!J75*'Baseline Mortality'!J75</f>
        <v>7.476458925903616</v>
      </c>
      <c r="AH75" s="85">
        <f>$J75*Population!K75*'Baseline Mortality'!K75</f>
        <v>7.8512338112704718</v>
      </c>
      <c r="AI75" s="85">
        <f>$J75*Population!L75*'Baseline Mortality'!L75</f>
        <v>5.8655981751405184</v>
      </c>
      <c r="AJ75" s="87">
        <f>$J75*Population!M75*'Baseline Mortality'!M75</f>
        <v>5.9731984525456152</v>
      </c>
      <c r="AK75" s="89">
        <f t="shared" si="4"/>
        <v>51.668742422675223</v>
      </c>
      <c r="AM75" s="95">
        <f t="shared" si="5"/>
        <v>0.56449067196729885</v>
      </c>
    </row>
    <row r="76" spans="2:39" x14ac:dyDescent="0.3">
      <c r="B76" s="32" t="s">
        <v>72</v>
      </c>
      <c r="C76" s="29">
        <f>((-Input!C$2)/556)*(MMM_results!Q76*LN(Input!D82)+MMM_results!T76)</f>
        <v>-5.5353294381687942E-2</v>
      </c>
      <c r="E76" s="73">
        <f>IF((Input!C82-Input!$C$7)&lt;0,0,1-EXP(-Input!$G$5*(Input!C82-Input!$C$7)))</f>
        <v>0</v>
      </c>
      <c r="F76" s="55">
        <f>IF((Input!C82-Input!$C$7)&lt;0,0,1-EXP(-Input!$G$4*(Input!C82-Input!$C$7)))</f>
        <v>0</v>
      </c>
      <c r="G76" s="29">
        <f>IF((Input!C82-Input!$C$7)&lt;0,0,1-EXP(-Input!$G$6*(Input!C82-Input!$C$7)))</f>
        <v>0</v>
      </c>
      <c r="I76" s="73">
        <f>IF((Input!C82-Input!$C$7+$C76)&lt;0,0,1-EXP(-Input!$G$5*(Input!C82-Input!$C$7+$C76)))</f>
        <v>0</v>
      </c>
      <c r="J76" s="55">
        <f>IF((Input!C82-Input!$C$7+$C76)&lt;0,0,1-EXP(-Input!$G$4*(Input!C82-Input!$C$7+$C76)))</f>
        <v>0</v>
      </c>
      <c r="K76" s="29">
        <f>IF((Input!C82-Input!$C$7+$C76)&lt;0,0,1-EXP(-Input!$G$6*(Input!C82-Input!$C$7+$C76)))</f>
        <v>0</v>
      </c>
      <c r="M76" s="84">
        <f>$F76*Population!C76*'Baseline Mortality'!C76</f>
        <v>0</v>
      </c>
      <c r="N76" s="85">
        <f>$F76*Population!D76*'Baseline Mortality'!D76</f>
        <v>0</v>
      </c>
      <c r="O76" s="85">
        <f>$F76*Population!E76*'Baseline Mortality'!E76</f>
        <v>0</v>
      </c>
      <c r="P76" s="85">
        <f>$F76*Population!F76*'Baseline Mortality'!F76</f>
        <v>0</v>
      </c>
      <c r="Q76" s="85">
        <f>$F76*Population!G76*'Baseline Mortality'!G76</f>
        <v>0</v>
      </c>
      <c r="R76" s="85">
        <f>$F76*Population!H76*'Baseline Mortality'!H76</f>
        <v>0</v>
      </c>
      <c r="S76" s="85">
        <f>$F76*Population!I76*'Baseline Mortality'!I76</f>
        <v>0</v>
      </c>
      <c r="T76" s="85">
        <f>$F76*Population!J76*'Baseline Mortality'!J76</f>
        <v>0</v>
      </c>
      <c r="U76" s="85">
        <f>$F76*Population!K76*'Baseline Mortality'!K76</f>
        <v>0</v>
      </c>
      <c r="V76" s="85">
        <f>$F76*Population!L76*'Baseline Mortality'!L76</f>
        <v>0</v>
      </c>
      <c r="W76" s="87">
        <f>$F76*Population!M76*'Baseline Mortality'!M76</f>
        <v>0</v>
      </c>
      <c r="X76" s="89">
        <f t="shared" si="3"/>
        <v>0</v>
      </c>
      <c r="Z76" s="84">
        <f>$J76*Population!C76*'Baseline Mortality'!C76</f>
        <v>0</v>
      </c>
      <c r="AA76" s="85">
        <f>$J76*Population!D76*'Baseline Mortality'!D76</f>
        <v>0</v>
      </c>
      <c r="AB76" s="85">
        <f>$J76*Population!E76*'Baseline Mortality'!E76</f>
        <v>0</v>
      </c>
      <c r="AC76" s="85">
        <f>$J76*Population!F76*'Baseline Mortality'!F76</f>
        <v>0</v>
      </c>
      <c r="AD76" s="85">
        <f>$J76*Population!G76*'Baseline Mortality'!G76</f>
        <v>0</v>
      </c>
      <c r="AE76" s="85">
        <f>$J76*Population!H76*'Baseline Mortality'!H76</f>
        <v>0</v>
      </c>
      <c r="AF76" s="85">
        <f>$J76*Population!I76*'Baseline Mortality'!I76</f>
        <v>0</v>
      </c>
      <c r="AG76" s="85">
        <f>$J76*Population!J76*'Baseline Mortality'!J76</f>
        <v>0</v>
      </c>
      <c r="AH76" s="85">
        <f>$J76*Population!K76*'Baseline Mortality'!K76</f>
        <v>0</v>
      </c>
      <c r="AI76" s="85">
        <f>$J76*Population!L76*'Baseline Mortality'!L76</f>
        <v>0</v>
      </c>
      <c r="AJ76" s="87">
        <f>$J76*Population!M76*'Baseline Mortality'!M76</f>
        <v>0</v>
      </c>
      <c r="AK76" s="89">
        <f t="shared" si="4"/>
        <v>0</v>
      </c>
      <c r="AM76" s="95">
        <f t="shared" si="5"/>
        <v>0</v>
      </c>
    </row>
    <row r="77" spans="2:39" x14ac:dyDescent="0.3">
      <c r="B77" s="32" t="s">
        <v>73</v>
      </c>
      <c r="C77" s="29">
        <f>((-Input!C$2)/556)*(MMM_results!Q77*LN(Input!D83)+MMM_results!T77)</f>
        <v>-7.4562291921080937E-2</v>
      </c>
      <c r="E77" s="73">
        <f>IF((Input!C83-Input!$C$7)&lt;0,0,1-EXP(-Input!$G$5*(Input!C83-Input!$C$7)))</f>
        <v>5.5225940754536018E-2</v>
      </c>
      <c r="F77" s="55">
        <f>IF((Input!C83-Input!$C$7)&lt;0,0,1-EXP(-Input!$G$4*(Input!C83-Input!$C$7)))</f>
        <v>7.2287527328912526E-2</v>
      </c>
      <c r="G77" s="29">
        <f>IF((Input!C83-Input!$C$7)&lt;0,0,1-EXP(-Input!$G$6*(Input!C83-Input!$C$7)))</f>
        <v>9.6741187957618657E-2</v>
      </c>
      <c r="I77" s="73">
        <f>IF((Input!C83-Input!$C$7+$C77)&lt;0,0,1-EXP(-Input!$G$5*(Input!C83-Input!$C$7+$C77)))</f>
        <v>5.4815379051636359E-2</v>
      </c>
      <c r="J77" s="55">
        <f>IF((Input!C83-Input!$C$7+$C77)&lt;0,0,1-EXP(-Input!$G$4*(Input!C83-Input!$C$7+$C77)))</f>
        <v>7.1755016808330296E-2</v>
      </c>
      <c r="K77" s="29">
        <f>IF((Input!C83-Input!$C$7+$C77)&lt;0,0,1-EXP(-Input!$G$6*(Input!C83-Input!$C$7+$C77)))</f>
        <v>9.6038059669683706E-2</v>
      </c>
      <c r="M77" s="84">
        <f>$F77*Population!C77*'Baseline Mortality'!C77</f>
        <v>8.2044059925085264</v>
      </c>
      <c r="N77" s="85">
        <f>$F77*Population!D77*'Baseline Mortality'!D77</f>
        <v>9.1150283580920117</v>
      </c>
      <c r="O77" s="85">
        <f>$F77*Population!E77*'Baseline Mortality'!E77</f>
        <v>10.70299131619706</v>
      </c>
      <c r="P77" s="85">
        <f>$F77*Population!F77*'Baseline Mortality'!F77</f>
        <v>14.877885322940944</v>
      </c>
      <c r="Q77" s="85">
        <f>$F77*Population!G77*'Baseline Mortality'!G77</f>
        <v>22.29889548623505</v>
      </c>
      <c r="R77" s="85">
        <f>$F77*Population!H77*'Baseline Mortality'!H77</f>
        <v>28.14825623928763</v>
      </c>
      <c r="S77" s="85">
        <f>$F77*Population!I77*'Baseline Mortality'!I77</f>
        <v>40.13519091556941</v>
      </c>
      <c r="T77" s="85">
        <f>$F77*Population!J77*'Baseline Mortality'!J77</f>
        <v>46.165776041803191</v>
      </c>
      <c r="U77" s="85">
        <f>$F77*Population!K77*'Baseline Mortality'!K77</f>
        <v>63.332807702379725</v>
      </c>
      <c r="V77" s="85">
        <f>$F77*Population!L77*'Baseline Mortality'!L77</f>
        <v>66.325976040639148</v>
      </c>
      <c r="W77" s="87">
        <f>$F77*Population!M77*'Baseline Mortality'!M77</f>
        <v>111.57430069601592</v>
      </c>
      <c r="X77" s="89">
        <f t="shared" si="3"/>
        <v>420.88151411166865</v>
      </c>
      <c r="Z77" s="84">
        <f>$J77*Population!C77*'Baseline Mortality'!C77</f>
        <v>8.143967730645457</v>
      </c>
      <c r="AA77" s="85">
        <f>$J77*Population!D77*'Baseline Mortality'!D77</f>
        <v>9.0478819405087414</v>
      </c>
      <c r="AB77" s="85">
        <f>$J77*Population!E77*'Baseline Mortality'!E77</f>
        <v>10.624147071717065</v>
      </c>
      <c r="AC77" s="85">
        <f>$J77*Population!F77*'Baseline Mortality'!F77</f>
        <v>14.768286464725286</v>
      </c>
      <c r="AD77" s="85">
        <f>$J77*Population!G77*'Baseline Mortality'!G77</f>
        <v>22.134629299763425</v>
      </c>
      <c r="AE77" s="85">
        <f>$J77*Population!H77*'Baseline Mortality'!H77</f>
        <v>27.940900376702054</v>
      </c>
      <c r="AF77" s="85">
        <f>$J77*Population!I77*'Baseline Mortality'!I77</f>
        <v>39.839532560693456</v>
      </c>
      <c r="AG77" s="85">
        <f>$J77*Population!J77*'Baseline Mortality'!J77</f>
        <v>45.825693010310829</v>
      </c>
      <c r="AH77" s="85">
        <f>$J77*Population!K77*'Baseline Mortality'!K77</f>
        <v>62.866262675240044</v>
      </c>
      <c r="AI77" s="85">
        <f>$J77*Population!L77*'Baseline Mortality'!L77</f>
        <v>65.837381654655786</v>
      </c>
      <c r="AJ77" s="87">
        <f>$J77*Population!M77*'Baseline Mortality'!M77</f>
        <v>110.75238174066291</v>
      </c>
      <c r="AK77" s="89">
        <f t="shared" si="4"/>
        <v>417.78106452562508</v>
      </c>
      <c r="AM77" s="95">
        <f t="shared" si="5"/>
        <v>3.1004495860435668</v>
      </c>
    </row>
    <row r="78" spans="2:39" x14ac:dyDescent="0.3">
      <c r="B78" s="32" t="s">
        <v>74</v>
      </c>
      <c r="C78" s="29">
        <f>((-Input!C$2)/556)*(MMM_results!Q78*LN(Input!D84)+MMM_results!T78)</f>
        <v>-6.0171931664969563E-2</v>
      </c>
      <c r="E78" s="73">
        <f>IF((Input!C84-Input!$C$7)&lt;0,0,1-EXP(-Input!$G$5*(Input!C84-Input!$C$7)))</f>
        <v>2.7557736608433969E-2</v>
      </c>
      <c r="F78" s="55">
        <f>IF((Input!C84-Input!$C$7)&lt;0,0,1-EXP(-Input!$G$4*(Input!C84-Input!$C$7)))</f>
        <v>3.6236106900305987E-2</v>
      </c>
      <c r="G78" s="29">
        <f>IF((Input!C84-Input!$C$7)&lt;0,0,1-EXP(-Input!$G$6*(Input!C84-Input!$C$7)))</f>
        <v>4.8817113457957806E-2</v>
      </c>
      <c r="I78" s="73">
        <f>IF((Input!C84-Input!$C$7+$C78)&lt;0,0,1-EXP(-Input!$G$5*(Input!C84-Input!$C$7+$C78)))</f>
        <v>2.7216723717401137E-2</v>
      </c>
      <c r="J78" s="55">
        <f>IF((Input!C84-Input!$C$7+$C78)&lt;0,0,1-EXP(-Input!$G$4*(Input!C84-Input!$C$7+$C78)))</f>
        <v>3.5789694651915505E-2</v>
      </c>
      <c r="K78" s="29">
        <f>IF((Input!C84-Input!$C$7+$C78)&lt;0,0,1-EXP(-Input!$G$6*(Input!C84-Input!$C$7+$C78)))</f>
        <v>4.8219626429009899E-2</v>
      </c>
      <c r="M78" s="84">
        <f>$F78*Population!C78*'Baseline Mortality'!C78</f>
        <v>1.5650392110060605</v>
      </c>
      <c r="N78" s="85">
        <f>$F78*Population!D78*'Baseline Mortality'!D78</f>
        <v>1.7759387934981461</v>
      </c>
      <c r="O78" s="85">
        <f>$F78*Population!E78*'Baseline Mortality'!E78</f>
        <v>2.0074457340399459</v>
      </c>
      <c r="P78" s="85">
        <f>$F78*Population!F78*'Baseline Mortality'!F78</f>
        <v>2.2901929763009359</v>
      </c>
      <c r="Q78" s="85">
        <f>$F78*Population!G78*'Baseline Mortality'!G78</f>
        <v>3.1853055865253488</v>
      </c>
      <c r="R78" s="85">
        <f>$F78*Population!H78*'Baseline Mortality'!H78</f>
        <v>4.3139352566903213</v>
      </c>
      <c r="S78" s="85">
        <f>$F78*Population!I78*'Baseline Mortality'!I78</f>
        <v>6.9762381598827083</v>
      </c>
      <c r="T78" s="85">
        <f>$F78*Population!J78*'Baseline Mortality'!J78</f>
        <v>8.7347632522858056</v>
      </c>
      <c r="U78" s="85">
        <f>$F78*Population!K78*'Baseline Mortality'!K78</f>
        <v>11.912444047594956</v>
      </c>
      <c r="V78" s="85">
        <f>$F78*Population!L78*'Baseline Mortality'!L78</f>
        <v>12.225130934428472</v>
      </c>
      <c r="W78" s="87">
        <f>$F78*Population!M78*'Baseline Mortality'!M78</f>
        <v>33.096941960522017</v>
      </c>
      <c r="X78" s="89">
        <f t="shared" si="3"/>
        <v>88.083375912774727</v>
      </c>
      <c r="Z78" s="84">
        <f>$J78*Population!C78*'Baseline Mortality'!C78</f>
        <v>1.5457586443898221</v>
      </c>
      <c r="AA78" s="85">
        <f>$J78*Population!D78*'Baseline Mortality'!D78</f>
        <v>1.754060040573872</v>
      </c>
      <c r="AB78" s="85">
        <f>$J78*Population!E78*'Baseline Mortality'!E78</f>
        <v>1.982714921590359</v>
      </c>
      <c r="AC78" s="85">
        <f>$J78*Population!F78*'Baseline Mortality'!F78</f>
        <v>2.2619788472662861</v>
      </c>
      <c r="AD78" s="85">
        <f>$J78*Population!G78*'Baseline Mortality'!G78</f>
        <v>3.1460640799086561</v>
      </c>
      <c r="AE78" s="85">
        <f>$J78*Population!H78*'Baseline Mortality'!H78</f>
        <v>4.2607895492154979</v>
      </c>
      <c r="AF78" s="85">
        <f>$J78*Population!I78*'Baseline Mortality'!I78</f>
        <v>6.8902940994230999</v>
      </c>
      <c r="AG78" s="85">
        <f>$J78*Population!J78*'Baseline Mortality'!J78</f>
        <v>8.6271549677275505</v>
      </c>
      <c r="AH78" s="85">
        <f>$J78*Population!K78*'Baseline Mortality'!K78</f>
        <v>11.765688190357219</v>
      </c>
      <c r="AI78" s="85">
        <f>$J78*Population!L78*'Baseline Mortality'!L78</f>
        <v>12.074522917890688</v>
      </c>
      <c r="AJ78" s="87">
        <f>$J78*Population!M78*'Baseline Mortality'!M78</f>
        <v>32.68920278710322</v>
      </c>
      <c r="AK78" s="89">
        <f t="shared" si="4"/>
        <v>86.998229045446266</v>
      </c>
      <c r="AM78" s="95">
        <f t="shared" si="5"/>
        <v>1.0851468673284614</v>
      </c>
    </row>
    <row r="79" spans="2:39" x14ac:dyDescent="0.3">
      <c r="B79" s="32" t="s">
        <v>75</v>
      </c>
      <c r="C79" s="29">
        <f>((-Input!C$2)/556)*(MMM_results!Q79*LN(Input!D85)+MMM_results!T79)</f>
        <v>-9.0362400239439006E-2</v>
      </c>
      <c r="E79" s="73">
        <f>IF((Input!C85-Input!$C$7)&lt;0,0,1-EXP(-Input!$G$5*(Input!C85-Input!$C$7)))</f>
        <v>0.10613833893701774</v>
      </c>
      <c r="F79" s="55">
        <f>IF((Input!C85-Input!$C$7)&lt;0,0,1-EXP(-Input!$G$4*(Input!C85-Input!$C$7)))</f>
        <v>0.13773993756772462</v>
      </c>
      <c r="G79" s="29">
        <f>IF((Input!C85-Input!$C$7)&lt;0,0,1-EXP(-Input!$G$6*(Input!C85-Input!$C$7)))</f>
        <v>0.18205370355270134</v>
      </c>
      <c r="I79" s="73">
        <f>IF((Input!C85-Input!$C$7+$C79)&lt;0,0,1-EXP(-Input!$G$5*(Input!C85-Input!$C$7+$C79)))</f>
        <v>0.10566756838517777</v>
      </c>
      <c r="J79" s="55">
        <f>IF((Input!C85-Input!$C$7+$C79)&lt;0,0,1-EXP(-Input!$G$4*(Input!C85-Input!$C$7+$C79)))</f>
        <v>0.137140080217107</v>
      </c>
      <c r="K79" s="29">
        <f>IF((Input!C85-Input!$C$7+$C79)&lt;0,0,1-EXP(-Input!$G$6*(Input!C85-Input!$C$7+$C79)))</f>
        <v>0.18128199826939284</v>
      </c>
      <c r="M79" s="84">
        <f>$F79*Population!C79*'Baseline Mortality'!C79</f>
        <v>1.7127857751326987</v>
      </c>
      <c r="N79" s="85">
        <f>$F79*Population!D79*'Baseline Mortality'!D79</f>
        <v>4.3154594350832012</v>
      </c>
      <c r="O79" s="85">
        <f>$F79*Population!E79*'Baseline Mortality'!E79</f>
        <v>7.6128670746457381</v>
      </c>
      <c r="P79" s="85">
        <f>$F79*Population!F79*'Baseline Mortality'!F79</f>
        <v>15.601994429709599</v>
      </c>
      <c r="Q79" s="85">
        <f>$F79*Population!G79*'Baseline Mortality'!G79</f>
        <v>29.776364550938247</v>
      </c>
      <c r="R79" s="85">
        <f>$F79*Population!H79*'Baseline Mortality'!H79</f>
        <v>64.312836266113251</v>
      </c>
      <c r="S79" s="85">
        <f>$F79*Population!I79*'Baseline Mortality'!I79</f>
        <v>100.46759798086177</v>
      </c>
      <c r="T79" s="85">
        <f>$F79*Population!J79*'Baseline Mortality'!J79</f>
        <v>101.65672034130162</v>
      </c>
      <c r="U79" s="85">
        <f>$F79*Population!K79*'Baseline Mortality'!K79</f>
        <v>124.34099344193682</v>
      </c>
      <c r="V79" s="85">
        <f>$F79*Population!L79*'Baseline Mortality'!L79</f>
        <v>139.90636843873102</v>
      </c>
      <c r="W79" s="87">
        <f>$F79*Population!M79*'Baseline Mortality'!M79</f>
        <v>338.83760337107003</v>
      </c>
      <c r="X79" s="89">
        <f t="shared" si="3"/>
        <v>928.54159110552393</v>
      </c>
      <c r="Z79" s="84">
        <f>$J79*Population!C79*'Baseline Mortality'!C79</f>
        <v>1.7053265940455757</v>
      </c>
      <c r="AA79" s="85">
        <f>$J79*Population!D79*'Baseline Mortality'!D79</f>
        <v>4.296665611671207</v>
      </c>
      <c r="AB79" s="85">
        <f>$J79*Population!E79*'Baseline Mortality'!E79</f>
        <v>7.5797130428185078</v>
      </c>
      <c r="AC79" s="85">
        <f>$J79*Population!F79*'Baseline Mortality'!F79</f>
        <v>15.534047752745591</v>
      </c>
      <c r="AD79" s="85">
        <f>$J79*Population!G79*'Baseline Mortality'!G79</f>
        <v>29.646688500070518</v>
      </c>
      <c r="AE79" s="85">
        <f>$J79*Population!H79*'Baseline Mortality'!H79</f>
        <v>64.032753900355488</v>
      </c>
      <c r="AF79" s="85">
        <f>$J79*Population!I79*'Baseline Mortality'!I79</f>
        <v>100.03006164817624</v>
      </c>
      <c r="AG79" s="85">
        <f>$J79*Population!J79*'Baseline Mortality'!J79</f>
        <v>101.21400538140534</v>
      </c>
      <c r="AH79" s="85">
        <f>$J79*Population!K79*'Baseline Mortality'!K79</f>
        <v>123.799488485449</v>
      </c>
      <c r="AI79" s="85">
        <f>$J79*Population!L79*'Baseline Mortality'!L79</f>
        <v>139.29707628288895</v>
      </c>
      <c r="AJ79" s="87">
        <f>$J79*Population!M79*'Baseline Mortality'!M79</f>
        <v>337.36196579901247</v>
      </c>
      <c r="AK79" s="89">
        <f t="shared" si="4"/>
        <v>924.49779299863894</v>
      </c>
      <c r="AM79" s="95">
        <f t="shared" si="5"/>
        <v>4.0437981068849922</v>
      </c>
    </row>
    <row r="80" spans="2:39" x14ac:dyDescent="0.3">
      <c r="B80" s="32" t="s">
        <v>76</v>
      </c>
      <c r="C80" s="29">
        <f>((-Input!C$2)/556)*(MMM_results!Q80*LN(Input!D86)+MMM_results!T80)</f>
        <v>-8.0598378746495891E-2</v>
      </c>
      <c r="E80" s="73">
        <f>IF((Input!C86-Input!$C$7)&lt;0,0,1-EXP(-Input!$G$5*(Input!C86-Input!$C$7)))</f>
        <v>4.9613863991590179E-2</v>
      </c>
      <c r="F80" s="55">
        <f>IF((Input!C86-Input!$C$7)&lt;0,0,1-EXP(-Input!$G$4*(Input!C86-Input!$C$7)))</f>
        <v>6.5002081675387235E-2</v>
      </c>
      <c r="G80" s="29">
        <f>IF((Input!C86-Input!$C$7)&lt;0,0,1-EXP(-Input!$G$6*(Input!C86-Input!$C$7)))</f>
        <v>8.7109025650714766E-2</v>
      </c>
      <c r="I80" s="73">
        <f>IF((Input!C86-Input!$C$7+$C80)&lt;0,0,1-EXP(-Input!$G$5*(Input!C86-Input!$C$7+$C80)))</f>
        <v>4.9167421767583819E-2</v>
      </c>
      <c r="J80" s="55">
        <f>IF((Input!C86-Input!$C$7+$C80)&lt;0,0,1-EXP(-Input!$G$4*(Input!C86-Input!$C$7+$C80)))</f>
        <v>6.4421928616852031E-2</v>
      </c>
      <c r="K80" s="29">
        <f>IF((Input!C86-Input!$C$7+$C80)&lt;0,0,1-EXP(-Input!$G$6*(Input!C86-Input!$C$7+$C80)))</f>
        <v>8.634084738713621E-2</v>
      </c>
      <c r="M80" s="84">
        <f>$F80*Population!C80*'Baseline Mortality'!C80</f>
        <v>2.5113503411346338E-2</v>
      </c>
      <c r="N80" s="85">
        <f>$F80*Population!D80*'Baseline Mortality'!D80</f>
        <v>2.5456054643321849E-2</v>
      </c>
      <c r="O80" s="85">
        <f>$F80*Population!E80*'Baseline Mortality'!E80</f>
        <v>4.421463907470926E-2</v>
      </c>
      <c r="P80" s="85">
        <f>$F80*Population!F80*'Baseline Mortality'!F80</f>
        <v>7.1324244530196798E-2</v>
      </c>
      <c r="Q80" s="85">
        <f>$F80*Population!G80*'Baseline Mortality'!G80</f>
        <v>0.13749423602433353</v>
      </c>
      <c r="R80" s="85">
        <f>$F80*Population!H80*'Baseline Mortality'!H80</f>
        <v>0.233253036522198</v>
      </c>
      <c r="S80" s="85">
        <f>$F80*Population!I80*'Baseline Mortality'!I80</f>
        <v>0.36773832952092644</v>
      </c>
      <c r="T80" s="85">
        <f>$F80*Population!J80*'Baseline Mortality'!J80</f>
        <v>0.68668598107077228</v>
      </c>
      <c r="U80" s="85">
        <f>$F80*Population!K80*'Baseline Mortality'!K80</f>
        <v>0.97714037241813256</v>
      </c>
      <c r="V80" s="85">
        <f>$F80*Population!L80*'Baseline Mortality'!L80</f>
        <v>1.293978052084412</v>
      </c>
      <c r="W80" s="87">
        <f>$F80*Population!M80*'Baseline Mortality'!M80</f>
        <v>8.4653241789468403</v>
      </c>
      <c r="X80" s="89">
        <f t="shared" si="3"/>
        <v>12.327722628247189</v>
      </c>
      <c r="Z80" s="84">
        <f>$J80*Population!C80*'Baseline Mortality'!C80</f>
        <v>2.4889361730970838E-2</v>
      </c>
      <c r="AA80" s="85">
        <f>$J80*Population!D80*'Baseline Mortality'!D80</f>
        <v>2.5228855643244986E-2</v>
      </c>
      <c r="AB80" s="85">
        <f>$J80*Population!E80*'Baseline Mortality'!E80</f>
        <v>4.3820016972923009E-2</v>
      </c>
      <c r="AC80" s="85">
        <f>$J80*Population!F80*'Baseline Mortality'!F80</f>
        <v>7.0687665246189427E-2</v>
      </c>
      <c r="AD80" s="85">
        <f>$J80*Population!G80*'Baseline Mortality'!G80</f>
        <v>0.13626707991633644</v>
      </c>
      <c r="AE80" s="85">
        <f>$J80*Population!H80*'Baseline Mortality'!H80</f>
        <v>0.23117121915476718</v>
      </c>
      <c r="AF80" s="85">
        <f>$J80*Population!I80*'Baseline Mortality'!I80</f>
        <v>0.36445621130081146</v>
      </c>
      <c r="AG80" s="85">
        <f>$J80*Population!J80*'Baseline Mortality'!J80</f>
        <v>0.68055720854682555</v>
      </c>
      <c r="AH80" s="85">
        <f>$J80*Population!K80*'Baseline Mortality'!K80</f>
        <v>0.96841925209297763</v>
      </c>
      <c r="AI80" s="85">
        <f>$J80*Population!L80*'Baseline Mortality'!L80</f>
        <v>1.282429109262194</v>
      </c>
      <c r="AJ80" s="87">
        <f>$J80*Population!M80*'Baseline Mortality'!M80</f>
        <v>8.3897699261086949</v>
      </c>
      <c r="AK80" s="89">
        <f t="shared" si="4"/>
        <v>12.217695905975935</v>
      </c>
      <c r="AM80" s="95">
        <f t="shared" si="5"/>
        <v>0.11002672227125387</v>
      </c>
    </row>
    <row r="81" spans="2:39" x14ac:dyDescent="0.3">
      <c r="B81" s="32" t="s">
        <v>77</v>
      </c>
      <c r="C81" s="29">
        <f>((-Input!C$2)/556)*(MMM_results!Q81*LN(Input!D87)+MMM_results!T81)</f>
        <v>-0.11001523324660199</v>
      </c>
      <c r="E81" s="73">
        <f>IF((Input!C87-Input!$C$7)&lt;0,0,1-EXP(-Input!$G$5*(Input!C87-Input!$C$7)))</f>
        <v>0.20456026129538585</v>
      </c>
      <c r="F81" s="55">
        <f>IF((Input!C87-Input!$C$7)&lt;0,0,1-EXP(-Input!$G$4*(Input!C87-Input!$C$7)))</f>
        <v>0.26086629126004723</v>
      </c>
      <c r="G81" s="29">
        <f>IF((Input!C87-Input!$C$7)&lt;0,0,1-EXP(-Input!$G$6*(Input!C87-Input!$C$7)))</f>
        <v>0.33627685652870876</v>
      </c>
      <c r="I81" s="73">
        <f>IF((Input!C87-Input!$C$7+$C81)&lt;0,0,1-EXP(-Input!$G$5*(Input!C87-Input!$C$7+$C81)))</f>
        <v>0.20405018376030815</v>
      </c>
      <c r="J81" s="55">
        <f>IF((Input!C87-Input!$C$7+$C81)&lt;0,0,1-EXP(-Input!$G$4*(Input!C87-Input!$C$7+$C81)))</f>
        <v>0.26024021009857146</v>
      </c>
      <c r="K81" s="29">
        <f>IF((Input!C87-Input!$C$7+$C81)&lt;0,0,1-EXP(-Input!$G$6*(Input!C87-Input!$C$7+$C81)))</f>
        <v>0.33551438566225944</v>
      </c>
      <c r="M81" s="84">
        <f>$F81*Population!C81*'Baseline Mortality'!C81</f>
        <v>1980.0447507203789</v>
      </c>
      <c r="N81" s="85">
        <f>$F81*Population!D81*'Baseline Mortality'!D81</f>
        <v>3111.2250954980309</v>
      </c>
      <c r="O81" s="85">
        <f>$F81*Population!E81*'Baseline Mortality'!E81</f>
        <v>4981.5949401951138</v>
      </c>
      <c r="P81" s="85">
        <f>$F81*Population!F81*'Baseline Mortality'!F81</f>
        <v>7914.0930902588016</v>
      </c>
      <c r="Q81" s="85">
        <f>$F81*Population!G81*'Baseline Mortality'!G81</f>
        <v>16112.2116116856</v>
      </c>
      <c r="R81" s="85">
        <f>$F81*Population!H81*'Baseline Mortality'!H81</f>
        <v>26338.667720036559</v>
      </c>
      <c r="S81" s="85">
        <f>$F81*Population!I81*'Baseline Mortality'!I81</f>
        <v>39422.103519680393</v>
      </c>
      <c r="T81" s="85">
        <f>$F81*Population!J81*'Baseline Mortality'!J81</f>
        <v>46169.962448577506</v>
      </c>
      <c r="U81" s="85">
        <f>$F81*Population!K81*'Baseline Mortality'!K81</f>
        <v>60613.443665179526</v>
      </c>
      <c r="V81" s="85">
        <f>$F81*Population!L81*'Baseline Mortality'!L81</f>
        <v>57913.169075913822</v>
      </c>
      <c r="W81" s="87">
        <f>$F81*Population!M81*'Baseline Mortality'!M81</f>
        <v>111913.04558611379</v>
      </c>
      <c r="X81" s="89">
        <f t="shared" si="3"/>
        <v>376469.56150385959</v>
      </c>
      <c r="Z81" s="84">
        <f>$J81*Population!C81*'Baseline Mortality'!C81</f>
        <v>1975.2926276640917</v>
      </c>
      <c r="AA81" s="85">
        <f>$J81*Population!D81*'Baseline Mortality'!D81</f>
        <v>3103.7581306709799</v>
      </c>
      <c r="AB81" s="85">
        <f>$J81*Population!E81*'Baseline Mortality'!E81</f>
        <v>4969.6390729533396</v>
      </c>
      <c r="AC81" s="85">
        <f>$J81*Population!F81*'Baseline Mortality'!F81</f>
        <v>7895.0992042720636</v>
      </c>
      <c r="AD81" s="85">
        <f>$J81*Population!G81*'Baseline Mortality'!G81</f>
        <v>16073.542176431767</v>
      </c>
      <c r="AE81" s="85">
        <f>$J81*Population!H81*'Baseline Mortality'!H81</f>
        <v>26275.454709270649</v>
      </c>
      <c r="AF81" s="85">
        <f>$J81*Population!I81*'Baseline Mortality'!I81</f>
        <v>39327.490159555549</v>
      </c>
      <c r="AG81" s="85">
        <f>$J81*Population!J81*'Baseline Mortality'!J81</f>
        <v>46059.154173673625</v>
      </c>
      <c r="AH81" s="85">
        <f>$J81*Population!K81*'Baseline Mortality'!K81</f>
        <v>60467.970921163273</v>
      </c>
      <c r="AI81" s="85">
        <f>$J81*Population!L81*'Baseline Mortality'!L81</f>
        <v>57774.177012260618</v>
      </c>
      <c r="AJ81" s="87">
        <f>$J81*Population!M81*'Baseline Mortality'!M81</f>
        <v>111644.45339190422</v>
      </c>
      <c r="AK81" s="89">
        <f t="shared" si="4"/>
        <v>375566.03157982021</v>
      </c>
      <c r="AM81" s="95">
        <f t="shared" si="5"/>
        <v>903.52992403937969</v>
      </c>
    </row>
    <row r="82" spans="2:39" x14ac:dyDescent="0.3">
      <c r="B82" s="32" t="s">
        <v>78</v>
      </c>
      <c r="C82" s="29">
        <f>((-Input!C$2)/556)*(MMM_results!Q82*LN(Input!D88)+MMM_results!T82)</f>
        <v>-7.6353302153763222E-2</v>
      </c>
      <c r="E82" s="73">
        <f>IF((Input!C88-Input!$C$7)&lt;0,0,1-EXP(-Input!$G$5*(Input!C88-Input!$C$7)))</f>
        <v>0.11591002894608871</v>
      </c>
      <c r="F82" s="55">
        <f>IF((Input!C88-Input!$C$7)&lt;0,0,1-EXP(-Input!$G$4*(Input!C88-Input!$C$7)))</f>
        <v>0.15016812004213942</v>
      </c>
      <c r="G82" s="29">
        <f>IF((Input!C88-Input!$C$7)&lt;0,0,1-EXP(-Input!$G$6*(Input!C88-Input!$C$7)))</f>
        <v>0.19799920458174258</v>
      </c>
      <c r="I82" s="73">
        <f>IF((Input!C88-Input!$C$7+$C82)&lt;0,0,1-EXP(-Input!$G$5*(Input!C88-Input!$C$7+$C82)))</f>
        <v>0.11551660772557337</v>
      </c>
      <c r="J82" s="55">
        <f>IF((Input!C88-Input!$C$7+$C82)&lt;0,0,1-EXP(-Input!$G$4*(Input!C88-Input!$C$7+$C82)))</f>
        <v>0.14966859256242737</v>
      </c>
      <c r="K82" s="29">
        <f>IF((Input!C88-Input!$C$7+$C82)&lt;0,0,1-EXP(-Input!$G$6*(Input!C88-Input!$C$7+$C82)))</f>
        <v>0.19735989708526291</v>
      </c>
      <c r="M82" s="84">
        <f>$F82*Population!C82*'Baseline Mortality'!C82</f>
        <v>199.95313173224474</v>
      </c>
      <c r="N82" s="85">
        <f>$F82*Population!D82*'Baseline Mortality'!D82</f>
        <v>256.67455825856479</v>
      </c>
      <c r="O82" s="85">
        <f>$F82*Population!E82*'Baseline Mortality'!E82</f>
        <v>359.49670084320803</v>
      </c>
      <c r="P82" s="85">
        <f>$F82*Population!F82*'Baseline Mortality'!F82</f>
        <v>544.64140048241529</v>
      </c>
      <c r="Q82" s="85">
        <f>$F82*Population!G82*'Baseline Mortality'!G82</f>
        <v>855.75335035016428</v>
      </c>
      <c r="R82" s="85">
        <f>$F82*Population!H82*'Baseline Mortality'!H82</f>
        <v>1221.2622335892565</v>
      </c>
      <c r="S82" s="85">
        <f>$F82*Population!I82*'Baseline Mortality'!I82</f>
        <v>1843.8183767868081</v>
      </c>
      <c r="T82" s="85">
        <f>$F82*Population!J82*'Baseline Mortality'!J82</f>
        <v>2192.7345073227648</v>
      </c>
      <c r="U82" s="85">
        <f>$F82*Population!K82*'Baseline Mortality'!K82</f>
        <v>2792.0097350565029</v>
      </c>
      <c r="V82" s="85">
        <f>$F82*Population!L82*'Baseline Mortality'!L82</f>
        <v>2745.9761242737413</v>
      </c>
      <c r="W82" s="87">
        <f>$F82*Population!M82*'Baseline Mortality'!M82</f>
        <v>4056.6070069204989</v>
      </c>
      <c r="X82" s="89">
        <f t="shared" si="3"/>
        <v>17068.92712561617</v>
      </c>
      <c r="Z82" s="84">
        <f>$J82*Population!C82*'Baseline Mortality'!C82</f>
        <v>199.28799665612667</v>
      </c>
      <c r="AA82" s="85">
        <f>$J82*Population!D82*'Baseline Mortality'!D82</f>
        <v>255.8207419148753</v>
      </c>
      <c r="AB82" s="85">
        <f>$J82*Population!E82*'Baseline Mortality'!E82</f>
        <v>358.30085127882239</v>
      </c>
      <c r="AC82" s="85">
        <f>$J82*Population!F82*'Baseline Mortality'!F82</f>
        <v>542.82967542350468</v>
      </c>
      <c r="AD82" s="85">
        <f>$J82*Population!G82*'Baseline Mortality'!G82</f>
        <v>852.90672541914967</v>
      </c>
      <c r="AE82" s="85">
        <f>$J82*Population!H82*'Baseline Mortality'!H82</f>
        <v>1217.1997598402268</v>
      </c>
      <c r="AF82" s="85">
        <f>$J82*Population!I82*'Baseline Mortality'!I82</f>
        <v>1837.6849981006753</v>
      </c>
      <c r="AG82" s="85">
        <f>$J82*Population!J82*'Baseline Mortality'!J82</f>
        <v>2185.4404748622587</v>
      </c>
      <c r="AH82" s="85">
        <f>$J82*Population!K82*'Baseline Mortality'!K82</f>
        <v>2782.722240574366</v>
      </c>
      <c r="AI82" s="85">
        <f>$J82*Population!L82*'Baseline Mortality'!L82</f>
        <v>2736.8417585220559</v>
      </c>
      <c r="AJ82" s="87">
        <f>$J82*Population!M82*'Baseline Mortality'!M82</f>
        <v>4043.1128866386402</v>
      </c>
      <c r="AK82" s="89">
        <f t="shared" si="4"/>
        <v>17012.1481092307</v>
      </c>
      <c r="AM82" s="95">
        <f t="shared" si="5"/>
        <v>56.779016385469731</v>
      </c>
    </row>
    <row r="83" spans="2:39" x14ac:dyDescent="0.3">
      <c r="B83" s="32" t="s">
        <v>79</v>
      </c>
      <c r="C83" s="29">
        <f>((-Input!C$2)/556)*(MMM_results!Q83*LN(Input!D89)+MMM_results!T83)</f>
        <v>-0.14545291816899672</v>
      </c>
      <c r="E83" s="73">
        <f>IF((Input!C89-Input!$C$7)&lt;0,0,1-EXP(-Input!$G$5*(Input!C89-Input!$C$7)))</f>
        <v>0.19096649425562795</v>
      </c>
      <c r="F83" s="55">
        <f>IF((Input!C89-Input!$C$7)&lt;0,0,1-EXP(-Input!$G$4*(Input!C89-Input!$C$7)))</f>
        <v>0.24413714197224923</v>
      </c>
      <c r="G83" s="29">
        <f>IF((Input!C89-Input!$C$7)&lt;0,0,1-EXP(-Input!$G$6*(Input!C89-Input!$C$7)))</f>
        <v>0.31582471335035467</v>
      </c>
      <c r="I83" s="73">
        <f>IF((Input!C89-Input!$C$7+$C83)&lt;0,0,1-EXP(-Input!$G$5*(Input!C89-Input!$C$7+$C83)))</f>
        <v>0.19028051674072599</v>
      </c>
      <c r="J83" s="55">
        <f>IF((Input!C89-Input!$C$7+$C83)&lt;0,0,1-EXP(-Input!$G$4*(Input!C89-Input!$C$7+$C83)))</f>
        <v>0.24329053960187608</v>
      </c>
      <c r="K83" s="29">
        <f>IF((Input!C89-Input!$C$7+$C83)&lt;0,0,1-EXP(-Input!$G$6*(Input!C89-Input!$C$7+$C83)))</f>
        <v>0.314785382986153</v>
      </c>
      <c r="M83" s="84">
        <f>$F83*Population!C83*'Baseline Mortality'!C83</f>
        <v>89.184336773264462</v>
      </c>
      <c r="N83" s="85">
        <f>$F83*Population!D83*'Baseline Mortality'!D83</f>
        <v>84.518955752372193</v>
      </c>
      <c r="O83" s="85">
        <f>$F83*Population!E83*'Baseline Mortality'!E83</f>
        <v>91.883844030663454</v>
      </c>
      <c r="P83" s="85">
        <f>$F83*Population!F83*'Baseline Mortality'!F83</f>
        <v>121.72707361593248</v>
      </c>
      <c r="Q83" s="85">
        <f>$F83*Population!G83*'Baseline Mortality'!G83</f>
        <v>190.03613127263202</v>
      </c>
      <c r="R83" s="85">
        <f>$F83*Population!H83*'Baseline Mortality'!H83</f>
        <v>265.48212006318562</v>
      </c>
      <c r="S83" s="85">
        <f>$F83*Population!I83*'Baseline Mortality'!I83</f>
        <v>368.93463742550671</v>
      </c>
      <c r="T83" s="85">
        <f>$F83*Population!J83*'Baseline Mortality'!J83</f>
        <v>355.0364281524358</v>
      </c>
      <c r="U83" s="85">
        <f>$F83*Population!K83*'Baseline Mortality'!K83</f>
        <v>442.51289641689124</v>
      </c>
      <c r="V83" s="85">
        <f>$F83*Population!L83*'Baseline Mortality'!L83</f>
        <v>663.5454551519357</v>
      </c>
      <c r="W83" s="87">
        <f>$F83*Population!M83*'Baseline Mortality'!M83</f>
        <v>1638.3675477010618</v>
      </c>
      <c r="X83" s="89">
        <f t="shared" si="3"/>
        <v>4311.2294263558815</v>
      </c>
      <c r="Z83" s="84">
        <f>$J83*Population!C83*'Baseline Mortality'!C83</f>
        <v>88.875069325048869</v>
      </c>
      <c r="AA83" s="85">
        <f>$J83*Population!D83*'Baseline Mortality'!D83</f>
        <v>84.225866598860449</v>
      </c>
      <c r="AB83" s="85">
        <f>$J83*Population!E83*'Baseline Mortality'!E83</f>
        <v>91.565215412637784</v>
      </c>
      <c r="AC83" s="85">
        <f>$J83*Population!F83*'Baseline Mortality'!F83</f>
        <v>121.30495665237129</v>
      </c>
      <c r="AD83" s="85">
        <f>$J83*Population!G83*'Baseline Mortality'!G83</f>
        <v>189.37713675056852</v>
      </c>
      <c r="AE83" s="85">
        <f>$J83*Population!H83*'Baseline Mortality'!H83</f>
        <v>264.56149901256833</v>
      </c>
      <c r="AF83" s="85">
        <f>$J83*Population!I83*'Baseline Mortality'!I83</f>
        <v>367.65527068911439</v>
      </c>
      <c r="AG83" s="85">
        <f>$J83*Population!J83*'Baseline Mortality'!J83</f>
        <v>353.80525669194242</v>
      </c>
      <c r="AH83" s="85">
        <f>$J83*Population!K83*'Baseline Mortality'!K83</f>
        <v>440.97837993979653</v>
      </c>
      <c r="AI83" s="85">
        <f>$J83*Population!L83*'Baseline Mortality'!L83</f>
        <v>661.24445682516</v>
      </c>
      <c r="AJ83" s="87">
        <f>$J83*Population!M83*'Baseline Mortality'!M83</f>
        <v>1632.6861268479258</v>
      </c>
      <c r="AK83" s="89">
        <f t="shared" si="4"/>
        <v>4296.2792347459945</v>
      </c>
      <c r="AM83" s="95">
        <f t="shared" si="5"/>
        <v>14.950191609887042</v>
      </c>
    </row>
    <row r="84" spans="2:39" x14ac:dyDescent="0.3">
      <c r="B84" s="32" t="s">
        <v>80</v>
      </c>
      <c r="C84" s="29">
        <f>((-Input!C$2)/556)*(MMM_results!Q84*LN(Input!D90)+MMM_results!T84)</f>
        <v>-0.14785838704548585</v>
      </c>
      <c r="E84" s="73">
        <f>IF((Input!C90-Input!$C$7)&lt;0,0,1-EXP(-Input!$G$5*(Input!C90-Input!$C$7)))</f>
        <v>0.20460719209560074</v>
      </c>
      <c r="F84" s="55">
        <f>IF((Input!C90-Input!$C$7)&lt;0,0,1-EXP(-Input!$G$4*(Input!C90-Input!$C$7)))</f>
        <v>0.2609238887594495</v>
      </c>
      <c r="G84" s="29">
        <f>IF((Input!C90-Input!$C$7)&lt;0,0,1-EXP(-Input!$G$6*(Input!C90-Input!$C$7)))</f>
        <v>0.33634698990663303</v>
      </c>
      <c r="I84" s="73">
        <f>IF((Input!C90-Input!$C$7+$C84)&lt;0,0,1-EXP(-Input!$G$5*(Input!C90-Input!$C$7+$C84)))</f>
        <v>0.20392162241641465</v>
      </c>
      <c r="J84" s="55">
        <f>IF((Input!C90-Input!$C$7+$C84)&lt;0,0,1-EXP(-Input!$G$4*(Input!C90-Input!$C$7+$C84)))</f>
        <v>0.26008239056958171</v>
      </c>
      <c r="K84" s="29">
        <f>IF((Input!C90-Input!$C$7+$C84)&lt;0,0,1-EXP(-Input!$G$6*(Input!C90-Input!$C$7+$C84)))</f>
        <v>0.33532214940771421</v>
      </c>
      <c r="M84" s="84">
        <f>$F84*Population!C84*'Baseline Mortality'!C84</f>
        <v>15.814239706138078</v>
      </c>
      <c r="N84" s="85">
        <f>$F84*Population!D84*'Baseline Mortality'!D84</f>
        <v>19.824533668781488</v>
      </c>
      <c r="O84" s="85">
        <f>$F84*Population!E84*'Baseline Mortality'!E84</f>
        <v>21.210461792851067</v>
      </c>
      <c r="P84" s="85">
        <f>$F84*Population!F84*'Baseline Mortality'!F84</f>
        <v>30.166359521858062</v>
      </c>
      <c r="Q84" s="85">
        <f>$F84*Population!G84*'Baseline Mortality'!G84</f>
        <v>36.68890992375438</v>
      </c>
      <c r="R84" s="85">
        <f>$F84*Population!H84*'Baseline Mortality'!H84</f>
        <v>37.428231489641526</v>
      </c>
      <c r="S84" s="85">
        <f>$F84*Population!I84*'Baseline Mortality'!I84</f>
        <v>80.326892967003559</v>
      </c>
      <c r="T84" s="85">
        <f>$F84*Population!J84*'Baseline Mortality'!J84</f>
        <v>69.36194109045023</v>
      </c>
      <c r="U84" s="85">
        <f>$F84*Population!K84*'Baseline Mortality'!K84</f>
        <v>88.121099140788417</v>
      </c>
      <c r="V84" s="85">
        <f>$F84*Population!L84*'Baseline Mortality'!L84</f>
        <v>79.447231303834144</v>
      </c>
      <c r="W84" s="87">
        <f>$F84*Population!M84*'Baseline Mortality'!M84</f>
        <v>139.61818049595684</v>
      </c>
      <c r="X84" s="89">
        <f t="shared" si="3"/>
        <v>618.00808110105777</v>
      </c>
      <c r="Z84" s="84">
        <f>$J84*Population!C84*'Baseline Mortality'!C84</f>
        <v>15.763237652818541</v>
      </c>
      <c r="AA84" s="85">
        <f>$J84*Population!D84*'Baseline Mortality'!D84</f>
        <v>19.760598130810749</v>
      </c>
      <c r="AB84" s="85">
        <f>$J84*Population!E84*'Baseline Mortality'!E84</f>
        <v>21.142056537625855</v>
      </c>
      <c r="AC84" s="85">
        <f>$J84*Population!F84*'Baseline Mortality'!F84</f>
        <v>30.069070856365474</v>
      </c>
      <c r="AD84" s="85">
        <f>$J84*Population!G84*'Baseline Mortality'!G84</f>
        <v>36.570585567039288</v>
      </c>
      <c r="AE84" s="85">
        <f>$J84*Population!H84*'Baseline Mortality'!H84</f>
        <v>37.307522768036037</v>
      </c>
      <c r="AF84" s="85">
        <f>$J84*Population!I84*'Baseline Mortality'!I84</f>
        <v>80.06783299610241</v>
      </c>
      <c r="AG84" s="85">
        <f>$J84*Population!J84*'Baseline Mortality'!J84</f>
        <v>69.138243873032394</v>
      </c>
      <c r="AH84" s="85">
        <f>$J84*Population!K84*'Baseline Mortality'!K84</f>
        <v>87.836902297913298</v>
      </c>
      <c r="AI84" s="85">
        <f>$J84*Population!L84*'Baseline Mortality'!L84</f>
        <v>79.191008304667449</v>
      </c>
      <c r="AJ84" s="87">
        <f>$J84*Population!M84*'Baseline Mortality'!M84</f>
        <v>139.16790188513829</v>
      </c>
      <c r="AK84" s="89">
        <f t="shared" si="4"/>
        <v>616.01496086954967</v>
      </c>
      <c r="AM84" s="95">
        <f t="shared" si="5"/>
        <v>1.9931202315081009</v>
      </c>
    </row>
    <row r="85" spans="2:39" x14ac:dyDescent="0.3">
      <c r="B85" s="32" t="s">
        <v>81</v>
      </c>
      <c r="C85" s="29">
        <f>((-Input!C$2)/556)*(MMM_results!Q85*LN(Input!D91)+MMM_results!T85)</f>
        <v>-9.2845682399224458E-2</v>
      </c>
      <c r="E85" s="73">
        <f>IF((Input!C91-Input!$C$7)&lt;0,0,1-EXP(-Input!$G$5*(Input!C91-Input!$C$7)))</f>
        <v>6.3352142533368294E-2</v>
      </c>
      <c r="F85" s="55">
        <f>IF((Input!C91-Input!$C$7)&lt;0,0,1-EXP(-Input!$G$4*(Input!C91-Input!$C$7)))</f>
        <v>8.281214563910444E-2</v>
      </c>
      <c r="G85" s="29">
        <f>IF((Input!C91-Input!$C$7)&lt;0,0,1-EXP(-Input!$G$6*(Input!C91-Input!$C$7)))</f>
        <v>0.11060837287571268</v>
      </c>
      <c r="I85" s="73">
        <f>IF((Input!C91-Input!$C$7+$C85)&lt;0,0,1-EXP(-Input!$G$5*(Input!C91-Input!$C$7+$C85)))</f>
        <v>6.2845277398428601E-2</v>
      </c>
      <c r="J85" s="55">
        <f>IF((Input!C91-Input!$C$7+$C85)&lt;0,0,1-EXP(-Input!$G$4*(Input!C91-Input!$C$7+$C85)))</f>
        <v>8.2156534817220295E-2</v>
      </c>
      <c r="K85" s="29">
        <f>IF((Input!C91-Input!$C$7+$C85)&lt;0,0,1-EXP(-Input!$G$6*(Input!C91-Input!$C$7+$C85)))</f>
        <v>0.10974619017934006</v>
      </c>
      <c r="M85" s="84">
        <f>$F85*Population!C85*'Baseline Mortality'!C85</f>
        <v>0.37924638079126299</v>
      </c>
      <c r="N85" s="85">
        <f>$F85*Population!D85*'Baseline Mortality'!D85</f>
        <v>0.48827371030369315</v>
      </c>
      <c r="O85" s="85">
        <f>$F85*Population!E85*'Baseline Mortality'!E85</f>
        <v>0.81415685448897457</v>
      </c>
      <c r="P85" s="85">
        <f>$F85*Population!F85*'Baseline Mortality'!F85</f>
        <v>1.220125699869907</v>
      </c>
      <c r="Q85" s="85">
        <f>$F85*Population!G85*'Baseline Mortality'!G85</f>
        <v>2.5296967595895632</v>
      </c>
      <c r="R85" s="85">
        <f>$F85*Population!H85*'Baseline Mortality'!H85</f>
        <v>4.689246007452283</v>
      </c>
      <c r="S85" s="85">
        <f>$F85*Population!I85*'Baseline Mortality'!I85</f>
        <v>9.1227020174052758</v>
      </c>
      <c r="T85" s="85">
        <f>$F85*Population!J85*'Baseline Mortality'!J85</f>
        <v>16.896940154967979</v>
      </c>
      <c r="U85" s="85">
        <f>$F85*Population!K85*'Baseline Mortality'!K85</f>
        <v>25.616073575251249</v>
      </c>
      <c r="V85" s="85">
        <f>$F85*Population!L85*'Baseline Mortality'!L85</f>
        <v>39.609498204260902</v>
      </c>
      <c r="W85" s="87">
        <f>$F85*Population!M85*'Baseline Mortality'!M85</f>
        <v>173.59285553824878</v>
      </c>
      <c r="X85" s="89">
        <f t="shared" si="3"/>
        <v>274.95881490262991</v>
      </c>
      <c r="Z85" s="84">
        <f>$J85*Population!C85*'Baseline Mortality'!C85</f>
        <v>0.37624394643228964</v>
      </c>
      <c r="AA85" s="85">
        <f>$J85*Population!D85*'Baseline Mortality'!D85</f>
        <v>0.4844081236068854</v>
      </c>
      <c r="AB85" s="85">
        <f>$J85*Population!E85*'Baseline Mortality'!E85</f>
        <v>0.80771130184214057</v>
      </c>
      <c r="AC85" s="85">
        <f>$J85*Population!F85*'Baseline Mortality'!F85</f>
        <v>1.2104661552859546</v>
      </c>
      <c r="AD85" s="85">
        <f>$J85*Population!G85*'Baseline Mortality'!G85</f>
        <v>2.5096695454789675</v>
      </c>
      <c r="AE85" s="85">
        <f>$J85*Population!H85*'Baseline Mortality'!H85</f>
        <v>4.6521219792649129</v>
      </c>
      <c r="AF85" s="85">
        <f>$J85*Population!I85*'Baseline Mortality'!I85</f>
        <v>9.0504790104866988</v>
      </c>
      <c r="AG85" s="85">
        <f>$J85*Population!J85*'Baseline Mortality'!J85</f>
        <v>16.763169719039379</v>
      </c>
      <c r="AH85" s="85">
        <f>$J85*Population!K85*'Baseline Mortality'!K85</f>
        <v>25.41327512195064</v>
      </c>
      <c r="AI85" s="85">
        <f>$J85*Population!L85*'Baseline Mortality'!L85</f>
        <v>39.295915993925661</v>
      </c>
      <c r="AJ85" s="87">
        <f>$J85*Population!M85*'Baseline Mortality'!M85</f>
        <v>172.21854801591229</v>
      </c>
      <c r="AK85" s="89">
        <f t="shared" si="4"/>
        <v>272.78200891322581</v>
      </c>
      <c r="AM85" s="95">
        <f t="shared" si="5"/>
        <v>2.1768059894041016</v>
      </c>
    </row>
    <row r="86" spans="2:39" x14ac:dyDescent="0.3">
      <c r="B86" s="32" t="s">
        <v>82</v>
      </c>
      <c r="C86" s="29">
        <f>((-Input!C$2)/556)*(MMM_results!Q86*LN(Input!D92)+MMM_results!T86)</f>
        <v>-0.13247958347148533</v>
      </c>
      <c r="E86" s="73">
        <f>IF((Input!C92-Input!$C$7)&lt;0,0,1-EXP(-Input!$G$5*(Input!C92-Input!$C$7)))</f>
        <v>0.16197980768156495</v>
      </c>
      <c r="F86" s="55">
        <f>IF((Input!C92-Input!$C$7)&lt;0,0,1-EXP(-Input!$G$4*(Input!C92-Input!$C$7)))</f>
        <v>0.20816403568503927</v>
      </c>
      <c r="G86" s="29">
        <f>IF((Input!C92-Input!$C$7)&lt;0,0,1-EXP(-Input!$G$6*(Input!C92-Input!$C$7)))</f>
        <v>0.27130086932864772</v>
      </c>
      <c r="I86" s="73">
        <f>IF((Input!C92-Input!$C$7+$C86)&lt;0,0,1-EXP(-Input!$G$5*(Input!C92-Input!$C$7+$C86)))</f>
        <v>0.16133265321405177</v>
      </c>
      <c r="J86" s="55">
        <f>IF((Input!C92-Input!$C$7+$C86)&lt;0,0,1-EXP(-Input!$G$4*(Input!C92-Input!$C$7+$C86)))</f>
        <v>0.20735628650033811</v>
      </c>
      <c r="K86" s="29">
        <f>IF((Input!C92-Input!$C$7+$C86)&lt;0,0,1-EXP(-Input!$G$6*(Input!C92-Input!$C$7+$C86)))</f>
        <v>0.27029270438322062</v>
      </c>
      <c r="M86" s="84">
        <f>$F86*Population!C86*'Baseline Mortality'!C86</f>
        <v>1.5688759332587889</v>
      </c>
      <c r="N86" s="85">
        <f>$F86*Population!D86*'Baseline Mortality'!D86</f>
        <v>1.9181175919031455</v>
      </c>
      <c r="O86" s="85">
        <f>$F86*Population!E86*'Baseline Mortality'!E86</f>
        <v>3.2874133189337638</v>
      </c>
      <c r="P86" s="85">
        <f>$F86*Population!F86*'Baseline Mortality'!F86</f>
        <v>5.0011329514058174</v>
      </c>
      <c r="Q86" s="85">
        <f>$F86*Population!G86*'Baseline Mortality'!G86</f>
        <v>11.010291843772299</v>
      </c>
      <c r="R86" s="85">
        <f>$F86*Population!H86*'Baseline Mortality'!H86</f>
        <v>18.446315216070275</v>
      </c>
      <c r="S86" s="85">
        <f>$F86*Population!I86*'Baseline Mortality'!I86</f>
        <v>32.597606641012547</v>
      </c>
      <c r="T86" s="85">
        <f>$F86*Population!J86*'Baseline Mortality'!J86</f>
        <v>51.343328580550804</v>
      </c>
      <c r="U86" s="85">
        <f>$F86*Population!K86*'Baseline Mortality'!K86</f>
        <v>61.688262533601915</v>
      </c>
      <c r="V86" s="85">
        <f>$F86*Population!L86*'Baseline Mortality'!L86</f>
        <v>100.68954331378563</v>
      </c>
      <c r="W86" s="87">
        <f>$F86*Population!M86*'Baseline Mortality'!M86</f>
        <v>526.97417596688547</v>
      </c>
      <c r="X86" s="89">
        <f t="shared" si="3"/>
        <v>814.52506389118048</v>
      </c>
      <c r="Z86" s="84">
        <f>$J86*Population!C86*'Baseline Mortality'!C86</f>
        <v>1.5627881465197555</v>
      </c>
      <c r="AA86" s="85">
        <f>$J86*Population!D86*'Baseline Mortality'!D86</f>
        <v>1.910674625514057</v>
      </c>
      <c r="AB86" s="85">
        <f>$J86*Population!E86*'Baseline Mortality'!E86</f>
        <v>3.2746570067331193</v>
      </c>
      <c r="AC86" s="85">
        <f>$J86*Population!F86*'Baseline Mortality'!F86</f>
        <v>4.9817268083091664</v>
      </c>
      <c r="AD86" s="85">
        <f>$J86*Population!G86*'Baseline Mortality'!G86</f>
        <v>10.967568064754174</v>
      </c>
      <c r="AE86" s="85">
        <f>$J86*Population!H86*'Baseline Mortality'!H86</f>
        <v>18.374737068445075</v>
      </c>
      <c r="AF86" s="85">
        <f>$J86*Population!I86*'Baseline Mortality'!I86</f>
        <v>32.47111653862364</v>
      </c>
      <c r="AG86" s="85">
        <f>$J86*Population!J86*'Baseline Mortality'!J86</f>
        <v>51.144098527845955</v>
      </c>
      <c r="AH86" s="85">
        <f>$J86*Population!K86*'Baseline Mortality'!K86</f>
        <v>61.44889052295094</v>
      </c>
      <c r="AI86" s="85">
        <f>$J86*Population!L86*'Baseline Mortality'!L86</f>
        <v>100.29883270783495</v>
      </c>
      <c r="AJ86" s="87">
        <f>$J86*Population!M86*'Baseline Mortality'!M86</f>
        <v>524.92933205523173</v>
      </c>
      <c r="AK86" s="89">
        <f t="shared" si="4"/>
        <v>811.36442207276252</v>
      </c>
      <c r="AM86" s="95">
        <f t="shared" si="5"/>
        <v>3.1606418184179574</v>
      </c>
    </row>
    <row r="87" spans="2:39" x14ac:dyDescent="0.3">
      <c r="B87" s="32" t="s">
        <v>83</v>
      </c>
      <c r="C87" s="29">
        <f>((-Input!C$2)/556)*(MMM_results!Q87*LN(Input!D93)+MMM_results!T87)</f>
        <v>-0.10177068394632097</v>
      </c>
      <c r="E87" s="73">
        <f>IF((Input!C93-Input!$C$7)&lt;0,0,1-EXP(-Input!$G$5*(Input!C93-Input!$C$7)))</f>
        <v>0.14239316906153143</v>
      </c>
      <c r="F87" s="55">
        <f>IF((Input!C93-Input!$C$7)&lt;0,0,1-EXP(-Input!$G$4*(Input!C93-Input!$C$7)))</f>
        <v>0.18362874188878076</v>
      </c>
      <c r="G87" s="29">
        <f>IF((Input!C93-Input!$C$7)&lt;0,0,1-EXP(-Input!$G$6*(Input!C93-Input!$C$7)))</f>
        <v>0.24051576437129218</v>
      </c>
      <c r="I87" s="73">
        <f>IF((Input!C93-Input!$C$7+$C87)&lt;0,0,1-EXP(-Input!$G$5*(Input!C93-Input!$C$7+$C87)))</f>
        <v>0.14188445167483688</v>
      </c>
      <c r="J87" s="55">
        <f>IF((Input!C93-Input!$C$7+$C87)&lt;0,0,1-EXP(-Input!$G$4*(Input!C93-Input!$C$7+$C87)))</f>
        <v>0.18298907860591695</v>
      </c>
      <c r="K87" s="29">
        <f>IF((Input!C93-Input!$C$7+$C87)&lt;0,0,1-EXP(-Input!$G$6*(Input!C93-Input!$C$7+$C87)))</f>
        <v>0.23970870359816554</v>
      </c>
      <c r="M87" s="84">
        <f>$F87*Population!C87*'Baseline Mortality'!C87</f>
        <v>5.4557730353525651</v>
      </c>
      <c r="N87" s="85">
        <f>$F87*Population!D87*'Baseline Mortality'!D87</f>
        <v>9.1481763078838778</v>
      </c>
      <c r="O87" s="85">
        <f>$F87*Population!E87*'Baseline Mortality'!E87</f>
        <v>16.901060607230995</v>
      </c>
      <c r="P87" s="85">
        <f>$F87*Population!F87*'Baseline Mortality'!F87</f>
        <v>29.523315624872918</v>
      </c>
      <c r="Q87" s="85">
        <f>$F87*Population!G87*'Baseline Mortality'!G87</f>
        <v>57.376022647026936</v>
      </c>
      <c r="R87" s="85">
        <f>$F87*Population!H87*'Baseline Mortality'!H87</f>
        <v>94.973492498258224</v>
      </c>
      <c r="S87" s="85">
        <f>$F87*Population!I87*'Baseline Mortality'!I87</f>
        <v>165.79716631824422</v>
      </c>
      <c r="T87" s="85">
        <f>$F87*Population!J87*'Baseline Mortality'!J87</f>
        <v>321.97791697666105</v>
      </c>
      <c r="U87" s="85">
        <f>$F87*Population!K87*'Baseline Mortality'!K87</f>
        <v>504.74201878160136</v>
      </c>
      <c r="V87" s="85">
        <f>$F87*Population!L87*'Baseline Mortality'!L87</f>
        <v>977.07239746487164</v>
      </c>
      <c r="W87" s="87">
        <f>$F87*Population!M87*'Baseline Mortality'!M87</f>
        <v>5704.1141152426308</v>
      </c>
      <c r="X87" s="89">
        <f t="shared" si="3"/>
        <v>7887.0814555046345</v>
      </c>
      <c r="Z87" s="84">
        <f>$J87*Population!C87*'Baseline Mortality'!C87</f>
        <v>5.4367680710182391</v>
      </c>
      <c r="AA87" s="85">
        <f>$J87*Population!D87*'Baseline Mortality'!D87</f>
        <v>9.1163090063431298</v>
      </c>
      <c r="AB87" s="85">
        <f>$J87*Population!E87*'Baseline Mortality'!E87</f>
        <v>16.842186447332601</v>
      </c>
      <c r="AC87" s="85">
        <f>$J87*Population!F87*'Baseline Mortality'!F87</f>
        <v>29.420472350996604</v>
      </c>
      <c r="AD87" s="85">
        <f>$J87*Population!G87*'Baseline Mortality'!G87</f>
        <v>57.176155596659115</v>
      </c>
      <c r="AE87" s="85">
        <f>$J87*Population!H87*'Baseline Mortality'!H87</f>
        <v>94.642656184881574</v>
      </c>
      <c r="AF87" s="85">
        <f>$J87*Population!I87*'Baseline Mortality'!I87</f>
        <v>165.21961860645476</v>
      </c>
      <c r="AG87" s="85">
        <f>$J87*Population!J87*'Baseline Mortality'!J87</f>
        <v>320.85631994743511</v>
      </c>
      <c r="AH87" s="85">
        <f>$J87*Population!K87*'Baseline Mortality'!K87</f>
        <v>502.9837704082139</v>
      </c>
      <c r="AI87" s="85">
        <f>$J87*Population!L87*'Baseline Mortality'!L87</f>
        <v>973.66880535325913</v>
      </c>
      <c r="AJ87" s="87">
        <f>$J87*Population!M87*'Baseline Mortality'!M87</f>
        <v>5684.244064817759</v>
      </c>
      <c r="AK87" s="89">
        <f t="shared" si="4"/>
        <v>7859.6071267903535</v>
      </c>
      <c r="AM87" s="95">
        <f t="shared" si="5"/>
        <v>27.474328714281</v>
      </c>
    </row>
    <row r="88" spans="2:39" x14ac:dyDescent="0.3">
      <c r="B88" s="32" t="s">
        <v>84</v>
      </c>
      <c r="C88" s="29">
        <f>((-Input!C$2)/556)*(MMM_results!Q88*LN(Input!D94)+MMM_results!T88)</f>
        <v>-9.7306364152847699E-2</v>
      </c>
      <c r="E88" s="73">
        <f>IF((Input!C94-Input!$C$7)&lt;0,0,1-EXP(-Input!$G$5*(Input!C94-Input!$C$7)))</f>
        <v>6.2184505401183032E-2</v>
      </c>
      <c r="F88" s="55">
        <f>IF((Input!C94-Input!$C$7)&lt;0,0,1-EXP(-Input!$G$4*(Input!C94-Input!$C$7)))</f>
        <v>8.1301680497225082E-2</v>
      </c>
      <c r="G88" s="29">
        <f>IF((Input!C94-Input!$C$7)&lt;0,0,1-EXP(-Input!$G$6*(Input!C94-Input!$C$7)))</f>
        <v>0.10862165638200783</v>
      </c>
      <c r="I88" s="73">
        <f>IF((Input!C94-Input!$C$7+$C88)&lt;0,0,1-EXP(-Input!$G$5*(Input!C94-Input!$C$7+$C88)))</f>
        <v>6.1652619282209331E-2</v>
      </c>
      <c r="J88" s="55">
        <f>IF((Input!C94-Input!$C$7+$C88)&lt;0,0,1-EXP(-Input!$G$4*(Input!C94-Input!$C$7+$C88)))</f>
        <v>8.0613428105886786E-2</v>
      </c>
      <c r="K88" s="29">
        <f>IF((Input!C94-Input!$C$7+$C88)&lt;0,0,1-EXP(-Input!$G$6*(Input!C94-Input!$C$7+$C88)))</f>
        <v>0.1077160113949035</v>
      </c>
      <c r="M88" s="84">
        <f>$F88*Population!C88*'Baseline Mortality'!C88</f>
        <v>0.94753890317801603</v>
      </c>
      <c r="N88" s="85">
        <f>$F88*Population!D88*'Baseline Mortality'!D88</f>
        <v>1.1623989783262436</v>
      </c>
      <c r="O88" s="85">
        <f>$F88*Population!E88*'Baseline Mortality'!E88</f>
        <v>1.4985695348757653</v>
      </c>
      <c r="P88" s="85">
        <f>$F88*Population!F88*'Baseline Mortality'!F88</f>
        <v>1.9024625854748709</v>
      </c>
      <c r="Q88" s="85">
        <f>$F88*Population!G88*'Baseline Mortality'!G88</f>
        <v>3.3039183141962378</v>
      </c>
      <c r="R88" s="85">
        <f>$F88*Population!H88*'Baseline Mortality'!H88</f>
        <v>4.7854903234972355</v>
      </c>
      <c r="S88" s="85">
        <f>$F88*Population!I88*'Baseline Mortality'!I88</f>
        <v>6.5080492900321998</v>
      </c>
      <c r="T88" s="85">
        <f>$F88*Population!J88*'Baseline Mortality'!J88</f>
        <v>8.5801844289597806</v>
      </c>
      <c r="U88" s="85">
        <f>$F88*Population!K88*'Baseline Mortality'!K88</f>
        <v>11.939656683098789</v>
      </c>
      <c r="V88" s="85">
        <f>$F88*Population!L88*'Baseline Mortality'!L88</f>
        <v>14.588284789237136</v>
      </c>
      <c r="W88" s="87">
        <f>$F88*Population!M88*'Baseline Mortality'!M88</f>
        <v>43.850080938375783</v>
      </c>
      <c r="X88" s="89">
        <f t="shared" si="3"/>
        <v>99.066634769252062</v>
      </c>
      <c r="Z88" s="84">
        <f>$J88*Population!C88*'Baseline Mortality'!C88</f>
        <v>0.93951759399953494</v>
      </c>
      <c r="AA88" s="85">
        <f>$J88*Population!D88*'Baseline Mortality'!D88</f>
        <v>1.1525587896409737</v>
      </c>
      <c r="AB88" s="85">
        <f>$J88*Population!E88*'Baseline Mortality'!E88</f>
        <v>1.4858835232256105</v>
      </c>
      <c r="AC88" s="85">
        <f>$J88*Population!F88*'Baseline Mortality'!F88</f>
        <v>1.8863574519047301</v>
      </c>
      <c r="AD88" s="85">
        <f>$J88*Population!G88*'Baseline Mortality'!G88</f>
        <v>3.2759492775585568</v>
      </c>
      <c r="AE88" s="85">
        <f>$J88*Population!H88*'Baseline Mortality'!H88</f>
        <v>4.7449791663018361</v>
      </c>
      <c r="AF88" s="85">
        <f>$J88*Population!I88*'Baseline Mortality'!I88</f>
        <v>6.4529559578966476</v>
      </c>
      <c r="AG88" s="85">
        <f>$J88*Population!J88*'Baseline Mortality'!J88</f>
        <v>8.5075496148299958</v>
      </c>
      <c r="AH88" s="85">
        <f>$J88*Population!K88*'Baseline Mortality'!K88</f>
        <v>11.83858254522557</v>
      </c>
      <c r="AI88" s="85">
        <f>$J88*Population!L88*'Baseline Mortality'!L88</f>
        <v>14.464788917684281</v>
      </c>
      <c r="AJ88" s="87">
        <f>$J88*Population!M88*'Baseline Mortality'!M88</f>
        <v>43.478871845505374</v>
      </c>
      <c r="AK88" s="89">
        <f t="shared" si="4"/>
        <v>98.227994683773119</v>
      </c>
      <c r="AM88" s="95">
        <f t="shared" si="5"/>
        <v>0.83864008547894286</v>
      </c>
    </row>
    <row r="89" spans="2:39" x14ac:dyDescent="0.3">
      <c r="B89" s="32" t="s">
        <v>85</v>
      </c>
      <c r="C89" s="29">
        <f>((-Input!C$2)/556)*(MMM_results!Q89*LN(Input!D95)+MMM_results!T89)</f>
        <v>-9.9231283508182735E-2</v>
      </c>
      <c r="E89" s="73">
        <f>IF((Input!C95-Input!$C$7)&lt;0,0,1-EXP(-Input!$G$5*(Input!C95-Input!$C$7)))</f>
        <v>0.14362439897119095</v>
      </c>
      <c r="F89" s="55">
        <f>IF((Input!C95-Input!$C$7)&lt;0,0,1-EXP(-Input!$G$4*(Input!C95-Input!$C$7)))</f>
        <v>0.18517639147331155</v>
      </c>
      <c r="G89" s="29">
        <f>IF((Input!C95-Input!$C$7)&lt;0,0,1-EXP(-Input!$G$6*(Input!C95-Input!$C$7)))</f>
        <v>0.24246749668672929</v>
      </c>
      <c r="I89" s="73">
        <f>IF((Input!C95-Input!$C$7+$C89)&lt;0,0,1-EXP(-Input!$G$5*(Input!C95-Input!$C$7+$C89)))</f>
        <v>0.14312909097761817</v>
      </c>
      <c r="J89" s="55">
        <f>IF((Input!C95-Input!$C$7+$C89)&lt;0,0,1-EXP(-Input!$G$4*(Input!C95-Input!$C$7+$C89)))</f>
        <v>0.18455387766190345</v>
      </c>
      <c r="K89" s="29">
        <f>IF((Input!C95-Input!$C$7+$C89)&lt;0,0,1-EXP(-Input!$G$6*(Input!C95-Input!$C$7+$C89)))</f>
        <v>0.24168260648595152</v>
      </c>
      <c r="M89" s="84">
        <f>$F89*Population!C89*'Baseline Mortality'!C89</f>
        <v>18.298264363114399</v>
      </c>
      <c r="N89" s="85">
        <f>$F89*Population!D89*'Baseline Mortality'!D89</f>
        <v>28.082037975631948</v>
      </c>
      <c r="O89" s="85">
        <f>$F89*Population!E89*'Baseline Mortality'!E89</f>
        <v>49.728913049706371</v>
      </c>
      <c r="P89" s="85">
        <f>$F89*Population!F89*'Baseline Mortality'!F89</f>
        <v>73.199228065593147</v>
      </c>
      <c r="Q89" s="85">
        <f>$F89*Population!G89*'Baseline Mortality'!G89</f>
        <v>135.14032948435752</v>
      </c>
      <c r="R89" s="85">
        <f>$F89*Population!H89*'Baseline Mortality'!H89</f>
        <v>247.77775732621311</v>
      </c>
      <c r="S89" s="85">
        <f>$F89*Population!I89*'Baseline Mortality'!I89</f>
        <v>581.94639242008145</v>
      </c>
      <c r="T89" s="85">
        <f>$F89*Population!J89*'Baseline Mortality'!J89</f>
        <v>1196.554024786828</v>
      </c>
      <c r="U89" s="85">
        <f>$F89*Population!K89*'Baseline Mortality'!K89</f>
        <v>2014.4267299653461</v>
      </c>
      <c r="V89" s="85">
        <f>$F89*Population!L89*'Baseline Mortality'!L89</f>
        <v>3366.1518954405669</v>
      </c>
      <c r="W89" s="87">
        <f>$F89*Population!M89*'Baseline Mortality'!M89</f>
        <v>19541.492246842728</v>
      </c>
      <c r="X89" s="89">
        <f t="shared" si="3"/>
        <v>27252.797819720166</v>
      </c>
      <c r="Z89" s="84">
        <f>$J89*Population!C89*'Baseline Mortality'!C89</f>
        <v>18.236750461692051</v>
      </c>
      <c r="AA89" s="85">
        <f>$J89*Population!D89*'Baseline Mortality'!D89</f>
        <v>27.987633627684396</v>
      </c>
      <c r="AB89" s="85">
        <f>$J89*Population!E89*'Baseline Mortality'!E89</f>
        <v>49.561737661129818</v>
      </c>
      <c r="AC89" s="85">
        <f>$J89*Population!F89*'Baseline Mortality'!F89</f>
        <v>72.953151715942454</v>
      </c>
      <c r="AD89" s="85">
        <f>$J89*Population!G89*'Baseline Mortality'!G89</f>
        <v>134.68602361462479</v>
      </c>
      <c r="AE89" s="85">
        <f>$J89*Population!H89*'Baseline Mortality'!H89</f>
        <v>246.94479436118243</v>
      </c>
      <c r="AF89" s="85">
        <f>$J89*Population!I89*'Baseline Mortality'!I89</f>
        <v>579.99004332018649</v>
      </c>
      <c r="AG89" s="85">
        <f>$J89*Population!J89*'Baseline Mortality'!J89</f>
        <v>1192.5315281791377</v>
      </c>
      <c r="AH89" s="85">
        <f>$J89*Population!K89*'Baseline Mortality'!K89</f>
        <v>2007.6547626994552</v>
      </c>
      <c r="AI89" s="85">
        <f>$J89*Population!L89*'Baseline Mortality'!L89</f>
        <v>3354.8357874338321</v>
      </c>
      <c r="AJ89" s="87">
        <f>$J89*Population!M89*'Baseline Mortality'!M89</f>
        <v>19475.798943704045</v>
      </c>
      <c r="AK89" s="89">
        <f t="shared" si="4"/>
        <v>27161.181156778912</v>
      </c>
      <c r="AM89" s="95">
        <f t="shared" si="5"/>
        <v>91.616662941254617</v>
      </c>
    </row>
    <row r="90" spans="2:39" x14ac:dyDescent="0.3">
      <c r="B90" s="32" t="s">
        <v>86</v>
      </c>
      <c r="C90" s="29">
        <f>((-Input!C$2)/556)*(MMM_results!Q90*LN(Input!D96)+MMM_results!T90)</f>
        <v>-0.13584384557786355</v>
      </c>
      <c r="E90" s="73">
        <f>IF((Input!C96-Input!$C$7)&lt;0,0,1-EXP(-Input!$G$5*(Input!C96-Input!$C$7)))</f>
        <v>0.18006020176037796</v>
      </c>
      <c r="F90" s="55">
        <f>IF((Input!C96-Input!$C$7)&lt;0,0,1-EXP(-Input!$G$4*(Input!C96-Input!$C$7)))</f>
        <v>0.23064990833582788</v>
      </c>
      <c r="G90" s="29">
        <f>IF((Input!C96-Input!$C$7)&lt;0,0,1-EXP(-Input!$G$6*(Input!C96-Input!$C$7)))</f>
        <v>0.29921804674791219</v>
      </c>
      <c r="I90" s="73">
        <f>IF((Input!C96-Input!$C$7+$C90)&lt;0,0,1-EXP(-Input!$G$5*(Input!C96-Input!$C$7+$C90)))</f>
        <v>0.17941092373000578</v>
      </c>
      <c r="J90" s="55">
        <f>IF((Input!C96-Input!$C$7+$C90)&lt;0,0,1-EXP(-Input!$G$4*(Input!C96-Input!$C$7+$C90)))</f>
        <v>0.22984515654482096</v>
      </c>
      <c r="K90" s="29">
        <f>IF((Input!C96-Input!$C$7+$C90)&lt;0,0,1-EXP(-Input!$G$6*(Input!C96-Input!$C$7+$C90)))</f>
        <v>0.29822386705132564</v>
      </c>
      <c r="M90" s="84">
        <f>$F90*Population!C90*'Baseline Mortality'!C90</f>
        <v>4.8219372787581554</v>
      </c>
      <c r="N90" s="85">
        <f>$F90*Population!D90*'Baseline Mortality'!D90</f>
        <v>5.2724855017883812</v>
      </c>
      <c r="O90" s="85">
        <f>$F90*Population!E90*'Baseline Mortality'!E90</f>
        <v>6.7807828968502042</v>
      </c>
      <c r="P90" s="85">
        <f>$F90*Population!F90*'Baseline Mortality'!F90</f>
        <v>7.8643741203586019</v>
      </c>
      <c r="Q90" s="85">
        <f>$F90*Population!G90*'Baseline Mortality'!G90</f>
        <v>11.181750478501343</v>
      </c>
      <c r="R90" s="85">
        <f>$F90*Population!H90*'Baseline Mortality'!H90</f>
        <v>13.018619576398358</v>
      </c>
      <c r="S90" s="85">
        <f>$F90*Population!I90*'Baseline Mortality'!I90</f>
        <v>18.540618711743608</v>
      </c>
      <c r="T90" s="85">
        <f>$F90*Population!J90*'Baseline Mortality'!J90</f>
        <v>26.133674312233104</v>
      </c>
      <c r="U90" s="85">
        <f>$F90*Population!K90*'Baseline Mortality'!K90</f>
        <v>36.175290676463305</v>
      </c>
      <c r="V90" s="85">
        <f>$F90*Population!L90*'Baseline Mortality'!L90</f>
        <v>42.894320869483572</v>
      </c>
      <c r="W90" s="87">
        <f>$F90*Population!M90*'Baseline Mortality'!M90</f>
        <v>85.04322665532068</v>
      </c>
      <c r="X90" s="89">
        <f t="shared" si="3"/>
        <v>257.7270810778993</v>
      </c>
      <c r="Z90" s="84">
        <f>$J90*Population!C90*'Baseline Mortality'!C90</f>
        <v>4.8051132414576347</v>
      </c>
      <c r="AA90" s="85">
        <f>$J90*Population!D90*'Baseline Mortality'!D90</f>
        <v>5.2540894738808195</v>
      </c>
      <c r="AB90" s="85">
        <f>$J90*Population!E90*'Baseline Mortality'!E90</f>
        <v>6.7571243260749503</v>
      </c>
      <c r="AC90" s="85">
        <f>$J90*Population!F90*'Baseline Mortality'!F90</f>
        <v>7.8369348328073043</v>
      </c>
      <c r="AD90" s="85">
        <f>$J90*Population!G90*'Baseline Mortality'!G90</f>
        <v>11.142736659726854</v>
      </c>
      <c r="AE90" s="85">
        <f>$J90*Population!H90*'Baseline Mortality'!H90</f>
        <v>12.973196807769767</v>
      </c>
      <c r="AF90" s="85">
        <f>$J90*Population!I90*'Baseline Mortality'!I90</f>
        <v>18.475929346712824</v>
      </c>
      <c r="AG90" s="85">
        <f>$J90*Population!J90*'Baseline Mortality'!J90</f>
        <v>26.042492306742169</v>
      </c>
      <c r="AH90" s="85">
        <f>$J90*Population!K90*'Baseline Mortality'!K90</f>
        <v>36.049072850615779</v>
      </c>
      <c r="AI90" s="85">
        <f>$J90*Population!L90*'Baseline Mortality'!L90</f>
        <v>42.744659931862557</v>
      </c>
      <c r="AJ90" s="87">
        <f>$J90*Population!M90*'Baseline Mortality'!M90</f>
        <v>84.746505579393641</v>
      </c>
      <c r="AK90" s="89">
        <f t="shared" si="4"/>
        <v>256.82785535704431</v>
      </c>
      <c r="AM90" s="95">
        <f t="shared" si="5"/>
        <v>0.89922572085498587</v>
      </c>
    </row>
    <row r="91" spans="2:39" x14ac:dyDescent="0.3">
      <c r="B91" s="32" t="s">
        <v>87</v>
      </c>
      <c r="C91" s="29">
        <f>((-Input!C$2)/556)*(MMM_results!Q91*LN(Input!D97)+MMM_results!T91)</f>
        <v>-9.3867148689036728E-2</v>
      </c>
      <c r="E91" s="73">
        <f>IF((Input!C97-Input!$C$7)&lt;0,0,1-EXP(-Input!$G$5*(Input!C97-Input!$C$7)))</f>
        <v>0.11393961206687109</v>
      </c>
      <c r="F91" s="55">
        <f>IF((Input!C97-Input!$C$7)&lt;0,0,1-EXP(-Input!$G$4*(Input!C97-Input!$C$7)))</f>
        <v>0.14766556363954053</v>
      </c>
      <c r="G91" s="29">
        <f>IF((Input!C97-Input!$C$7)&lt;0,0,1-EXP(-Input!$G$6*(Input!C97-Input!$C$7)))</f>
        <v>0.19479502903526669</v>
      </c>
      <c r="I91" s="73">
        <f>IF((Input!C97-Input!$C$7+$C91)&lt;0,0,1-EXP(-Input!$G$5*(Input!C97-Input!$C$7+$C91)))</f>
        <v>0.11345484556427299</v>
      </c>
      <c r="J91" s="55">
        <f>IF((Input!C97-Input!$C$7+$C91)&lt;0,0,1-EXP(-Input!$G$4*(Input!C97-Input!$C$7+$C91)))</f>
        <v>0.14704960510850618</v>
      </c>
      <c r="K91" s="29">
        <f>IF((Input!C97-Input!$C$7+$C91)&lt;0,0,1-EXP(-Input!$G$6*(Input!C97-Input!$C$7+$C91)))</f>
        <v>0.19400586562336419</v>
      </c>
      <c r="M91" s="84">
        <f>$F91*Population!C91*'Baseline Mortality'!C91</f>
        <v>21.385552334898286</v>
      </c>
      <c r="N91" s="85">
        <f>$F91*Population!D91*'Baseline Mortality'!D91</f>
        <v>31.311087224177726</v>
      </c>
      <c r="O91" s="85">
        <f>$F91*Population!E91*'Baseline Mortality'!E91</f>
        <v>39.652036754239397</v>
      </c>
      <c r="P91" s="85">
        <f>$F91*Population!F91*'Baseline Mortality'!F91</f>
        <v>48.534596080068006</v>
      </c>
      <c r="Q91" s="85">
        <f>$F91*Population!G91*'Baseline Mortality'!G91</f>
        <v>83.828969725970737</v>
      </c>
      <c r="R91" s="85">
        <f>$F91*Population!H91*'Baseline Mortality'!H91</f>
        <v>108.0049253085319</v>
      </c>
      <c r="S91" s="85">
        <f>$F91*Population!I91*'Baseline Mortality'!I91</f>
        <v>142.7130185530973</v>
      </c>
      <c r="T91" s="85">
        <f>$F91*Population!J91*'Baseline Mortality'!J91</f>
        <v>138.74324292374979</v>
      </c>
      <c r="U91" s="85">
        <f>$F91*Population!K91*'Baseline Mortality'!K91</f>
        <v>169.56543505271804</v>
      </c>
      <c r="V91" s="85">
        <f>$F91*Population!L91*'Baseline Mortality'!L91</f>
        <v>249.74189277590344</v>
      </c>
      <c r="W91" s="87">
        <f>$F91*Population!M91*'Baseline Mortality'!M91</f>
        <v>252.09723416474833</v>
      </c>
      <c r="X91" s="89">
        <f t="shared" si="3"/>
        <v>1285.5779908981031</v>
      </c>
      <c r="Z91" s="84">
        <f>$J91*Population!C91*'Baseline Mortality'!C91</f>
        <v>21.296346611661978</v>
      </c>
      <c r="AA91" s="85">
        <f>$J91*Population!D91*'Baseline Mortality'!D91</f>
        <v>31.180479038922211</v>
      </c>
      <c r="AB91" s="85">
        <f>$J91*Population!E91*'Baseline Mortality'!E91</f>
        <v>39.486635900379639</v>
      </c>
      <c r="AC91" s="85">
        <f>$J91*Population!F91*'Baseline Mortality'!F91</f>
        <v>48.332143336388377</v>
      </c>
      <c r="AD91" s="85">
        <f>$J91*Population!G91*'Baseline Mortality'!G91</f>
        <v>83.479293282947253</v>
      </c>
      <c r="AE91" s="85">
        <f>$J91*Population!H91*'Baseline Mortality'!H91</f>
        <v>107.55440351118236</v>
      </c>
      <c r="AF91" s="85">
        <f>$J91*Population!I91*'Baseline Mortality'!I91</f>
        <v>142.11771861246913</v>
      </c>
      <c r="AG91" s="85">
        <f>$J91*Population!J91*'Baseline Mortality'!J91</f>
        <v>138.16450213953507</v>
      </c>
      <c r="AH91" s="85">
        <f>$J91*Population!K91*'Baseline Mortality'!K91</f>
        <v>168.85812541521696</v>
      </c>
      <c r="AI91" s="85">
        <f>$J91*Population!L91*'Baseline Mortality'!L91</f>
        <v>248.70014244752295</v>
      </c>
      <c r="AJ91" s="87">
        <f>$J91*Population!M91*'Baseline Mortality'!M91</f>
        <v>251.0456589822434</v>
      </c>
      <c r="AK91" s="89">
        <f t="shared" si="4"/>
        <v>1280.2154492784694</v>
      </c>
      <c r="AM91" s="95">
        <f t="shared" si="5"/>
        <v>5.3625416196337028</v>
      </c>
    </row>
    <row r="92" spans="2:39" x14ac:dyDescent="0.3">
      <c r="B92" s="32" t="s">
        <v>88</v>
      </c>
      <c r="C92" s="29">
        <f>((-Input!C$2)/556)*(MMM_results!Q92*LN(Input!D98)+MMM_results!T92)</f>
        <v>-6.5454649064191406E-2</v>
      </c>
      <c r="E92" s="73">
        <f>IF((Input!C98-Input!$C$7)&lt;0,0,1-EXP(-Input!$G$5*(Input!C98-Input!$C$7)))</f>
        <v>2.7370258995600083E-2</v>
      </c>
      <c r="F92" s="55">
        <f>IF((Input!C98-Input!$C$7)&lt;0,0,1-EXP(-Input!$G$4*(Input!C98-Input!$C$7)))</f>
        <v>3.5990690419565485E-2</v>
      </c>
      <c r="G92" s="29">
        <f>IF((Input!C98-Input!$C$7)&lt;0,0,1-EXP(-Input!$G$6*(Input!C98-Input!$C$7)))</f>
        <v>4.8488655351794363E-2</v>
      </c>
      <c r="I92" s="73">
        <f>IF((Input!C98-Input!$C$7+$C92)&lt;0,0,1-EXP(-Input!$G$5*(Input!C98-Input!$C$7+$C92)))</f>
        <v>2.6999230089386317E-2</v>
      </c>
      <c r="J92" s="55">
        <f>IF((Input!C98-Input!$C$7+$C92)&lt;0,0,1-EXP(-Input!$G$4*(Input!C98-Input!$C$7+$C92)))</f>
        <v>3.5504952450608918E-2</v>
      </c>
      <c r="K92" s="29">
        <f>IF((Input!C98-Input!$C$7+$C92)&lt;0,0,1-EXP(-Input!$G$6*(Input!C98-Input!$C$7+$C92)))</f>
        <v>4.7838470357701723E-2</v>
      </c>
      <c r="M92" s="84">
        <f>$F92*Population!C92*'Baseline Mortality'!C92</f>
        <v>18.020548371164463</v>
      </c>
      <c r="N92" s="85">
        <f>$F92*Population!D92*'Baseline Mortality'!D92</f>
        <v>21.270481056733033</v>
      </c>
      <c r="O92" s="85">
        <f>$F92*Population!E92*'Baseline Mortality'!E92</f>
        <v>24.83277129707211</v>
      </c>
      <c r="P92" s="85">
        <f>$F92*Population!F92*'Baseline Mortality'!F92</f>
        <v>29.976981556283228</v>
      </c>
      <c r="Q92" s="85">
        <f>$F92*Population!G92*'Baseline Mortality'!G92</f>
        <v>35.968270626576789</v>
      </c>
      <c r="R92" s="85">
        <f>$F92*Population!H92*'Baseline Mortality'!H92</f>
        <v>49.601974284820756</v>
      </c>
      <c r="S92" s="85">
        <f>$F92*Population!I92*'Baseline Mortality'!I92</f>
        <v>66.450387692897607</v>
      </c>
      <c r="T92" s="85">
        <f>$F92*Population!J92*'Baseline Mortality'!J92</f>
        <v>70.011283717083913</v>
      </c>
      <c r="U92" s="85">
        <f>$F92*Population!K92*'Baseline Mortality'!K92</f>
        <v>77.012305070059483</v>
      </c>
      <c r="V92" s="85">
        <f>$F92*Population!L92*'Baseline Mortality'!L92</f>
        <v>87.857970886905392</v>
      </c>
      <c r="W92" s="87">
        <f>$F92*Population!M92*'Baseline Mortality'!M92</f>
        <v>156.41053305169598</v>
      </c>
      <c r="X92" s="89">
        <f t="shared" si="3"/>
        <v>637.41350761129274</v>
      </c>
      <c r="Z92" s="84">
        <f>$J92*Population!C92*'Baseline Mortality'!C92</f>
        <v>17.777339239490388</v>
      </c>
      <c r="AA92" s="85">
        <f>$J92*Population!D92*'Baseline Mortality'!D92</f>
        <v>20.983410146261974</v>
      </c>
      <c r="AB92" s="85">
        <f>$J92*Population!E92*'Baseline Mortality'!E92</f>
        <v>24.497622964189741</v>
      </c>
      <c r="AC92" s="85">
        <f>$J92*Population!F92*'Baseline Mortality'!F92</f>
        <v>29.572405873881706</v>
      </c>
      <c r="AD92" s="85">
        <f>$J92*Population!G92*'Baseline Mortality'!G92</f>
        <v>35.482835239887571</v>
      </c>
      <c r="AE92" s="85">
        <f>$J92*Population!H92*'Baseline Mortality'!H92</f>
        <v>48.932535550401624</v>
      </c>
      <c r="AF92" s="85">
        <f>$J92*Population!I92*'Baseline Mortality'!I92</f>
        <v>65.553559208140953</v>
      </c>
      <c r="AG92" s="85">
        <f>$J92*Population!J92*'Baseline Mortality'!J92</f>
        <v>69.066396626551978</v>
      </c>
      <c r="AH92" s="85">
        <f>$J92*Population!K92*'Baseline Mortality'!K92</f>
        <v>75.972930714821814</v>
      </c>
      <c r="AI92" s="85">
        <f>$J92*Population!L92*'Baseline Mortality'!L92</f>
        <v>86.672221132239628</v>
      </c>
      <c r="AJ92" s="87">
        <f>$J92*Population!M92*'Baseline Mortality'!M92</f>
        <v>154.29958342104808</v>
      </c>
      <c r="AK92" s="89">
        <f t="shared" si="4"/>
        <v>628.81084011691541</v>
      </c>
      <c r="AM92" s="95">
        <f t="shared" si="5"/>
        <v>8.6026674943773287</v>
      </c>
    </row>
    <row r="93" spans="2:39" x14ac:dyDescent="0.3">
      <c r="B93" s="32" t="s">
        <v>89</v>
      </c>
      <c r="C93" s="29">
        <f>((-Input!C$2)/556)*(MMM_results!Q93*LN(Input!D99)+MMM_results!T93)</f>
        <v>-3.2580945538664939E-2</v>
      </c>
      <c r="E93" s="73">
        <f>IF((Input!C99-Input!$C$7)&lt;0,0,1-EXP(-Input!$G$5*(Input!C99-Input!$C$7)))</f>
        <v>0</v>
      </c>
      <c r="F93" s="55">
        <f>IF((Input!C99-Input!$C$7)&lt;0,0,1-EXP(-Input!$G$4*(Input!C99-Input!$C$7)))</f>
        <v>0</v>
      </c>
      <c r="G93" s="29">
        <f>IF((Input!C99-Input!$C$7)&lt;0,0,1-EXP(-Input!$G$6*(Input!C99-Input!$C$7)))</f>
        <v>0</v>
      </c>
      <c r="I93" s="73">
        <f>IF((Input!C99-Input!$C$7+$C93)&lt;0,0,1-EXP(-Input!$G$5*(Input!C99-Input!$C$7+$C93)))</f>
        <v>0</v>
      </c>
      <c r="J93" s="55">
        <f>IF((Input!C99-Input!$C$7+$C93)&lt;0,0,1-EXP(-Input!$G$4*(Input!C99-Input!$C$7+$C93)))</f>
        <v>0</v>
      </c>
      <c r="K93" s="29">
        <f>IF((Input!C99-Input!$C$7+$C93)&lt;0,0,1-EXP(-Input!$G$6*(Input!C99-Input!$C$7+$C93)))</f>
        <v>0</v>
      </c>
      <c r="M93" s="84">
        <f>$F93*Population!C93*'Baseline Mortality'!C93</f>
        <v>0</v>
      </c>
      <c r="N93" s="85">
        <f>$F93*Population!D93*'Baseline Mortality'!D93</f>
        <v>0</v>
      </c>
      <c r="O93" s="85">
        <f>$F93*Population!E93*'Baseline Mortality'!E93</f>
        <v>0</v>
      </c>
      <c r="P93" s="85">
        <f>$F93*Population!F93*'Baseline Mortality'!F93</f>
        <v>0</v>
      </c>
      <c r="Q93" s="85">
        <f>$F93*Population!G93*'Baseline Mortality'!G93</f>
        <v>0</v>
      </c>
      <c r="R93" s="85">
        <f>$F93*Population!H93*'Baseline Mortality'!H93</f>
        <v>0</v>
      </c>
      <c r="S93" s="85">
        <f>$F93*Population!I93*'Baseline Mortality'!I93</f>
        <v>0</v>
      </c>
      <c r="T93" s="85">
        <f>$F93*Population!J93*'Baseline Mortality'!J93</f>
        <v>0</v>
      </c>
      <c r="U93" s="85">
        <f>$F93*Population!K93*'Baseline Mortality'!K93</f>
        <v>0</v>
      </c>
      <c r="V93" s="85">
        <f>$F93*Population!L93*'Baseline Mortality'!L93</f>
        <v>0</v>
      </c>
      <c r="W93" s="87">
        <f>$F93*Population!M93*'Baseline Mortality'!M93</f>
        <v>0</v>
      </c>
      <c r="X93" s="89">
        <f t="shared" si="3"/>
        <v>0</v>
      </c>
      <c r="Z93" s="84">
        <f>$J93*Population!C93*'Baseline Mortality'!C93</f>
        <v>0</v>
      </c>
      <c r="AA93" s="85">
        <f>$J93*Population!D93*'Baseline Mortality'!D93</f>
        <v>0</v>
      </c>
      <c r="AB93" s="85">
        <f>$J93*Population!E93*'Baseline Mortality'!E93</f>
        <v>0</v>
      </c>
      <c r="AC93" s="85">
        <f>$J93*Population!F93*'Baseline Mortality'!F93</f>
        <v>0</v>
      </c>
      <c r="AD93" s="85">
        <f>$J93*Population!G93*'Baseline Mortality'!G93</f>
        <v>0</v>
      </c>
      <c r="AE93" s="85">
        <f>$J93*Population!H93*'Baseline Mortality'!H93</f>
        <v>0</v>
      </c>
      <c r="AF93" s="85">
        <f>$J93*Population!I93*'Baseline Mortality'!I93</f>
        <v>0</v>
      </c>
      <c r="AG93" s="85">
        <f>$J93*Population!J93*'Baseline Mortality'!J93</f>
        <v>0</v>
      </c>
      <c r="AH93" s="85">
        <f>$J93*Population!K93*'Baseline Mortality'!K93</f>
        <v>0</v>
      </c>
      <c r="AI93" s="85">
        <f>$J93*Population!L93*'Baseline Mortality'!L93</f>
        <v>0</v>
      </c>
      <c r="AJ93" s="87">
        <f>$J93*Population!M93*'Baseline Mortality'!M93</f>
        <v>0</v>
      </c>
      <c r="AK93" s="89">
        <f t="shared" si="4"/>
        <v>0</v>
      </c>
      <c r="AM93" s="95">
        <f t="shared" si="5"/>
        <v>0</v>
      </c>
    </row>
    <row r="94" spans="2:39" x14ac:dyDescent="0.3">
      <c r="B94" s="32" t="s">
        <v>90</v>
      </c>
      <c r="C94" s="29">
        <f>((-Input!C$2)/556)*(MMM_results!Q94*LN(Input!D100)+MMM_results!T94)</f>
        <v>-0.14526575420046822</v>
      </c>
      <c r="E94" s="73">
        <f>IF((Input!C100-Input!$C$7)&lt;0,0,1-EXP(-Input!$G$5*(Input!C100-Input!$C$7)))</f>
        <v>0.20978124332365666</v>
      </c>
      <c r="F94" s="55">
        <f>IF((Input!C100-Input!$C$7)&lt;0,0,1-EXP(-Input!$G$4*(Input!C100-Input!$C$7)))</f>
        <v>0.26726723247987794</v>
      </c>
      <c r="G94" s="29">
        <f>IF((Input!C100-Input!$C$7)&lt;0,0,1-EXP(-Input!$G$6*(Input!C100-Input!$C$7)))</f>
        <v>0.34405900912609655</v>
      </c>
      <c r="I94" s="73">
        <f>IF((Input!C100-Input!$C$7+$C94)&lt;0,0,1-EXP(-Input!$G$5*(Input!C100-Input!$C$7+$C94)))</f>
        <v>0.20911208131829007</v>
      </c>
      <c r="J94" s="55">
        <f>IF((Input!C100-Input!$C$7+$C94)&lt;0,0,1-EXP(-Input!$G$4*(Input!C100-Input!$C$7+$C94)))</f>
        <v>0.26644759354570835</v>
      </c>
      <c r="K94" s="29">
        <f>IF((Input!C100-Input!$C$7+$C94)&lt;0,0,1-EXP(-Input!$G$6*(Input!C100-Input!$C$7+$C94)))</f>
        <v>0.34306385262514838</v>
      </c>
      <c r="M94" s="84">
        <f>$F94*Population!C94*'Baseline Mortality'!C94</f>
        <v>3.5312615306829334</v>
      </c>
      <c r="N94" s="85">
        <f>$F94*Population!D94*'Baseline Mortality'!D94</f>
        <v>4.5149202393024783</v>
      </c>
      <c r="O94" s="85">
        <f>$F94*Population!E94*'Baseline Mortality'!E94</f>
        <v>5.0687433611182513</v>
      </c>
      <c r="P94" s="85">
        <f>$F94*Population!F94*'Baseline Mortality'!F94</f>
        <v>5.513771075054966</v>
      </c>
      <c r="Q94" s="85">
        <f>$F94*Population!G94*'Baseline Mortality'!G94</f>
        <v>7.7781501092663943</v>
      </c>
      <c r="R94" s="85">
        <f>$F94*Population!H94*'Baseline Mortality'!H94</f>
        <v>10.462652487237495</v>
      </c>
      <c r="S94" s="85">
        <f>$F94*Population!I94*'Baseline Mortality'!I94</f>
        <v>10.086193481294384</v>
      </c>
      <c r="T94" s="85">
        <f>$F94*Population!J94*'Baseline Mortality'!J94</f>
        <v>9.0655342657423521</v>
      </c>
      <c r="U94" s="85">
        <f>$F94*Population!K94*'Baseline Mortality'!K94</f>
        <v>12.23289159339328</v>
      </c>
      <c r="V94" s="85">
        <f>$F94*Population!L94*'Baseline Mortality'!L94</f>
        <v>13.483453007663805</v>
      </c>
      <c r="W94" s="87">
        <f>$F94*Population!M94*'Baseline Mortality'!M94</f>
        <v>16.508477196280829</v>
      </c>
      <c r="X94" s="89">
        <f t="shared" si="3"/>
        <v>98.246048347037174</v>
      </c>
      <c r="Z94" s="84">
        <f>$J94*Population!C94*'Baseline Mortality'!C94</f>
        <v>3.5204320720529805</v>
      </c>
      <c r="AA94" s="85">
        <f>$J94*Population!D94*'Baseline Mortality'!D94</f>
        <v>4.5010741558209162</v>
      </c>
      <c r="AB94" s="85">
        <f>$J94*Population!E94*'Baseline Mortality'!E94</f>
        <v>5.053198846485695</v>
      </c>
      <c r="AC94" s="85">
        <f>$J94*Population!F94*'Baseline Mortality'!F94</f>
        <v>5.4968617764279699</v>
      </c>
      <c r="AD94" s="85">
        <f>$J94*Population!G94*'Baseline Mortality'!G94</f>
        <v>7.7542965503911949</v>
      </c>
      <c r="AE94" s="85">
        <f>$J94*Population!H94*'Baseline Mortality'!H94</f>
        <v>10.430566259331229</v>
      </c>
      <c r="AF94" s="85">
        <f>$J94*Population!I94*'Baseline Mortality'!I94</f>
        <v>10.055261755028768</v>
      </c>
      <c r="AG94" s="85">
        <f>$J94*Population!J94*'Baseline Mortality'!J94</f>
        <v>9.0377326352382834</v>
      </c>
      <c r="AH94" s="85">
        <f>$J94*Population!K94*'Baseline Mortality'!K94</f>
        <v>12.195376503592005</v>
      </c>
      <c r="AI94" s="85">
        <f>$J94*Population!L94*'Baseline Mortality'!L94</f>
        <v>13.442102771985514</v>
      </c>
      <c r="AJ94" s="87">
        <f>$J94*Population!M94*'Baseline Mortality'!M94</f>
        <v>16.457849999941146</v>
      </c>
      <c r="AK94" s="89">
        <f t="shared" si="4"/>
        <v>97.944753326295711</v>
      </c>
      <c r="AM94" s="95">
        <f t="shared" si="5"/>
        <v>0.3012950207414633</v>
      </c>
    </row>
    <row r="95" spans="2:39" x14ac:dyDescent="0.3">
      <c r="B95" s="32" t="s">
        <v>91</v>
      </c>
      <c r="C95" s="29">
        <f>((-Input!C$2)/556)*(MMM_results!Q95*LN(Input!D101)+MMM_results!T95)</f>
        <v>-0.11486736099581227</v>
      </c>
      <c r="E95" s="73">
        <f>IF((Input!C101-Input!$C$7)&lt;0,0,1-EXP(-Input!$G$5*(Input!C101-Input!$C$7)))</f>
        <v>0.16143281291600531</v>
      </c>
      <c r="F95" s="55">
        <f>IF((Input!C101-Input!$C$7)&lt;0,0,1-EXP(-Input!$G$4*(Input!C101-Input!$C$7)))</f>
        <v>0.20748131443108364</v>
      </c>
      <c r="G95" s="29">
        <f>IF((Input!C101-Input!$C$7)&lt;0,0,1-EXP(-Input!$G$6*(Input!C101-Input!$C$7)))</f>
        <v>0.27044877772077835</v>
      </c>
      <c r="I95" s="73">
        <f>IF((Input!C101-Input!$C$7+$C95)&lt;0,0,1-EXP(-Input!$G$5*(Input!C101-Input!$C$7+$C95)))</f>
        <v>0.16087135561034804</v>
      </c>
      <c r="J95" s="55">
        <f>IF((Input!C101-Input!$C$7+$C95)&lt;0,0,1-EXP(-Input!$G$4*(Input!C101-Input!$C$7+$C95)))</f>
        <v>0.20678039343829135</v>
      </c>
      <c r="K95" s="29">
        <f>IF((Input!C101-Input!$C$7+$C95)&lt;0,0,1-EXP(-Input!$G$6*(Input!C101-Input!$C$7+$C95)))</f>
        <v>0.26957369945046583</v>
      </c>
      <c r="M95" s="84">
        <f>$F95*Population!C95*'Baseline Mortality'!C95</f>
        <v>4.9937275785038659</v>
      </c>
      <c r="N95" s="85">
        <f>$F95*Population!D95*'Baseline Mortality'!D95</f>
        <v>6.8353197295040573</v>
      </c>
      <c r="O95" s="85">
        <f>$F95*Population!E95*'Baseline Mortality'!E95</f>
        <v>8.4160979954546686</v>
      </c>
      <c r="P95" s="85">
        <f>$F95*Population!F95*'Baseline Mortality'!F95</f>
        <v>10.666936377251947</v>
      </c>
      <c r="Q95" s="85">
        <f>$F95*Population!G95*'Baseline Mortality'!G95</f>
        <v>16.716383255192746</v>
      </c>
      <c r="R95" s="85">
        <f>$F95*Population!H95*'Baseline Mortality'!H95</f>
        <v>22.101417143524955</v>
      </c>
      <c r="S95" s="85">
        <f>$F95*Population!I95*'Baseline Mortality'!I95</f>
        <v>28.807592938400713</v>
      </c>
      <c r="T95" s="85">
        <f>$F95*Population!J95*'Baseline Mortality'!J95</f>
        <v>26.764257974698904</v>
      </c>
      <c r="U95" s="85">
        <f>$F95*Population!K95*'Baseline Mortality'!K95</f>
        <v>27.808219849407116</v>
      </c>
      <c r="V95" s="85">
        <f>$F95*Population!L95*'Baseline Mortality'!L95</f>
        <v>57.035804007451439</v>
      </c>
      <c r="W95" s="87">
        <f>$F95*Population!M95*'Baseline Mortality'!M95</f>
        <v>107.7560557464832</v>
      </c>
      <c r="X95" s="89">
        <f t="shared" si="3"/>
        <v>317.90181259587365</v>
      </c>
      <c r="Z95" s="84">
        <f>$J95*Population!C95*'Baseline Mortality'!C95</f>
        <v>4.9768575846846304</v>
      </c>
      <c r="AA95" s="85">
        <f>$J95*Population!D95*'Baseline Mortality'!D95</f>
        <v>6.8122284014777543</v>
      </c>
      <c r="AB95" s="85">
        <f>$J95*Population!E95*'Baseline Mortality'!E95</f>
        <v>8.3876664242619263</v>
      </c>
      <c r="AC95" s="85">
        <f>$J95*Population!F95*'Baseline Mortality'!F95</f>
        <v>10.630900941212337</v>
      </c>
      <c r="AD95" s="85">
        <f>$J95*Population!G95*'Baseline Mortality'!G95</f>
        <v>16.659911355642397</v>
      </c>
      <c r="AE95" s="85">
        <f>$J95*Population!H95*'Baseline Mortality'!H95</f>
        <v>22.026753324815143</v>
      </c>
      <c r="AF95" s="85">
        <f>$J95*Population!I95*'Baseline Mortality'!I95</f>
        <v>28.710274070445276</v>
      </c>
      <c r="AG95" s="85">
        <f>$J95*Population!J95*'Baseline Mortality'!J95</f>
        <v>26.673841975926127</v>
      </c>
      <c r="AH95" s="85">
        <f>$J95*Population!K95*'Baseline Mortality'!K95</f>
        <v>27.71427710030666</v>
      </c>
      <c r="AI95" s="85">
        <f>$J95*Population!L95*'Baseline Mortality'!L95</f>
        <v>56.843123560639988</v>
      </c>
      <c r="AJ95" s="87">
        <f>$J95*Population!M95*'Baseline Mortality'!M95</f>
        <v>107.39203028336954</v>
      </c>
      <c r="AK95" s="89">
        <f t="shared" si="4"/>
        <v>316.82786502278179</v>
      </c>
      <c r="AM95" s="95">
        <f t="shared" si="5"/>
        <v>1.0739475730918571</v>
      </c>
    </row>
    <row r="96" spans="2:39" x14ac:dyDescent="0.3">
      <c r="B96" s="32" t="s">
        <v>92</v>
      </c>
      <c r="C96" s="29">
        <f>((-Input!C$2)/556)*(MMM_results!Q96*LN(Input!D102)+MMM_results!T96)</f>
        <v>-5.381780517698305E-2</v>
      </c>
      <c r="E96" s="73">
        <f>IF((Input!C102-Input!$C$7)&lt;0,0,1-EXP(-Input!$G$5*(Input!C102-Input!$C$7)))</f>
        <v>9.1029293889253626E-2</v>
      </c>
      <c r="F96" s="55">
        <f>IF((Input!C102-Input!$C$7)&lt;0,0,1-EXP(-Input!$G$4*(Input!C102-Input!$C$7)))</f>
        <v>0.11843757685955636</v>
      </c>
      <c r="G96" s="29">
        <f>IF((Input!C102-Input!$C$7)&lt;0,0,1-EXP(-Input!$G$6*(Input!C102-Input!$C$7)))</f>
        <v>0.15712618362202213</v>
      </c>
      <c r="I96" s="73">
        <f>IF((Input!C102-Input!$C$7+$C96)&lt;0,0,1-EXP(-Input!$G$5*(Input!C102-Input!$C$7+$C96)))</f>
        <v>9.0744204635890391E-2</v>
      </c>
      <c r="J96" s="55">
        <f>IF((Input!C102-Input!$C$7+$C96)&lt;0,0,1-EXP(-Input!$G$4*(Input!C102-Input!$C$7+$C96)))</f>
        <v>0.11807236915653796</v>
      </c>
      <c r="K96" s="29">
        <f>IF((Input!C102-Input!$C$7+$C96)&lt;0,0,1-EXP(-Input!$G$6*(Input!C102-Input!$C$7+$C96)))</f>
        <v>0.1566526567342974</v>
      </c>
      <c r="M96" s="84">
        <f>$F96*Population!C96*'Baseline Mortality'!C96</f>
        <v>7.392526246115497</v>
      </c>
      <c r="N96" s="85">
        <f>$F96*Population!D96*'Baseline Mortality'!D96</f>
        <v>9.396253624102231</v>
      </c>
      <c r="O96" s="85">
        <f>$F96*Population!E96*'Baseline Mortality'!E96</f>
        <v>11.400296970242671</v>
      </c>
      <c r="P96" s="85">
        <f>$F96*Population!F96*'Baseline Mortality'!F96</f>
        <v>15.192769392397743</v>
      </c>
      <c r="Q96" s="85">
        <f>$F96*Population!G96*'Baseline Mortality'!G96</f>
        <v>22.036086630970999</v>
      </c>
      <c r="R96" s="85">
        <f>$F96*Population!H96*'Baseline Mortality'!H96</f>
        <v>27.968150331187349</v>
      </c>
      <c r="S96" s="85">
        <f>$F96*Population!I96*'Baseline Mortality'!I96</f>
        <v>41.882535998445626</v>
      </c>
      <c r="T96" s="85">
        <f>$F96*Population!J96*'Baseline Mortality'!J96</f>
        <v>48.150409786190686</v>
      </c>
      <c r="U96" s="85">
        <f>$F96*Population!K96*'Baseline Mortality'!K96</f>
        <v>59.827661629811622</v>
      </c>
      <c r="V96" s="85">
        <f>$F96*Population!L96*'Baseline Mortality'!L96</f>
        <v>60.031844327157337</v>
      </c>
      <c r="W96" s="87">
        <f>$F96*Population!M96*'Baseline Mortality'!M96</f>
        <v>93.060634199389966</v>
      </c>
      <c r="X96" s="89">
        <f t="shared" si="3"/>
        <v>396.33916913601172</v>
      </c>
      <c r="Z96" s="84">
        <f>$J96*Population!C96*'Baseline Mortality'!C96</f>
        <v>7.369731052213071</v>
      </c>
      <c r="AA96" s="85">
        <f>$J96*Population!D96*'Baseline Mortality'!D96</f>
        <v>9.3672798448842904</v>
      </c>
      <c r="AB96" s="85">
        <f>$J96*Population!E96*'Baseline Mortality'!E96</f>
        <v>11.365143631406914</v>
      </c>
      <c r="AC96" s="85">
        <f>$J96*Population!F96*'Baseline Mortality'!F96</f>
        <v>15.145921790822229</v>
      </c>
      <c r="AD96" s="85">
        <f>$J96*Population!G96*'Baseline Mortality'!G96</f>
        <v>21.96813734666949</v>
      </c>
      <c r="AE96" s="85">
        <f>$J96*Population!H96*'Baseline Mortality'!H96</f>
        <v>27.881909256260275</v>
      </c>
      <c r="AF96" s="85">
        <f>$J96*Population!I96*'Baseline Mortality'!I96</f>
        <v>41.75338927682099</v>
      </c>
      <c r="AG96" s="85">
        <f>$J96*Population!J96*'Baseline Mortality'!J96</f>
        <v>48.00193578812619</v>
      </c>
      <c r="AH96" s="85">
        <f>$J96*Population!K96*'Baseline Mortality'!K96</f>
        <v>59.643180289850619</v>
      </c>
      <c r="AI96" s="85">
        <f>$J96*Population!L96*'Baseline Mortality'!L96</f>
        <v>59.846733380479691</v>
      </c>
      <c r="AJ96" s="87">
        <f>$J96*Population!M96*'Baseline Mortality'!M96</f>
        <v>92.773677463541716</v>
      </c>
      <c r="AK96" s="89">
        <f t="shared" si="4"/>
        <v>395.11703912107549</v>
      </c>
      <c r="AM96" s="95">
        <f t="shared" si="5"/>
        <v>1.2221300149362264</v>
      </c>
    </row>
    <row r="97" spans="2:39" x14ac:dyDescent="0.3">
      <c r="B97" s="32" t="s">
        <v>93</v>
      </c>
      <c r="C97" s="29">
        <f>((-Input!C$2)/556)*(MMM_results!Q97*LN(Input!D103)+MMM_results!T97)</f>
        <v>-8.0735996709526109E-2</v>
      </c>
      <c r="E97" s="73">
        <f>IF((Input!C103-Input!$C$7)&lt;0,0,1-EXP(-Input!$G$5*(Input!C103-Input!$C$7)))</f>
        <v>6.4042979680878354E-2</v>
      </c>
      <c r="F97" s="55">
        <f>IF((Input!C103-Input!$C$7)&lt;0,0,1-EXP(-Input!$G$4*(Input!C103-Input!$C$7)))</f>
        <v>8.3705534016145E-2</v>
      </c>
      <c r="G97" s="29">
        <f>IF((Input!C103-Input!$C$7)&lt;0,0,1-EXP(-Input!$G$6*(Input!C103-Input!$C$7)))</f>
        <v>0.1117828996367628</v>
      </c>
      <c r="I97" s="73">
        <f>IF((Input!C103-Input!$C$7+$C97)&lt;0,0,1-EXP(-Input!$G$5*(Input!C103-Input!$C$7+$C97)))</f>
        <v>6.3602564626102254E-2</v>
      </c>
      <c r="J97" s="55">
        <f>IF((Input!C103-Input!$C$7+$C97)&lt;0,0,1-EXP(-Input!$G$4*(Input!C103-Input!$C$7+$C97)))</f>
        <v>8.3136015116282103E-2</v>
      </c>
      <c r="K97" s="29">
        <f>IF((Input!C103-Input!$C$7+$C97)&lt;0,0,1-EXP(-Input!$G$6*(Input!C103-Input!$C$7+$C97)))</f>
        <v>0.11103420719621893</v>
      </c>
      <c r="M97" s="84">
        <f>$F97*Population!C97*'Baseline Mortality'!C97</f>
        <v>0.59743121491294215</v>
      </c>
      <c r="N97" s="85">
        <f>$F97*Population!D97*'Baseline Mortality'!D97</f>
        <v>0.95424737110511915</v>
      </c>
      <c r="O97" s="85">
        <f>$F97*Population!E97*'Baseline Mortality'!E97</f>
        <v>1.6554930602903637</v>
      </c>
      <c r="P97" s="85">
        <f>$F97*Population!F97*'Baseline Mortality'!F97</f>
        <v>2.1800320502669854</v>
      </c>
      <c r="Q97" s="85">
        <f>$F97*Population!G97*'Baseline Mortality'!G97</f>
        <v>3.3219168721198042</v>
      </c>
      <c r="R97" s="85">
        <f>$F97*Population!H97*'Baseline Mortality'!H97</f>
        <v>4.5045813868509264</v>
      </c>
      <c r="S97" s="85">
        <f>$F97*Population!I97*'Baseline Mortality'!I97</f>
        <v>5.5399046102523375</v>
      </c>
      <c r="T97" s="85">
        <f>$F97*Population!J97*'Baseline Mortality'!J97</f>
        <v>6.0004622625633361</v>
      </c>
      <c r="U97" s="85">
        <f>$F97*Population!K97*'Baseline Mortality'!K97</f>
        <v>7.4491951820508122</v>
      </c>
      <c r="V97" s="85">
        <f>$F97*Population!L97*'Baseline Mortality'!L97</f>
        <v>9.6209547687539114</v>
      </c>
      <c r="W97" s="87">
        <f>$F97*Population!M97*'Baseline Mortality'!M97</f>
        <v>25.414864373694726</v>
      </c>
      <c r="X97" s="89">
        <f t="shared" si="3"/>
        <v>67.239083152861269</v>
      </c>
      <c r="Z97" s="84">
        <f>$J97*Population!C97*'Baseline Mortality'!C97</f>
        <v>0.59336638966261457</v>
      </c>
      <c r="AA97" s="85">
        <f>$J97*Population!D97*'Baseline Mortality'!D97</f>
        <v>0.94775482650365916</v>
      </c>
      <c r="AB97" s="85">
        <f>$J97*Population!E97*'Baseline Mortality'!E97</f>
        <v>1.6442293535652457</v>
      </c>
      <c r="AC97" s="85">
        <f>$J97*Population!F97*'Baseline Mortality'!F97</f>
        <v>2.1651994651873125</v>
      </c>
      <c r="AD97" s="85">
        <f>$J97*Population!G97*'Baseline Mortality'!G97</f>
        <v>3.2993150876060016</v>
      </c>
      <c r="AE97" s="85">
        <f>$J97*Population!H97*'Baseline Mortality'!H97</f>
        <v>4.4739329444756892</v>
      </c>
      <c r="AF97" s="85">
        <f>$J97*Population!I97*'Baseline Mortality'!I97</f>
        <v>5.5022119963044025</v>
      </c>
      <c r="AG97" s="85">
        <f>$J97*Population!J97*'Baseline Mortality'!J97</f>
        <v>5.959636088922478</v>
      </c>
      <c r="AH97" s="85">
        <f>$J97*Population!K97*'Baseline Mortality'!K97</f>
        <v>7.398512064204299</v>
      </c>
      <c r="AI97" s="85">
        <f>$J97*Population!L97*'Baseline Mortality'!L97</f>
        <v>9.5554953503303377</v>
      </c>
      <c r="AJ97" s="87">
        <f>$J97*Population!M97*'Baseline Mortality'!M97</f>
        <v>25.241945751665749</v>
      </c>
      <c r="AK97" s="89">
        <f t="shared" si="4"/>
        <v>66.781599318427794</v>
      </c>
      <c r="AM97" s="95">
        <f t="shared" si="5"/>
        <v>0.45748383443347507</v>
      </c>
    </row>
    <row r="98" spans="2:39" x14ac:dyDescent="0.3">
      <c r="B98" s="32" t="s">
        <v>94</v>
      </c>
      <c r="C98" s="29">
        <f>((-Input!C$2)/556)*(MMM_results!Q98*LN(Input!D104)+MMM_results!T98)</f>
        <v>-0.13078582007368655</v>
      </c>
      <c r="E98" s="73">
        <f>IF((Input!C104-Input!$C$7)&lt;0,0,1-EXP(-Input!$G$5*(Input!C104-Input!$C$7)))</f>
        <v>0.16664331040908664</v>
      </c>
      <c r="F98" s="55">
        <f>IF((Input!C104-Input!$C$7)&lt;0,0,1-EXP(-Input!$G$4*(Input!C104-Input!$C$7)))</f>
        <v>0.21397888842954593</v>
      </c>
      <c r="G98" s="29">
        <f>IF((Input!C104-Input!$C$7)&lt;0,0,1-EXP(-Input!$G$6*(Input!C104-Input!$C$7)))</f>
        <v>0.27854766433325195</v>
      </c>
      <c r="I98" s="73">
        <f>IF((Input!C104-Input!$C$7+$C98)&lt;0,0,1-EXP(-Input!$G$5*(Input!C104-Input!$C$7+$C98)))</f>
        <v>0.16600798831469332</v>
      </c>
      <c r="J98" s="55">
        <f>IF((Input!C104-Input!$C$7+$C98)&lt;0,0,1-EXP(-Input!$G$4*(Input!C104-Input!$C$7+$C98)))</f>
        <v>0.21318732742502444</v>
      </c>
      <c r="K98" s="29">
        <f>IF((Input!C104-Input!$C$7+$C98)&lt;0,0,1-EXP(-Input!$G$6*(Input!C104-Input!$C$7+$C98)))</f>
        <v>0.27756229543171285</v>
      </c>
      <c r="M98" s="84">
        <f>$F98*Population!C98*'Baseline Mortality'!C98</f>
        <v>2.7245417989127172</v>
      </c>
      <c r="N98" s="85">
        <f>$F98*Population!D98*'Baseline Mortality'!D98</f>
        <v>3.0597364727244432</v>
      </c>
      <c r="O98" s="85">
        <f>$F98*Population!E98*'Baseline Mortality'!E98</f>
        <v>4.0273830939497337</v>
      </c>
      <c r="P98" s="85">
        <f>$F98*Population!F98*'Baseline Mortality'!F98</f>
        <v>6.0777480637577961</v>
      </c>
      <c r="Q98" s="85">
        <f>$F98*Population!G98*'Baseline Mortality'!G98</f>
        <v>10.118160478359611</v>
      </c>
      <c r="R98" s="85">
        <f>$F98*Population!H98*'Baseline Mortality'!H98</f>
        <v>13.85241203114591</v>
      </c>
      <c r="S98" s="85">
        <f>$F98*Population!I98*'Baseline Mortality'!I98</f>
        <v>21.826490243822043</v>
      </c>
      <c r="T98" s="85">
        <f>$F98*Population!J98*'Baseline Mortality'!J98</f>
        <v>33.55623484402485</v>
      </c>
      <c r="U98" s="85">
        <f>$F98*Population!K98*'Baseline Mortality'!K98</f>
        <v>49.075786436981311</v>
      </c>
      <c r="V98" s="85">
        <f>$F98*Population!L98*'Baseline Mortality'!L98</f>
        <v>70.981417982213244</v>
      </c>
      <c r="W98" s="87">
        <f>$F98*Population!M98*'Baseline Mortality'!M98</f>
        <v>168.67109120640779</v>
      </c>
      <c r="X98" s="89">
        <f t="shared" si="3"/>
        <v>383.97100265229949</v>
      </c>
      <c r="Z98" s="84">
        <f>$J98*Population!C98*'Baseline Mortality'!C98</f>
        <v>2.7144630427371133</v>
      </c>
      <c r="AA98" s="85">
        <f>$J98*Population!D98*'Baseline Mortality'!D98</f>
        <v>3.048417748275988</v>
      </c>
      <c r="AB98" s="85">
        <f>$J98*Population!E98*'Baseline Mortality'!E98</f>
        <v>4.0124848045397989</v>
      </c>
      <c r="AC98" s="85">
        <f>$J98*Population!F98*'Baseline Mortality'!F98</f>
        <v>6.0552649655517747</v>
      </c>
      <c r="AD98" s="85">
        <f>$J98*Population!G98*'Baseline Mortality'!G98</f>
        <v>10.080730892053497</v>
      </c>
      <c r="AE98" s="85">
        <f>$J98*Population!H98*'Baseline Mortality'!H98</f>
        <v>13.801168521737598</v>
      </c>
      <c r="AF98" s="85">
        <f>$J98*Population!I98*'Baseline Mortality'!I98</f>
        <v>21.745748640435938</v>
      </c>
      <c r="AG98" s="85">
        <f>$J98*Population!J98*'Baseline Mortality'!J98</f>
        <v>33.432102004771217</v>
      </c>
      <c r="AH98" s="85">
        <f>$J98*Population!K98*'Baseline Mortality'!K98</f>
        <v>48.894242925400121</v>
      </c>
      <c r="AI98" s="85">
        <f>$J98*Population!L98*'Baseline Mortality'!L98</f>
        <v>70.718840103934099</v>
      </c>
      <c r="AJ98" s="87">
        <f>$J98*Population!M98*'Baseline Mortality'!M98</f>
        <v>168.04713498638546</v>
      </c>
      <c r="AK98" s="89">
        <f t="shared" si="4"/>
        <v>382.55059863582261</v>
      </c>
      <c r="AM98" s="95">
        <f t="shared" si="5"/>
        <v>1.4204040164768799</v>
      </c>
    </row>
    <row r="99" spans="2:39" x14ac:dyDescent="0.3">
      <c r="B99" s="32" t="s">
        <v>95</v>
      </c>
      <c r="C99" s="29">
        <f>((-Input!C$2)/556)*(MMM_results!Q99*LN(Input!D105)+MMM_results!T99)</f>
        <v>-7.5843649614370012E-2</v>
      </c>
      <c r="E99" s="73">
        <f>IF((Input!C105-Input!$C$7)&lt;0,0,1-EXP(-Input!$G$5*(Input!C105-Input!$C$7)))</f>
        <v>6.1718892549137094E-2</v>
      </c>
      <c r="F99" s="55">
        <f>IF((Input!C105-Input!$C$7)&lt;0,0,1-EXP(-Input!$G$4*(Input!C105-Input!$C$7)))</f>
        <v>8.0699191512649815E-2</v>
      </c>
      <c r="G99" s="29">
        <f>IF((Input!C105-Input!$C$7)&lt;0,0,1-EXP(-Input!$G$6*(Input!C105-Input!$C$7)))</f>
        <v>0.10782887734869029</v>
      </c>
      <c r="I99" s="73">
        <f>IF((Input!C105-Input!$C$7+$C99)&lt;0,0,1-EXP(-Input!$G$5*(Input!C105-Input!$C$7+$C99)))</f>
        <v>6.130414383994176E-2</v>
      </c>
      <c r="J99" s="55">
        <f>IF((Input!C105-Input!$C$7+$C99)&lt;0,0,1-EXP(-Input!$G$4*(Input!C105-Input!$C$7+$C99)))</f>
        <v>8.0162438420968707E-2</v>
      </c>
      <c r="K99" s="29">
        <f>IF((Input!C105-Input!$C$7+$C99)&lt;0,0,1-EXP(-Input!$G$6*(Input!C105-Input!$C$7+$C99)))</f>
        <v>0.10712244040355001</v>
      </c>
      <c r="M99" s="84">
        <f>$F99*Population!C99*'Baseline Mortality'!C99</f>
        <v>6.3292330811124318</v>
      </c>
      <c r="N99" s="85">
        <f>$F99*Population!D99*'Baseline Mortality'!D99</f>
        <v>6.7230834531063239</v>
      </c>
      <c r="O99" s="85">
        <f>$F99*Population!E99*'Baseline Mortality'!E99</f>
        <v>7.2274715279896951</v>
      </c>
      <c r="P99" s="85">
        <f>$F99*Population!F99*'Baseline Mortality'!F99</f>
        <v>8.1445392402673527</v>
      </c>
      <c r="Q99" s="85">
        <f>$F99*Population!G99*'Baseline Mortality'!G99</f>
        <v>10.266521552023427</v>
      </c>
      <c r="R99" s="85">
        <f>$F99*Population!H99*'Baseline Mortality'!H99</f>
        <v>14.460223431485021</v>
      </c>
      <c r="S99" s="85">
        <f>$F99*Population!I99*'Baseline Mortality'!I99</f>
        <v>21.507447775208487</v>
      </c>
      <c r="T99" s="85">
        <f>$F99*Population!J99*'Baseline Mortality'!J99</f>
        <v>24.887641125024409</v>
      </c>
      <c r="U99" s="85">
        <f>$F99*Population!K99*'Baseline Mortality'!K99</f>
        <v>25.738491910839247</v>
      </c>
      <c r="V99" s="85">
        <f>$F99*Population!L99*'Baseline Mortality'!L99</f>
        <v>25.437087468112278</v>
      </c>
      <c r="W99" s="87">
        <f>$F99*Population!M99*'Baseline Mortality'!M99</f>
        <v>38.742275509261781</v>
      </c>
      <c r="X99" s="89">
        <f t="shared" si="3"/>
        <v>189.46401607443045</v>
      </c>
      <c r="Z99" s="84">
        <f>$J99*Population!C99*'Baseline Mortality'!C99</f>
        <v>6.2871355661240083</v>
      </c>
      <c r="AA99" s="85">
        <f>$J99*Population!D99*'Baseline Mortality'!D99</f>
        <v>6.6783663281705774</v>
      </c>
      <c r="AB99" s="85">
        <f>$J99*Population!E99*'Baseline Mortality'!E99</f>
        <v>7.1793995756569684</v>
      </c>
      <c r="AC99" s="85">
        <f>$J99*Population!F99*'Baseline Mortality'!F99</f>
        <v>8.0903676118335479</v>
      </c>
      <c r="AD99" s="85">
        <f>$J99*Population!G99*'Baseline Mortality'!G99</f>
        <v>10.198236020525933</v>
      </c>
      <c r="AE99" s="85">
        <f>$J99*Population!H99*'Baseline Mortality'!H99</f>
        <v>14.364044405552244</v>
      </c>
      <c r="AF99" s="85">
        <f>$J99*Population!I99*'Baseline Mortality'!I99</f>
        <v>21.364395671821509</v>
      </c>
      <c r="AG99" s="85">
        <f>$J99*Population!J99*'Baseline Mortality'!J99</f>
        <v>24.722106401960765</v>
      </c>
      <c r="AH99" s="85">
        <f>$J99*Population!K99*'Baseline Mortality'!K99</f>
        <v>25.567297939135248</v>
      </c>
      <c r="AI99" s="85">
        <f>$J99*Population!L99*'Baseline Mortality'!L99</f>
        <v>25.267898222396823</v>
      </c>
      <c r="AJ99" s="87">
        <f>$J99*Population!M99*'Baseline Mortality'!M99</f>
        <v>38.484589703882953</v>
      </c>
      <c r="AK99" s="89">
        <f t="shared" si="4"/>
        <v>188.20383744706058</v>
      </c>
      <c r="AM99" s="95">
        <f t="shared" si="5"/>
        <v>1.2601786273698679</v>
      </c>
    </row>
    <row r="100" spans="2:39" x14ac:dyDescent="0.3">
      <c r="B100" s="32" t="s">
        <v>96</v>
      </c>
      <c r="C100" s="29">
        <f>((-Input!C$2)/556)*(MMM_results!Q100*LN(Input!D106)+MMM_results!T100)</f>
        <v>-5.5391016990367171E-2</v>
      </c>
      <c r="E100" s="73">
        <f>IF((Input!C106-Input!$C$7)&lt;0,0,1-EXP(-Input!$G$5*(Input!C106-Input!$C$7)))</f>
        <v>2.1007099055731837E-2</v>
      </c>
      <c r="F100" s="55">
        <f>IF((Input!C106-Input!$C$7)&lt;0,0,1-EXP(-Input!$G$4*(Input!C106-Input!$C$7)))</f>
        <v>2.7652047271485958E-2</v>
      </c>
      <c r="G100" s="29">
        <f>IF((Input!C106-Input!$C$7)&lt;0,0,1-EXP(-Input!$G$6*(Input!C106-Input!$C$7)))</f>
        <v>3.7310805221762444E-2</v>
      </c>
      <c r="I100" s="73">
        <f>IF((Input!C106-Input!$C$7+$C100)&lt;0,0,1-EXP(-Input!$G$5*(Input!C106-Input!$C$7+$C100)))</f>
        <v>2.0691070847102644E-2</v>
      </c>
      <c r="J100" s="55">
        <f>IF((Input!C106-Input!$C$7+$C100)&lt;0,0,1-EXP(-Input!$G$4*(Input!C106-Input!$C$7+$C100)))</f>
        <v>2.7237451804477453E-2</v>
      </c>
      <c r="K100" s="29">
        <f>IF((Input!C106-Input!$C$7+$C100)&lt;0,0,1-EXP(-Input!$G$6*(Input!C106-Input!$C$7+$C100)))</f>
        <v>3.6754151520853595E-2</v>
      </c>
      <c r="M100" s="84">
        <f>$F100*Population!C100*'Baseline Mortality'!C100</f>
        <v>1.0638208649472318</v>
      </c>
      <c r="N100" s="85">
        <f>$F100*Population!D100*'Baseline Mortality'!D100</f>
        <v>1.300570997920961</v>
      </c>
      <c r="O100" s="85">
        <f>$F100*Population!E100*'Baseline Mortality'!E100</f>
        <v>1.497957556486738</v>
      </c>
      <c r="P100" s="85">
        <f>$F100*Population!F100*'Baseline Mortality'!F100</f>
        <v>2.1675957869647742</v>
      </c>
      <c r="Q100" s="85">
        <f>$F100*Population!G100*'Baseline Mortality'!G100</f>
        <v>3.0737688106545069</v>
      </c>
      <c r="R100" s="85">
        <f>$F100*Population!H100*'Baseline Mortality'!H100</f>
        <v>4.0230354096877914</v>
      </c>
      <c r="S100" s="85">
        <f>$F100*Population!I100*'Baseline Mortality'!I100</f>
        <v>5.1390613955632176</v>
      </c>
      <c r="T100" s="85">
        <f>$F100*Population!J100*'Baseline Mortality'!J100</f>
        <v>5.6722503956738093</v>
      </c>
      <c r="U100" s="85">
        <f>$F100*Population!K100*'Baseline Mortality'!K100</f>
        <v>7.8019667769344894</v>
      </c>
      <c r="V100" s="85">
        <f>$F100*Population!L100*'Baseline Mortality'!L100</f>
        <v>6.4197228520488094</v>
      </c>
      <c r="W100" s="87">
        <f>$F100*Population!M100*'Baseline Mortality'!M100</f>
        <v>6.9809561795470945</v>
      </c>
      <c r="X100" s="89">
        <f t="shared" si="3"/>
        <v>45.140707026429418</v>
      </c>
      <c r="Z100" s="84">
        <f>$J100*Population!C100*'Baseline Mortality'!C100</f>
        <v>1.047870678547435</v>
      </c>
      <c r="AA100" s="85">
        <f>$J100*Population!D100*'Baseline Mortality'!D100</f>
        <v>1.2810711455242532</v>
      </c>
      <c r="AB100" s="85">
        <f>$J100*Population!E100*'Baseline Mortality'!E100</f>
        <v>1.4754982280112316</v>
      </c>
      <c r="AC100" s="85">
        <f>$J100*Population!F100*'Baseline Mortality'!F100</f>
        <v>2.1350963709627981</v>
      </c>
      <c r="AD100" s="85">
        <f>$J100*Population!G100*'Baseline Mortality'!G100</f>
        <v>3.0276828697830123</v>
      </c>
      <c r="AE100" s="85">
        <f>$J100*Population!H100*'Baseline Mortality'!H100</f>
        <v>3.9627168290020425</v>
      </c>
      <c r="AF100" s="85">
        <f>$J100*Population!I100*'Baseline Mortality'!I100</f>
        <v>5.0620099013877402</v>
      </c>
      <c r="AG100" s="85">
        <f>$J100*Population!J100*'Baseline Mortality'!J100</f>
        <v>5.5872046383490508</v>
      </c>
      <c r="AH100" s="85">
        <f>$J100*Population!K100*'Baseline Mortality'!K100</f>
        <v>7.6849895409378091</v>
      </c>
      <c r="AI100" s="85">
        <f>$J100*Population!L100*'Baseline Mortality'!L100</f>
        <v>6.3234700152234176</v>
      </c>
      <c r="AJ100" s="87">
        <f>$J100*Population!M100*'Baseline Mortality'!M100</f>
        <v>6.8762886025315675</v>
      </c>
      <c r="AK100" s="89">
        <f t="shared" si="4"/>
        <v>44.463898820260361</v>
      </c>
      <c r="AM100" s="95">
        <f t="shared" si="5"/>
        <v>0.67680820616905635</v>
      </c>
    </row>
    <row r="101" spans="2:39" x14ac:dyDescent="0.3">
      <c r="B101" s="32" t="s">
        <v>97</v>
      </c>
      <c r="C101" s="29">
        <f>((-Input!C$2)/556)*(MMM_results!Q101*LN(Input!D107)+MMM_results!T101)</f>
        <v>-0.11579552379031911</v>
      </c>
      <c r="E101" s="73">
        <f>IF((Input!C107-Input!$C$7)&lt;0,0,1-EXP(-Input!$G$5*(Input!C107-Input!$C$7)))</f>
        <v>0.12577961310945684</v>
      </c>
      <c r="F101" s="55">
        <f>IF((Input!C107-Input!$C$7)&lt;0,0,1-EXP(-Input!$G$4*(Input!C107-Input!$C$7)))</f>
        <v>0.16267615678474179</v>
      </c>
      <c r="G101" s="29">
        <f>IF((Input!C107-Input!$C$7)&lt;0,0,1-EXP(-Input!$G$6*(Input!C107-Input!$C$7)))</f>
        <v>0.21396355265936395</v>
      </c>
      <c r="I101" s="73">
        <f>IF((Input!C107-Input!$C$7+$C101)&lt;0,0,1-EXP(-Input!$G$5*(Input!C107-Input!$C$7+$C101)))</f>
        <v>0.12518955320412628</v>
      </c>
      <c r="J101" s="55">
        <f>IF((Input!C107-Input!$C$7+$C101)&lt;0,0,1-EXP(-Input!$G$4*(Input!C107-Input!$C$7+$C101)))</f>
        <v>0.16192962260864541</v>
      </c>
      <c r="K101" s="29">
        <f>IF((Input!C107-Input!$C$7+$C101)&lt;0,0,1-EXP(-Input!$G$6*(Input!C107-Input!$C$7+$C101)))</f>
        <v>0.21301309882694486</v>
      </c>
      <c r="M101" s="84">
        <f>$F101*Population!C101*'Baseline Mortality'!C101</f>
        <v>7.1351864473164257</v>
      </c>
      <c r="N101" s="85">
        <f>$F101*Population!D101*'Baseline Mortality'!D101</f>
        <v>8.2504393344473517</v>
      </c>
      <c r="O101" s="85">
        <f>$F101*Population!E101*'Baseline Mortality'!E101</f>
        <v>10.89121815215122</v>
      </c>
      <c r="P101" s="85">
        <f>$F101*Population!F101*'Baseline Mortality'!F101</f>
        <v>11.79796969723931</v>
      </c>
      <c r="Q101" s="85">
        <f>$F101*Population!G101*'Baseline Mortality'!G101</f>
        <v>12.506905293860868</v>
      </c>
      <c r="R101" s="85">
        <f>$F101*Population!H101*'Baseline Mortality'!H101</f>
        <v>12.551513493132967</v>
      </c>
      <c r="S101" s="85">
        <f>$F101*Population!I101*'Baseline Mortality'!I101</f>
        <v>21.913963654479716</v>
      </c>
      <c r="T101" s="85">
        <f>$F101*Population!J101*'Baseline Mortality'!J101</f>
        <v>23.8115180757929</v>
      </c>
      <c r="U101" s="85">
        <f>$F101*Population!K101*'Baseline Mortality'!K101</f>
        <v>34.67666207422824</v>
      </c>
      <c r="V101" s="85">
        <f>$F101*Population!L101*'Baseline Mortality'!L101</f>
        <v>37.138924370885249</v>
      </c>
      <c r="W101" s="87">
        <f>$F101*Population!M101*'Baseline Mortality'!M101</f>
        <v>75.573880514633473</v>
      </c>
      <c r="X101" s="89">
        <f t="shared" si="3"/>
        <v>256.24818110816773</v>
      </c>
      <c r="Z101" s="84">
        <f>$J101*Population!C101*'Baseline Mortality'!C101</f>
        <v>7.1024424936785868</v>
      </c>
      <c r="AA101" s="85">
        <f>$J101*Population!D101*'Baseline Mortality'!D101</f>
        <v>8.2125773941808085</v>
      </c>
      <c r="AB101" s="85">
        <f>$J101*Population!E101*'Baseline Mortality'!E101</f>
        <v>10.841237462106639</v>
      </c>
      <c r="AC101" s="85">
        <f>$J101*Population!F101*'Baseline Mortality'!F101</f>
        <v>11.74382785026174</v>
      </c>
      <c r="AD101" s="85">
        <f>$J101*Population!G101*'Baseline Mortality'!G101</f>
        <v>12.449510083501782</v>
      </c>
      <c r="AE101" s="85">
        <f>$J101*Population!H101*'Baseline Mortality'!H101</f>
        <v>12.493913572102393</v>
      </c>
      <c r="AF101" s="85">
        <f>$J101*Population!I101*'Baseline Mortality'!I101</f>
        <v>21.81339868463321</v>
      </c>
      <c r="AG101" s="85">
        <f>$J101*Population!J101*'Baseline Mortality'!J101</f>
        <v>23.70224507365382</v>
      </c>
      <c r="AH101" s="85">
        <f>$J101*Population!K101*'Baseline Mortality'!K101</f>
        <v>34.517528038466558</v>
      </c>
      <c r="AI101" s="85">
        <f>$J101*Population!L101*'Baseline Mortality'!L101</f>
        <v>36.968490812247573</v>
      </c>
      <c r="AJ101" s="87">
        <f>$J101*Population!M101*'Baseline Mortality'!M101</f>
        <v>75.227065801650966</v>
      </c>
      <c r="AK101" s="89">
        <f t="shared" si="4"/>
        <v>255.07223726648408</v>
      </c>
      <c r="AM101" s="95">
        <f t="shared" si="5"/>
        <v>1.1759438416836474</v>
      </c>
    </row>
    <row r="102" spans="2:39" x14ac:dyDescent="0.3">
      <c r="B102" s="32" t="s">
        <v>98</v>
      </c>
      <c r="C102" s="29">
        <f>((-Input!C$2)/556)*(MMM_results!Q102*LN(Input!D108)+MMM_results!T102)</f>
        <v>-8.5085852083508412E-2</v>
      </c>
      <c r="E102" s="73">
        <f>IF((Input!C108-Input!$C$7)&lt;0,0,1-EXP(-Input!$G$5*(Input!C108-Input!$C$7)))</f>
        <v>7.249908973944208E-2</v>
      </c>
      <c r="F102" s="55">
        <f>IF((Input!C108-Input!$C$7)&lt;0,0,1-EXP(-Input!$G$4*(Input!C108-Input!$C$7)))</f>
        <v>9.4623776607551391E-2</v>
      </c>
      <c r="G102" s="29">
        <f>IF((Input!C108-Input!$C$7)&lt;0,0,1-EXP(-Input!$G$6*(Input!C108-Input!$C$7)))</f>
        <v>0.12610397052123556</v>
      </c>
      <c r="I102" s="73">
        <f>IF((Input!C108-Input!$C$7+$C102)&lt;0,0,1-EXP(-Input!$G$5*(Input!C108-Input!$C$7+$C102)))</f>
        <v>7.2039133790754217E-2</v>
      </c>
      <c r="J102" s="55">
        <f>IF((Input!C108-Input!$C$7+$C102)&lt;0,0,1-EXP(-Input!$G$4*(Input!C108-Input!$C$7+$C102)))</f>
        <v>9.4030715323015768E-2</v>
      </c>
      <c r="K102" s="29">
        <f>IF((Input!C108-Input!$C$7+$C102)&lt;0,0,1-EXP(-Input!$G$6*(Input!C108-Input!$C$7+$C102)))</f>
        <v>0.12532764460553469</v>
      </c>
      <c r="M102" s="84">
        <f>$F102*Population!C102*'Baseline Mortality'!C102</f>
        <v>1.1082225343695675</v>
      </c>
      <c r="N102" s="85">
        <f>$F102*Population!D102*'Baseline Mortality'!D102</f>
        <v>1.5895007775542764</v>
      </c>
      <c r="O102" s="85">
        <f>$F102*Population!E102*'Baseline Mortality'!E102</f>
        <v>2.7327000800324051</v>
      </c>
      <c r="P102" s="85">
        <f>$F102*Population!F102*'Baseline Mortality'!F102</f>
        <v>3.9768472769122436</v>
      </c>
      <c r="Q102" s="85">
        <f>$F102*Population!G102*'Baseline Mortality'!G102</f>
        <v>6.3389980626228306</v>
      </c>
      <c r="R102" s="85">
        <f>$F102*Population!H102*'Baseline Mortality'!H102</f>
        <v>9.1639668673596955</v>
      </c>
      <c r="S102" s="85">
        <f>$F102*Population!I102*'Baseline Mortality'!I102</f>
        <v>11.644513743352141</v>
      </c>
      <c r="T102" s="85">
        <f>$F102*Population!J102*'Baseline Mortality'!J102</f>
        <v>13.310645808877425</v>
      </c>
      <c r="U102" s="85">
        <f>$F102*Population!K102*'Baseline Mortality'!K102</f>
        <v>15.882459426968875</v>
      </c>
      <c r="V102" s="85">
        <f>$F102*Population!L102*'Baseline Mortality'!L102</f>
        <v>20.841582667435851</v>
      </c>
      <c r="W102" s="87">
        <f>$F102*Population!M102*'Baseline Mortality'!M102</f>
        <v>52.607863800541686</v>
      </c>
      <c r="X102" s="89">
        <f t="shared" si="3"/>
        <v>139.19730104602698</v>
      </c>
      <c r="Z102" s="84">
        <f>$J102*Population!C102*'Baseline Mortality'!C102</f>
        <v>1.1012766704086476</v>
      </c>
      <c r="AA102" s="85">
        <f>$J102*Population!D102*'Baseline Mortality'!D102</f>
        <v>1.579538467797645</v>
      </c>
      <c r="AB102" s="85">
        <f>$J102*Population!E102*'Baseline Mortality'!E102</f>
        <v>2.7155726869202468</v>
      </c>
      <c r="AC102" s="85">
        <f>$J102*Population!F102*'Baseline Mortality'!F102</f>
        <v>3.951922102299636</v>
      </c>
      <c r="AD102" s="85">
        <f>$J102*Population!G102*'Baseline Mortality'!G102</f>
        <v>6.2992679390907726</v>
      </c>
      <c r="AE102" s="85">
        <f>$J102*Population!H102*'Baseline Mortality'!H102</f>
        <v>9.1065310498871082</v>
      </c>
      <c r="AF102" s="85">
        <f>$J102*Population!I102*'Baseline Mortality'!I102</f>
        <v>11.57153092100013</v>
      </c>
      <c r="AG102" s="85">
        <f>$J102*Population!J102*'Baseline Mortality'!J102</f>
        <v>13.22722038469306</v>
      </c>
      <c r="AH102" s="85">
        <f>$J102*Population!K102*'Baseline Mortality'!K102</f>
        <v>15.782914977074331</v>
      </c>
      <c r="AI102" s="85">
        <f>$J102*Population!L102*'Baseline Mortality'!L102</f>
        <v>20.710956558104272</v>
      </c>
      <c r="AJ102" s="87">
        <f>$J102*Population!M102*'Baseline Mortality'!M102</f>
        <v>52.278140253238945</v>
      </c>
      <c r="AK102" s="89">
        <f t="shared" si="4"/>
        <v>138.32487201051481</v>
      </c>
      <c r="AM102" s="95">
        <f t="shared" si="5"/>
        <v>0.87242903551216955</v>
      </c>
    </row>
    <row r="103" spans="2:39" x14ac:dyDescent="0.3">
      <c r="B103" s="32" t="s">
        <v>99</v>
      </c>
      <c r="C103" s="29">
        <f>((-Input!C$2)/556)*(MMM_results!Q103*LN(Input!D109)+MMM_results!T103)</f>
        <v>-9.8326230874989526E-2</v>
      </c>
      <c r="E103" s="73">
        <f>IF((Input!C109-Input!$C$7)&lt;0,0,1-EXP(-Input!$G$5*(Input!C109-Input!$C$7)))</f>
        <v>9.6148217409597669E-2</v>
      </c>
      <c r="F103" s="55">
        <f>IF((Input!C109-Input!$C$7)&lt;0,0,1-EXP(-Input!$G$4*(Input!C109-Input!$C$7)))</f>
        <v>0.12498880782360233</v>
      </c>
      <c r="G103" s="29">
        <f>IF((Input!C109-Input!$C$7)&lt;0,0,1-EXP(-Input!$G$6*(Input!C109-Input!$C$7)))</f>
        <v>0.16560860428033097</v>
      </c>
      <c r="I103" s="73">
        <f>IF((Input!C109-Input!$C$7+$C103)&lt;0,0,1-EXP(-Input!$G$5*(Input!C109-Input!$C$7+$C103)))</f>
        <v>9.5630219618024204E-2</v>
      </c>
      <c r="J103" s="55">
        <f>IF((Input!C109-Input!$C$7+$C103)&lt;0,0,1-EXP(-Input!$G$4*(Input!C109-Input!$C$7+$C103)))</f>
        <v>0.12432641096216701</v>
      </c>
      <c r="K103" s="29">
        <f>IF((Input!C109-Input!$C$7+$C103)&lt;0,0,1-EXP(-Input!$G$6*(Input!C109-Input!$C$7+$C103)))</f>
        <v>0.16475196855204921</v>
      </c>
      <c r="M103" s="84">
        <f>$F103*Population!C103*'Baseline Mortality'!C103</f>
        <v>6.0305035287618443E-2</v>
      </c>
      <c r="N103" s="85">
        <f>$F103*Population!D103*'Baseline Mortality'!D103</f>
        <v>0.11029488588799398</v>
      </c>
      <c r="O103" s="85">
        <f>$F103*Population!E103*'Baseline Mortality'!E103</f>
        <v>0.14620960385570891</v>
      </c>
      <c r="P103" s="85">
        <f>$F103*Population!F103*'Baseline Mortality'!F103</f>
        <v>0.29536214866144106</v>
      </c>
      <c r="Q103" s="85">
        <f>$F103*Population!G103*'Baseline Mortality'!G103</f>
        <v>0.56841031034962419</v>
      </c>
      <c r="R103" s="85">
        <f>$F103*Population!H103*'Baseline Mortality'!H103</f>
        <v>0.87826837706547312</v>
      </c>
      <c r="S103" s="85">
        <f>$F103*Population!I103*'Baseline Mortality'!I103</f>
        <v>1.5559596332401318</v>
      </c>
      <c r="T103" s="85">
        <f>$F103*Population!J103*'Baseline Mortality'!J103</f>
        <v>2.5810093444327595</v>
      </c>
      <c r="U103" s="85">
        <f>$F103*Population!K103*'Baseline Mortality'!K103</f>
        <v>3.8571626540962614</v>
      </c>
      <c r="V103" s="85">
        <f>$F103*Population!L103*'Baseline Mortality'!L103</f>
        <v>5.6940867367444641</v>
      </c>
      <c r="W103" s="87">
        <f>$F103*Population!M103*'Baseline Mortality'!M103</f>
        <v>30.491123731213452</v>
      </c>
      <c r="X103" s="89">
        <f t="shared" si="3"/>
        <v>46.238192460834924</v>
      </c>
      <c r="Z103" s="84">
        <f>$J103*Population!C103*'Baseline Mortality'!C103</f>
        <v>5.9985439743034635E-2</v>
      </c>
      <c r="AA103" s="85">
        <f>$J103*Population!D103*'Baseline Mortality'!D103</f>
        <v>0.10971036166125137</v>
      </c>
      <c r="AB103" s="85">
        <f>$J103*Population!E103*'Baseline Mortality'!E103</f>
        <v>0.14543474421513691</v>
      </c>
      <c r="AC103" s="85">
        <f>$J103*Population!F103*'Baseline Mortality'!F103</f>
        <v>0.29379683282503238</v>
      </c>
      <c r="AD103" s="85">
        <f>$J103*Population!G103*'Baseline Mortality'!G103</f>
        <v>0.56539793498466795</v>
      </c>
      <c r="AE103" s="85">
        <f>$J103*Population!H103*'Baseline Mortality'!H103</f>
        <v>0.87361386258056728</v>
      </c>
      <c r="AF103" s="85">
        <f>$J103*Population!I103*'Baseline Mortality'!I103</f>
        <v>1.547713592690382</v>
      </c>
      <c r="AG103" s="85">
        <f>$J103*Population!J103*'Baseline Mortality'!J103</f>
        <v>2.5673308997875366</v>
      </c>
      <c r="AH103" s="85">
        <f>$J103*Population!K103*'Baseline Mortality'!K103</f>
        <v>3.8367210443184905</v>
      </c>
      <c r="AI103" s="85">
        <f>$J103*Population!L103*'Baseline Mortality'!L103</f>
        <v>5.6639100733388652</v>
      </c>
      <c r="AJ103" s="87">
        <f>$J103*Population!M103*'Baseline Mortality'!M103</f>
        <v>30.329531465370767</v>
      </c>
      <c r="AK103" s="89">
        <f t="shared" si="4"/>
        <v>45.993146251515732</v>
      </c>
      <c r="AM103" s="95">
        <f t="shared" si="5"/>
        <v>0.24504620931919163</v>
      </c>
    </row>
    <row r="104" spans="2:39" x14ac:dyDescent="0.3">
      <c r="B104" s="32" t="s">
        <v>100</v>
      </c>
      <c r="C104" s="29">
        <f>((-Input!C$2)/556)*(MMM_results!Q104*LN(Input!D110)+MMM_results!T104)</f>
        <v>-5.5442643465510068E-2</v>
      </c>
      <c r="E104" s="73">
        <f>IF((Input!C110-Input!$C$7)&lt;0,0,1-EXP(-Input!$G$5*(Input!C110-Input!$C$7)))</f>
        <v>0</v>
      </c>
      <c r="F104" s="55">
        <f>IF((Input!C110-Input!$C$7)&lt;0,0,1-EXP(-Input!$G$4*(Input!C110-Input!$C$7)))</f>
        <v>0</v>
      </c>
      <c r="G104" s="29">
        <f>IF((Input!C110-Input!$C$7)&lt;0,0,1-EXP(-Input!$G$6*(Input!C110-Input!$C$7)))</f>
        <v>0</v>
      </c>
      <c r="I104" s="73">
        <f>IF((Input!C110-Input!$C$7+$C104)&lt;0,0,1-EXP(-Input!$G$5*(Input!C110-Input!$C$7+$C104)))</f>
        <v>0</v>
      </c>
      <c r="J104" s="55">
        <f>IF((Input!C110-Input!$C$7+$C104)&lt;0,0,1-EXP(-Input!$G$4*(Input!C110-Input!$C$7+$C104)))</f>
        <v>0</v>
      </c>
      <c r="K104" s="29">
        <f>IF((Input!C110-Input!$C$7+$C104)&lt;0,0,1-EXP(-Input!$G$6*(Input!C110-Input!$C$7+$C104)))</f>
        <v>0</v>
      </c>
      <c r="M104" s="84">
        <f>$F104*Population!C104*'Baseline Mortality'!C104</f>
        <v>0</v>
      </c>
      <c r="N104" s="85">
        <f>$F104*Population!D104*'Baseline Mortality'!D104</f>
        <v>0</v>
      </c>
      <c r="O104" s="85">
        <f>$F104*Population!E104*'Baseline Mortality'!E104</f>
        <v>0</v>
      </c>
      <c r="P104" s="85">
        <f>$F104*Population!F104*'Baseline Mortality'!F104</f>
        <v>0</v>
      </c>
      <c r="Q104" s="85">
        <f>$F104*Population!G104*'Baseline Mortality'!G104</f>
        <v>0</v>
      </c>
      <c r="R104" s="85">
        <f>$F104*Population!H104*'Baseline Mortality'!H104</f>
        <v>0</v>
      </c>
      <c r="S104" s="85">
        <f>$F104*Population!I104*'Baseline Mortality'!I104</f>
        <v>0</v>
      </c>
      <c r="T104" s="85">
        <f>$F104*Population!J104*'Baseline Mortality'!J104</f>
        <v>0</v>
      </c>
      <c r="U104" s="85">
        <f>$F104*Population!K104*'Baseline Mortality'!K104</f>
        <v>0</v>
      </c>
      <c r="V104" s="85">
        <f>$F104*Population!L104*'Baseline Mortality'!L104</f>
        <v>0</v>
      </c>
      <c r="W104" s="87">
        <f>$F104*Population!M104*'Baseline Mortality'!M104</f>
        <v>0</v>
      </c>
      <c r="X104" s="89">
        <f t="shared" si="3"/>
        <v>0</v>
      </c>
      <c r="Z104" s="84">
        <f>$J104*Population!C104*'Baseline Mortality'!C104</f>
        <v>0</v>
      </c>
      <c r="AA104" s="85">
        <f>$J104*Population!D104*'Baseline Mortality'!D104</f>
        <v>0</v>
      </c>
      <c r="AB104" s="85">
        <f>$J104*Population!E104*'Baseline Mortality'!E104</f>
        <v>0</v>
      </c>
      <c r="AC104" s="85">
        <f>$J104*Population!F104*'Baseline Mortality'!F104</f>
        <v>0</v>
      </c>
      <c r="AD104" s="85">
        <f>$J104*Population!G104*'Baseline Mortality'!G104</f>
        <v>0</v>
      </c>
      <c r="AE104" s="85">
        <f>$J104*Population!H104*'Baseline Mortality'!H104</f>
        <v>0</v>
      </c>
      <c r="AF104" s="85">
        <f>$J104*Population!I104*'Baseline Mortality'!I104</f>
        <v>0</v>
      </c>
      <c r="AG104" s="85">
        <f>$J104*Population!J104*'Baseline Mortality'!J104</f>
        <v>0</v>
      </c>
      <c r="AH104" s="85">
        <f>$J104*Population!K104*'Baseline Mortality'!K104</f>
        <v>0</v>
      </c>
      <c r="AI104" s="85">
        <f>$J104*Population!L104*'Baseline Mortality'!L104</f>
        <v>0</v>
      </c>
      <c r="AJ104" s="87">
        <f>$J104*Population!M104*'Baseline Mortality'!M104</f>
        <v>0</v>
      </c>
      <c r="AK104" s="89">
        <f t="shared" si="4"/>
        <v>0</v>
      </c>
      <c r="AM104" s="95">
        <f t="shared" si="5"/>
        <v>0</v>
      </c>
    </row>
    <row r="105" spans="2:39" x14ac:dyDescent="0.3">
      <c r="B105" s="32" t="s">
        <v>101</v>
      </c>
      <c r="C105" s="29">
        <f>((-Input!C$2)/556)*(MMM_results!Q105*LN(Input!D111)+MMM_results!T105)</f>
        <v>-5.8956418833704283E-2</v>
      </c>
      <c r="E105" s="73">
        <f>IF((Input!C111-Input!$C$7)&lt;0,0,1-EXP(-Input!$G$5*(Input!C111-Input!$C$7)))</f>
        <v>1.6930513908302691E-2</v>
      </c>
      <c r="F105" s="55">
        <f>IF((Input!C111-Input!$C$7)&lt;0,0,1-EXP(-Input!$G$4*(Input!C111-Input!$C$7)))</f>
        <v>2.2300708718382412E-2</v>
      </c>
      <c r="G105" s="29">
        <f>IF((Input!C111-Input!$C$7)&lt;0,0,1-EXP(-Input!$G$6*(Input!C111-Input!$C$7)))</f>
        <v>3.0119383275847067E-2</v>
      </c>
      <c r="I105" s="73">
        <f>IF((Input!C111-Input!$C$7+$C105)&lt;0,0,1-EXP(-Input!$G$5*(Input!C111-Input!$C$7+$C105)))</f>
        <v>1.6592739461841255E-2</v>
      </c>
      <c r="J105" s="55">
        <f>IF((Input!C111-Input!$C$7+$C105)&lt;0,0,1-EXP(-Input!$G$4*(Input!C111-Input!$C$7+$C105)))</f>
        <v>2.1856991929841252E-2</v>
      </c>
      <c r="K105" s="29">
        <f>IF((Input!C111-Input!$C$7+$C105)&lt;0,0,1-EXP(-Input!$G$6*(Input!C111-Input!$C$7+$C105)))</f>
        <v>2.9522461914876508E-2</v>
      </c>
      <c r="M105" s="84">
        <f>$F105*Population!C105*'Baseline Mortality'!C105</f>
        <v>3.6184609171313458</v>
      </c>
      <c r="N105" s="85">
        <f>$F105*Population!D105*'Baseline Mortality'!D105</f>
        <v>4.1123733707445806</v>
      </c>
      <c r="O105" s="85">
        <f>$F105*Population!E105*'Baseline Mortality'!E105</f>
        <v>4.7771277463717636</v>
      </c>
      <c r="P105" s="85">
        <f>$F105*Population!F105*'Baseline Mortality'!F105</f>
        <v>5.86449696131635</v>
      </c>
      <c r="Q105" s="85">
        <f>$F105*Population!G105*'Baseline Mortality'!G105</f>
        <v>6.5880269454469085</v>
      </c>
      <c r="R105" s="85">
        <f>$F105*Population!H105*'Baseline Mortality'!H105</f>
        <v>8.8872334879139228</v>
      </c>
      <c r="S105" s="85">
        <f>$F105*Population!I105*'Baseline Mortality'!I105</f>
        <v>12.575357439515157</v>
      </c>
      <c r="T105" s="85">
        <f>$F105*Population!J105*'Baseline Mortality'!J105</f>
        <v>18.399813690646489</v>
      </c>
      <c r="U105" s="85">
        <f>$F105*Population!K105*'Baseline Mortality'!K105</f>
        <v>23.509913311621364</v>
      </c>
      <c r="V105" s="85">
        <f>$F105*Population!L105*'Baseline Mortality'!L105</f>
        <v>23.081643131377163</v>
      </c>
      <c r="W105" s="87">
        <f>$F105*Population!M105*'Baseline Mortality'!M105</f>
        <v>28.172850557499707</v>
      </c>
      <c r="X105" s="89">
        <f t="shared" si="3"/>
        <v>139.58729755958475</v>
      </c>
      <c r="Z105" s="84">
        <f>$J105*Population!C105*'Baseline Mortality'!C105</f>
        <v>3.5464644672477714</v>
      </c>
      <c r="AA105" s="85">
        <f>$J105*Population!D105*'Baseline Mortality'!D105</f>
        <v>4.0305495539147209</v>
      </c>
      <c r="AB105" s="85">
        <f>$J105*Population!E105*'Baseline Mortality'!E105</f>
        <v>4.6820773240359168</v>
      </c>
      <c r="AC105" s="85">
        <f>$J105*Population!F105*'Baseline Mortality'!F105</f>
        <v>5.747811173840021</v>
      </c>
      <c r="AD105" s="85">
        <f>$J105*Population!G105*'Baseline Mortality'!G105</f>
        <v>6.4569450952702496</v>
      </c>
      <c r="AE105" s="85">
        <f>$J105*Population!H105*'Baseline Mortality'!H105</f>
        <v>8.7104043677244789</v>
      </c>
      <c r="AF105" s="85">
        <f>$J105*Population!I105*'Baseline Mortality'!I105</f>
        <v>12.325145785334888</v>
      </c>
      <c r="AG105" s="85">
        <f>$J105*Population!J105*'Baseline Mortality'!J105</f>
        <v>18.03371293825921</v>
      </c>
      <c r="AH105" s="85">
        <f>$J105*Population!K105*'Baseline Mortality'!K105</f>
        <v>23.042137001673204</v>
      </c>
      <c r="AI105" s="85">
        <f>$J105*Population!L105*'Baseline Mortality'!L105</f>
        <v>22.622388105277224</v>
      </c>
      <c r="AJ105" s="87">
        <f>$J105*Population!M105*'Baseline Mortality'!M105</f>
        <v>27.612295871490137</v>
      </c>
      <c r="AK105" s="89">
        <f t="shared" si="4"/>
        <v>136.80993168406783</v>
      </c>
      <c r="AM105" s="95">
        <f t="shared" si="5"/>
        <v>2.7773658755169208</v>
      </c>
    </row>
    <row r="106" spans="2:39" x14ac:dyDescent="0.3">
      <c r="B106" s="32" t="s">
        <v>102</v>
      </c>
      <c r="C106" s="29">
        <f>((-Input!C$2)/556)*(MMM_results!Q106*LN(Input!D112)+MMM_results!T106)</f>
        <v>-4.9710536016035395E-2</v>
      </c>
      <c r="E106" s="73">
        <f>IF((Input!C112-Input!$C$7)&lt;0,0,1-EXP(-Input!$G$5*(Input!C112-Input!$C$7)))</f>
        <v>0.11102793887974982</v>
      </c>
      <c r="F106" s="55">
        <f>IF((Input!C112-Input!$C$7)&lt;0,0,1-EXP(-Input!$G$4*(Input!C112-Input!$C$7)))</f>
        <v>0.14396428253555149</v>
      </c>
      <c r="G106" s="29">
        <f>IF((Input!C112-Input!$C$7)&lt;0,0,1-EXP(-Input!$G$6*(Input!C112-Input!$C$7)))</f>
        <v>0.19004991180139719</v>
      </c>
      <c r="I106" s="73">
        <f>IF((Input!C112-Input!$C$7+$C106)&lt;0,0,1-EXP(-Input!$G$5*(Input!C112-Input!$C$7+$C106)))</f>
        <v>0.11077040383323022</v>
      </c>
      <c r="J106" s="55">
        <f>IF((Input!C112-Input!$C$7+$C106)&lt;0,0,1-EXP(-Input!$G$4*(Input!C112-Input!$C$7+$C106)))</f>
        <v>0.14363671990943228</v>
      </c>
      <c r="K106" s="29">
        <f>IF((Input!C112-Input!$C$7+$C106)&lt;0,0,1-EXP(-Input!$G$6*(Input!C112-Input!$C$7+$C106)))</f>
        <v>0.18962961750772112</v>
      </c>
      <c r="M106" s="84">
        <f>$F106*Population!C106*'Baseline Mortality'!C106</f>
        <v>46.000412560646062</v>
      </c>
      <c r="N106" s="85">
        <f>$F106*Population!D106*'Baseline Mortality'!D106</f>
        <v>55.483585907195234</v>
      </c>
      <c r="O106" s="85">
        <f>$F106*Population!E106*'Baseline Mortality'!E106</f>
        <v>72.29117985253221</v>
      </c>
      <c r="P106" s="85">
        <f>$F106*Population!F106*'Baseline Mortality'!F106</f>
        <v>101.05674288615128</v>
      </c>
      <c r="Q106" s="85">
        <f>$F106*Population!G106*'Baseline Mortality'!G106</f>
        <v>191.17107474564409</v>
      </c>
      <c r="R106" s="85">
        <f>$F106*Population!H106*'Baseline Mortality'!H106</f>
        <v>263.23632614962952</v>
      </c>
      <c r="S106" s="85">
        <f>$F106*Population!I106*'Baseline Mortality'!I106</f>
        <v>390.46377024342831</v>
      </c>
      <c r="T106" s="85">
        <f>$F106*Population!J106*'Baseline Mortality'!J106</f>
        <v>467.71623627804945</v>
      </c>
      <c r="U106" s="85">
        <f>$F106*Population!K106*'Baseline Mortality'!K106</f>
        <v>569.94025717420561</v>
      </c>
      <c r="V106" s="85">
        <f>$F106*Population!L106*'Baseline Mortality'!L106</f>
        <v>640.91917565048357</v>
      </c>
      <c r="W106" s="87">
        <f>$F106*Population!M106*'Baseline Mortality'!M106</f>
        <v>1046.0437362720934</v>
      </c>
      <c r="X106" s="89">
        <f t="shared" si="3"/>
        <v>3844.3224977200589</v>
      </c>
      <c r="Z106" s="84">
        <f>$J106*Population!C106*'Baseline Mortality'!C106</f>
        <v>45.895747600174275</v>
      </c>
      <c r="AA106" s="85">
        <f>$J106*Population!D106*'Baseline Mortality'!D106</f>
        <v>55.357343836688734</v>
      </c>
      <c r="AB106" s="85">
        <f>$J106*Population!E106*'Baseline Mortality'!E106</f>
        <v>72.126695382490809</v>
      </c>
      <c r="AC106" s="85">
        <f>$J106*Population!F106*'Baseline Mortality'!F106</f>
        <v>100.82680799185783</v>
      </c>
      <c r="AD106" s="85">
        <f>$J106*Population!G106*'Baseline Mortality'!G106</f>
        <v>190.73610227762063</v>
      </c>
      <c r="AE106" s="85">
        <f>$J106*Population!H106*'Baseline Mortality'!H106</f>
        <v>262.63738326765281</v>
      </c>
      <c r="AF106" s="85">
        <f>$J106*Population!I106*'Baseline Mortality'!I106</f>
        <v>389.57534614452885</v>
      </c>
      <c r="AG106" s="85">
        <f>$J106*Population!J106*'Baseline Mortality'!J106</f>
        <v>466.65203927073964</v>
      </c>
      <c r="AH106" s="85">
        <f>$J106*Population!K106*'Baseline Mortality'!K106</f>
        <v>568.64346935931871</v>
      </c>
      <c r="AI106" s="85">
        <f>$J106*Population!L106*'Baseline Mortality'!L106</f>
        <v>639.46088916019119</v>
      </c>
      <c r="AJ106" s="87">
        <f>$J106*Population!M106*'Baseline Mortality'!M106</f>
        <v>1043.6636679158728</v>
      </c>
      <c r="AK106" s="89">
        <f t="shared" si="4"/>
        <v>3835.575492207136</v>
      </c>
      <c r="AM106" s="95">
        <f t="shared" si="5"/>
        <v>8.7470055129228967</v>
      </c>
    </row>
    <row r="107" spans="2:39" x14ac:dyDescent="0.3">
      <c r="B107" s="32" t="s">
        <v>103</v>
      </c>
      <c r="C107" s="29">
        <f>((-Input!C$2)/556)*(MMM_results!Q107*LN(Input!D113)+MMM_results!T107)</f>
        <v>-7.4610870474416377E-2</v>
      </c>
      <c r="E107" s="73">
        <f>IF((Input!C113-Input!$C$7)&lt;0,0,1-EXP(-Input!$G$5*(Input!C113-Input!$C$7)))</f>
        <v>0</v>
      </c>
      <c r="F107" s="55">
        <f>IF((Input!C113-Input!$C$7)&lt;0,0,1-EXP(-Input!$G$4*(Input!C113-Input!$C$7)))</f>
        <v>0</v>
      </c>
      <c r="G107" s="29">
        <f>IF((Input!C113-Input!$C$7)&lt;0,0,1-EXP(-Input!$G$6*(Input!C113-Input!$C$7)))</f>
        <v>0</v>
      </c>
      <c r="I107" s="73">
        <f>IF((Input!C113-Input!$C$7+$C107)&lt;0,0,1-EXP(-Input!$G$5*(Input!C113-Input!$C$7+$C107)))</f>
        <v>0</v>
      </c>
      <c r="J107" s="55">
        <f>IF((Input!C113-Input!$C$7+$C107)&lt;0,0,1-EXP(-Input!$G$4*(Input!C113-Input!$C$7+$C107)))</f>
        <v>0</v>
      </c>
      <c r="K107" s="29">
        <f>IF((Input!C113-Input!$C$7+$C107)&lt;0,0,1-EXP(-Input!$G$6*(Input!C113-Input!$C$7+$C107)))</f>
        <v>0</v>
      </c>
      <c r="M107" s="84">
        <f>$F107*Population!C107*'Baseline Mortality'!C107</f>
        <v>0</v>
      </c>
      <c r="N107" s="85">
        <f>$F107*Population!D107*'Baseline Mortality'!D107</f>
        <v>0</v>
      </c>
      <c r="O107" s="85">
        <f>$F107*Population!E107*'Baseline Mortality'!E107</f>
        <v>0</v>
      </c>
      <c r="P107" s="85">
        <f>$F107*Population!F107*'Baseline Mortality'!F107</f>
        <v>0</v>
      </c>
      <c r="Q107" s="85">
        <f>$F107*Population!G107*'Baseline Mortality'!G107</f>
        <v>0</v>
      </c>
      <c r="R107" s="85">
        <f>$F107*Population!H107*'Baseline Mortality'!H107</f>
        <v>0</v>
      </c>
      <c r="S107" s="85">
        <f>$F107*Population!I107*'Baseline Mortality'!I107</f>
        <v>0</v>
      </c>
      <c r="T107" s="85">
        <f>$F107*Population!J107*'Baseline Mortality'!J107</f>
        <v>0</v>
      </c>
      <c r="U107" s="85">
        <f>$F107*Population!K107*'Baseline Mortality'!K107</f>
        <v>0</v>
      </c>
      <c r="V107" s="85">
        <f>$F107*Population!L107*'Baseline Mortality'!L107</f>
        <v>0</v>
      </c>
      <c r="W107" s="87">
        <f>$F107*Population!M107*'Baseline Mortality'!M107</f>
        <v>0</v>
      </c>
      <c r="X107" s="89">
        <f t="shared" si="3"/>
        <v>0</v>
      </c>
      <c r="Z107" s="84">
        <f>$J107*Population!C107*'Baseline Mortality'!C107</f>
        <v>0</v>
      </c>
      <c r="AA107" s="85">
        <f>$J107*Population!D107*'Baseline Mortality'!D107</f>
        <v>0</v>
      </c>
      <c r="AB107" s="85">
        <f>$J107*Population!E107*'Baseline Mortality'!E107</f>
        <v>0</v>
      </c>
      <c r="AC107" s="85">
        <f>$J107*Population!F107*'Baseline Mortality'!F107</f>
        <v>0</v>
      </c>
      <c r="AD107" s="85">
        <f>$J107*Population!G107*'Baseline Mortality'!G107</f>
        <v>0</v>
      </c>
      <c r="AE107" s="85">
        <f>$J107*Population!H107*'Baseline Mortality'!H107</f>
        <v>0</v>
      </c>
      <c r="AF107" s="85">
        <f>$J107*Population!I107*'Baseline Mortality'!I107</f>
        <v>0</v>
      </c>
      <c r="AG107" s="85">
        <f>$J107*Population!J107*'Baseline Mortality'!J107</f>
        <v>0</v>
      </c>
      <c r="AH107" s="85">
        <f>$J107*Population!K107*'Baseline Mortality'!K107</f>
        <v>0</v>
      </c>
      <c r="AI107" s="85">
        <f>$J107*Population!L107*'Baseline Mortality'!L107</f>
        <v>0</v>
      </c>
      <c r="AJ107" s="87">
        <f>$J107*Population!M107*'Baseline Mortality'!M107</f>
        <v>0</v>
      </c>
      <c r="AK107" s="89">
        <f t="shared" si="4"/>
        <v>0</v>
      </c>
      <c r="AM107" s="95">
        <f t="shared" si="5"/>
        <v>0</v>
      </c>
    </row>
    <row r="108" spans="2:39" x14ac:dyDescent="0.3">
      <c r="B108" s="32" t="s">
        <v>104</v>
      </c>
      <c r="C108" s="29">
        <f>((-Input!C$2)/556)*(MMM_results!Q108*LN(Input!D114)+MMM_results!T108)</f>
        <v>-6.6096388789614408E-2</v>
      </c>
      <c r="E108" s="73">
        <f>IF((Input!C114-Input!$C$7)&lt;0,0,1-EXP(-Input!$G$5*(Input!C114-Input!$C$7)))</f>
        <v>2.8436108029527785E-2</v>
      </c>
      <c r="F108" s="55">
        <f>IF((Input!C114-Input!$C$7)&lt;0,0,1-EXP(-Input!$G$4*(Input!C114-Input!$C$7)))</f>
        <v>3.7385731741805261E-2</v>
      </c>
      <c r="G108" s="29">
        <f>IF((Input!C114-Input!$C$7)&lt;0,0,1-EXP(-Input!$G$6*(Input!C114-Input!$C$7)))</f>
        <v>5.0355340588977837E-2</v>
      </c>
      <c r="I108" s="73">
        <f>IF((Input!C114-Input!$C$7+$C108)&lt;0,0,1-EXP(-Input!$G$5*(Input!C114-Input!$C$7+$C108)))</f>
        <v>2.8061851305061891E-2</v>
      </c>
      <c r="J108" s="55">
        <f>IF((Input!C114-Input!$C$7+$C108)&lt;0,0,1-EXP(-Input!$G$4*(Input!C114-Input!$C$7+$C108)))</f>
        <v>3.6895940037286246E-2</v>
      </c>
      <c r="K108" s="29">
        <f>IF((Input!C114-Input!$C$7+$C108)&lt;0,0,1-EXP(-Input!$G$6*(Input!C114-Input!$C$7+$C108)))</f>
        <v>4.9700066810511978E-2</v>
      </c>
      <c r="M108" s="84">
        <f>$F108*Population!C108*'Baseline Mortality'!C108</f>
        <v>5.7544817112662452</v>
      </c>
      <c r="N108" s="85">
        <f>$F108*Population!D108*'Baseline Mortality'!D108</f>
        <v>6.4157588261399745</v>
      </c>
      <c r="O108" s="85">
        <f>$F108*Population!E108*'Baseline Mortality'!E108</f>
        <v>7.3728721870580047</v>
      </c>
      <c r="P108" s="85">
        <f>$F108*Population!F108*'Baseline Mortality'!F108</f>
        <v>10.728911777586259</v>
      </c>
      <c r="Q108" s="85">
        <f>$F108*Population!G108*'Baseline Mortality'!G108</f>
        <v>13.100429558358933</v>
      </c>
      <c r="R108" s="85">
        <f>$F108*Population!H108*'Baseline Mortality'!H108</f>
        <v>17.82733152812871</v>
      </c>
      <c r="S108" s="85">
        <f>$F108*Population!I108*'Baseline Mortality'!I108</f>
        <v>23.952535016996595</v>
      </c>
      <c r="T108" s="85">
        <f>$F108*Population!J108*'Baseline Mortality'!J108</f>
        <v>27.613732156719703</v>
      </c>
      <c r="U108" s="85">
        <f>$F108*Population!K108*'Baseline Mortality'!K108</f>
        <v>31.089578106889665</v>
      </c>
      <c r="V108" s="85">
        <f>$F108*Population!L108*'Baseline Mortality'!L108</f>
        <v>24.03410896731479</v>
      </c>
      <c r="W108" s="87">
        <f>$F108*Population!M108*'Baseline Mortality'!M108</f>
        <v>25.244056287975113</v>
      </c>
      <c r="X108" s="89">
        <f t="shared" si="3"/>
        <v>193.13379612443396</v>
      </c>
      <c r="Z108" s="84">
        <f>$J108*Population!C108*'Baseline Mortality'!C108</f>
        <v>5.6790920565859562</v>
      </c>
      <c r="AA108" s="85">
        <f>$J108*Population!D108*'Baseline Mortality'!D108</f>
        <v>6.331705758169015</v>
      </c>
      <c r="AB108" s="85">
        <f>$J108*Population!E108*'Baseline Mortality'!E108</f>
        <v>7.2762799453803622</v>
      </c>
      <c r="AC108" s="85">
        <f>$J108*Population!F108*'Baseline Mortality'!F108</f>
        <v>10.588351950551978</v>
      </c>
      <c r="AD108" s="85">
        <f>$J108*Population!G108*'Baseline Mortality'!G108</f>
        <v>12.928800398666842</v>
      </c>
      <c r="AE108" s="85">
        <f>$J108*Population!H108*'Baseline Mortality'!H108</f>
        <v>17.59377506983893</v>
      </c>
      <c r="AF108" s="85">
        <f>$J108*Population!I108*'Baseline Mortality'!I108</f>
        <v>23.638732065791885</v>
      </c>
      <c r="AG108" s="85">
        <f>$J108*Population!J108*'Baseline Mortality'!J108</f>
        <v>27.251963741042353</v>
      </c>
      <c r="AH108" s="85">
        <f>$J108*Population!K108*'Baseline Mortality'!K108</f>
        <v>30.682272518786831</v>
      </c>
      <c r="AI108" s="85">
        <f>$J108*Population!L108*'Baseline Mortality'!L108</f>
        <v>23.719237313096677</v>
      </c>
      <c r="AJ108" s="87">
        <f>$J108*Population!M108*'Baseline Mortality'!M108</f>
        <v>24.913333074005347</v>
      </c>
      <c r="AK108" s="89">
        <f t="shared" si="4"/>
        <v>190.60354389191616</v>
      </c>
      <c r="AM108" s="95">
        <f t="shared" si="5"/>
        <v>2.5302522325177961</v>
      </c>
    </row>
    <row r="109" spans="2:39" x14ac:dyDescent="0.3">
      <c r="B109" s="32" t="s">
        <v>105</v>
      </c>
      <c r="C109" s="29">
        <f>((-Input!C$2)/556)*(MMM_results!Q109*LN(Input!D115)+MMM_results!T109)</f>
        <v>-0.12966450927311057</v>
      </c>
      <c r="E109" s="73">
        <f>IF((Input!C115-Input!$C$7)&lt;0,0,1-EXP(-Input!$G$5*(Input!C115-Input!$C$7)))</f>
        <v>0.1399878176468663</v>
      </c>
      <c r="F109" s="55">
        <f>IF((Input!C115-Input!$C$7)&lt;0,0,1-EXP(-Input!$G$4*(Input!C115-Input!$C$7)))</f>
        <v>0.1806031714425721</v>
      </c>
      <c r="G109" s="29">
        <f>IF((Input!C115-Input!$C$7)&lt;0,0,1-EXP(-Input!$G$6*(Input!C115-Input!$C$7)))</f>
        <v>0.23669642971761251</v>
      </c>
      <c r="I109" s="73">
        <f>IF((Input!C115-Input!$C$7+$C109)&lt;0,0,1-EXP(-Input!$G$5*(Input!C115-Input!$C$7+$C109)))</f>
        <v>0.13933779770869581</v>
      </c>
      <c r="J109" s="55">
        <f>IF((Input!C115-Input!$C$7+$C109)&lt;0,0,1-EXP(-Input!$G$4*(Input!C115-Input!$C$7+$C109)))</f>
        <v>0.17978507774781116</v>
      </c>
      <c r="K109" s="29">
        <f>IF((Input!C115-Input!$C$7+$C109)&lt;0,0,1-EXP(-Input!$G$6*(Input!C115-Input!$C$7+$C109)))</f>
        <v>0.23566284418693206</v>
      </c>
      <c r="M109" s="84">
        <f>$F109*Population!C109*'Baseline Mortality'!C109</f>
        <v>0.13251332274734007</v>
      </c>
      <c r="N109" s="85">
        <f>$F109*Population!D109*'Baseline Mortality'!D109</f>
        <v>0.14371202100205774</v>
      </c>
      <c r="O109" s="85">
        <f>$F109*Population!E109*'Baseline Mortality'!E109</f>
        <v>0.19636847334226201</v>
      </c>
      <c r="P109" s="85">
        <f>$F109*Population!F109*'Baseline Mortality'!F109</f>
        <v>0.24144004636572902</v>
      </c>
      <c r="Q109" s="85">
        <f>$F109*Population!G109*'Baseline Mortality'!G109</f>
        <v>0.53142805153662676</v>
      </c>
      <c r="R109" s="85">
        <f>$F109*Population!H109*'Baseline Mortality'!H109</f>
        <v>1.0063992674715396</v>
      </c>
      <c r="S109" s="85">
        <f>$F109*Population!I109*'Baseline Mortality'!I109</f>
        <v>1.803850378465282</v>
      </c>
      <c r="T109" s="85">
        <f>$F109*Population!J109*'Baseline Mortality'!J109</f>
        <v>3.95545372114647</v>
      </c>
      <c r="U109" s="85">
        <f>$F109*Population!K109*'Baseline Mortality'!K109</f>
        <v>5.1741484861946878</v>
      </c>
      <c r="V109" s="85">
        <f>$F109*Population!L109*'Baseline Mortality'!L109</f>
        <v>8.4269670799041982</v>
      </c>
      <c r="W109" s="87">
        <f>$F109*Population!M109*'Baseline Mortality'!M109</f>
        <v>29.27320096001554</v>
      </c>
      <c r="X109" s="89">
        <f t="shared" si="3"/>
        <v>50.885481808191734</v>
      </c>
      <c r="Z109" s="84">
        <f>$J109*Population!C109*'Baseline Mortality'!C109</f>
        <v>0.13191306576987116</v>
      </c>
      <c r="AA109" s="85">
        <f>$J109*Population!D109*'Baseline Mortality'!D109</f>
        <v>0.14306103631942982</v>
      </c>
      <c r="AB109" s="85">
        <f>$J109*Population!E109*'Baseline Mortality'!E109</f>
        <v>0.19547896620565994</v>
      </c>
      <c r="AC109" s="85">
        <f>$J109*Population!F109*'Baseline Mortality'!F109</f>
        <v>0.24034637465433609</v>
      </c>
      <c r="AD109" s="85">
        <f>$J109*Population!G109*'Baseline Mortality'!G109</f>
        <v>0.52902079625584419</v>
      </c>
      <c r="AE109" s="85">
        <f>$J109*Population!H109*'Baseline Mortality'!H109</f>
        <v>1.0018404942863619</v>
      </c>
      <c r="AF109" s="85">
        <f>$J109*Population!I109*'Baseline Mortality'!I109</f>
        <v>1.7956793225024921</v>
      </c>
      <c r="AG109" s="85">
        <f>$J109*Population!J109*'Baseline Mortality'!J109</f>
        <v>3.9375363627560191</v>
      </c>
      <c r="AH109" s="85">
        <f>$J109*Population!K109*'Baseline Mortality'!K109</f>
        <v>5.1507107014730682</v>
      </c>
      <c r="AI109" s="85">
        <f>$J109*Population!L109*'Baseline Mortality'!L109</f>
        <v>8.3887947234668161</v>
      </c>
      <c r="AJ109" s="87">
        <f>$J109*Population!M109*'Baseline Mortality'!M109</f>
        <v>29.140599627826461</v>
      </c>
      <c r="AK109" s="89">
        <f t="shared" si="4"/>
        <v>50.654981471516358</v>
      </c>
      <c r="AM109" s="95">
        <f t="shared" si="5"/>
        <v>0.23050033667537662</v>
      </c>
    </row>
    <row r="110" spans="2:39" x14ac:dyDescent="0.3">
      <c r="B110" s="32" t="s">
        <v>106</v>
      </c>
      <c r="C110" s="29" t="e">
        <f>((-Input!C$2)/556)*(MMM_results!Q110*LN(Input!D116)+MMM_results!T110)</f>
        <v>#VALUE!</v>
      </c>
      <c r="E110" s="73" t="s">
        <v>107</v>
      </c>
      <c r="F110" s="55" t="s">
        <v>107</v>
      </c>
      <c r="G110" s="29" t="s">
        <v>107</v>
      </c>
      <c r="I110" s="73" t="s">
        <v>107</v>
      </c>
      <c r="J110" s="55" t="s">
        <v>107</v>
      </c>
      <c r="K110" s="29" t="s">
        <v>107</v>
      </c>
      <c r="M110" s="84" t="s">
        <v>107</v>
      </c>
      <c r="N110" s="85" t="s">
        <v>107</v>
      </c>
      <c r="O110" s="85" t="s">
        <v>107</v>
      </c>
      <c r="P110" s="85" t="s">
        <v>107</v>
      </c>
      <c r="Q110" s="85" t="s">
        <v>107</v>
      </c>
      <c r="R110" s="85" t="s">
        <v>107</v>
      </c>
      <c r="S110" s="85" t="s">
        <v>107</v>
      </c>
      <c r="T110" s="85" t="s">
        <v>107</v>
      </c>
      <c r="U110" s="85" t="s">
        <v>107</v>
      </c>
      <c r="V110" s="85" t="s">
        <v>107</v>
      </c>
      <c r="W110" s="87" t="s">
        <v>107</v>
      </c>
      <c r="X110" s="89" t="s">
        <v>107</v>
      </c>
      <c r="Z110" s="84" t="s">
        <v>107</v>
      </c>
      <c r="AA110" s="85" t="s">
        <v>107</v>
      </c>
      <c r="AB110" s="85" t="s">
        <v>107</v>
      </c>
      <c r="AC110" s="85" t="s">
        <v>107</v>
      </c>
      <c r="AD110" s="85" t="s">
        <v>107</v>
      </c>
      <c r="AE110" s="85" t="s">
        <v>107</v>
      </c>
      <c r="AF110" s="85" t="s">
        <v>107</v>
      </c>
      <c r="AG110" s="85" t="s">
        <v>107</v>
      </c>
      <c r="AH110" s="85" t="s">
        <v>107</v>
      </c>
      <c r="AI110" s="85" t="s">
        <v>107</v>
      </c>
      <c r="AJ110" s="87" t="s">
        <v>107</v>
      </c>
      <c r="AK110" s="89" t="s">
        <v>107</v>
      </c>
      <c r="AM110" s="95" t="s">
        <v>107</v>
      </c>
    </row>
    <row r="111" spans="2:39" x14ac:dyDescent="0.3">
      <c r="B111" s="32" t="s">
        <v>108</v>
      </c>
      <c r="C111" s="29">
        <f>((-Input!C$2)/556)*(MMM_results!Q111*LN(Input!D117)+MMM_results!T111)</f>
        <v>-8.6766557918433795E-2</v>
      </c>
      <c r="E111" s="73">
        <f>IF((Input!C117-Input!$C$7)&lt;0,0,1-EXP(-Input!$G$5*(Input!C117-Input!$C$7)))</f>
        <v>4.2104481469763089E-2</v>
      </c>
      <c r="F111" s="55">
        <f>IF((Input!C117-Input!$C$7)&lt;0,0,1-EXP(-Input!$G$4*(Input!C117-Input!$C$7)))</f>
        <v>5.5232006458548866E-2</v>
      </c>
      <c r="G111" s="29">
        <f>IF((Input!C117-Input!$C$7)&lt;0,0,1-EXP(-Input!$G$6*(Input!C117-Input!$C$7)))</f>
        <v>7.4149932030928012E-2</v>
      </c>
      <c r="I111" s="73">
        <f>IF((Input!C117-Input!$C$7+$C111)&lt;0,0,1-EXP(-Input!$G$5*(Input!C117-Input!$C$7+$C111)))</f>
        <v>4.1620066918496956E-2</v>
      </c>
      <c r="J111" s="55">
        <f>IF((Input!C117-Input!$C$7+$C111)&lt;0,0,1-EXP(-Input!$G$4*(Input!C117-Input!$C$7+$C111)))</f>
        <v>5.4600913279031382E-2</v>
      </c>
      <c r="K111" s="29">
        <f>IF((Input!C117-Input!$C$7+$C111)&lt;0,0,1-EXP(-Input!$G$6*(Input!C117-Input!$C$7+$C111)))</f>
        <v>7.3311198883877604E-2</v>
      </c>
      <c r="M111" s="84">
        <f>$F111*Population!C111*'Baseline Mortality'!C111</f>
        <v>1.5614957361999278</v>
      </c>
      <c r="N111" s="85">
        <f>$F111*Population!D111*'Baseline Mortality'!D111</f>
        <v>1.9189434827538145</v>
      </c>
      <c r="O111" s="85">
        <f>$F111*Population!E111*'Baseline Mortality'!E111</f>
        <v>2.3954254284982386</v>
      </c>
      <c r="P111" s="85">
        <f>$F111*Population!F111*'Baseline Mortality'!F111</f>
        <v>3.5103494243218045</v>
      </c>
      <c r="Q111" s="85">
        <f>$F111*Population!G111*'Baseline Mortality'!G111</f>
        <v>5.1650969496810477</v>
      </c>
      <c r="R111" s="85">
        <f>$F111*Population!H111*'Baseline Mortality'!H111</f>
        <v>6.9707209673402337</v>
      </c>
      <c r="S111" s="85">
        <f>$F111*Population!I111*'Baseline Mortality'!I111</f>
        <v>8.5719002080035835</v>
      </c>
      <c r="T111" s="85">
        <f>$F111*Population!J111*'Baseline Mortality'!J111</f>
        <v>10.664870240755393</v>
      </c>
      <c r="U111" s="85">
        <f>$F111*Population!K111*'Baseline Mortality'!K111</f>
        <v>12.866334303737261</v>
      </c>
      <c r="V111" s="85">
        <f>$F111*Population!L111*'Baseline Mortality'!L111</f>
        <v>12.378006098778281</v>
      </c>
      <c r="W111" s="87">
        <f>$F111*Population!M111*'Baseline Mortality'!M111</f>
        <v>16.137665437081068</v>
      </c>
      <c r="X111" s="89">
        <f t="shared" si="3"/>
        <v>82.140808277150654</v>
      </c>
      <c r="Z111" s="84">
        <f>$J111*Population!C111*'Baseline Mortality'!C111</f>
        <v>1.5436537389206695</v>
      </c>
      <c r="AA111" s="85">
        <f>$J111*Population!D111*'Baseline Mortality'!D111</f>
        <v>1.8970172080899685</v>
      </c>
      <c r="AB111" s="85">
        <f>$J111*Population!E111*'Baseline Mortality'!E111</f>
        <v>2.3680547652379325</v>
      </c>
      <c r="AC111" s="85">
        <f>$J111*Population!F111*'Baseline Mortality'!F111</f>
        <v>3.4702393917254839</v>
      </c>
      <c r="AD111" s="85">
        <f>$J111*Population!G111*'Baseline Mortality'!G111</f>
        <v>5.1060794041400097</v>
      </c>
      <c r="AE111" s="85">
        <f>$J111*Population!H111*'Baseline Mortality'!H111</f>
        <v>6.8910719605255082</v>
      </c>
      <c r="AF111" s="85">
        <f>$J111*Population!I111*'Baseline Mortality'!I111</f>
        <v>8.4739557713690843</v>
      </c>
      <c r="AG111" s="85">
        <f>$J111*Population!J111*'Baseline Mortality'!J111</f>
        <v>10.543011063424384</v>
      </c>
      <c r="AH111" s="85">
        <f>$J111*Population!K111*'Baseline Mortality'!K111</f>
        <v>12.719320708810663</v>
      </c>
      <c r="AI111" s="85">
        <f>$J111*Population!L111*'Baseline Mortality'!L111</f>
        <v>12.236572250438417</v>
      </c>
      <c r="AJ111" s="87">
        <f>$J111*Population!M111*'Baseline Mortality'!M111</f>
        <v>15.953272885665791</v>
      </c>
      <c r="AK111" s="89">
        <f t="shared" ref="AK111:AK120" si="6">SUM(Z111:AJ111)</f>
        <v>81.202249148347917</v>
      </c>
      <c r="AM111" s="95">
        <f t="shared" si="5"/>
        <v>0.93855912880273706</v>
      </c>
    </row>
    <row r="112" spans="2:39" x14ac:dyDescent="0.3">
      <c r="B112" s="32" t="s">
        <v>109</v>
      </c>
      <c r="C112" s="29">
        <f>((-Input!C$2)/556)*(MMM_results!Q112*LN(Input!D118)+MMM_results!T112)</f>
        <v>-7.1945065300723171E-2</v>
      </c>
      <c r="E112" s="73">
        <f>IF((Input!C118-Input!$C$7)&lt;0,0,1-EXP(-Input!$G$5*(Input!C118-Input!$C$7)))</f>
        <v>0</v>
      </c>
      <c r="F112" s="55">
        <f>IF((Input!C118-Input!$C$7)&lt;0,0,1-EXP(-Input!$G$4*(Input!C118-Input!$C$7)))</f>
        <v>0</v>
      </c>
      <c r="G112" s="29">
        <f>IF((Input!C118-Input!$C$7)&lt;0,0,1-EXP(-Input!$G$6*(Input!C118-Input!$C$7)))</f>
        <v>0</v>
      </c>
      <c r="I112" s="73">
        <f>IF((Input!C118-Input!$C$7+$C112)&lt;0,0,1-EXP(-Input!$G$5*(Input!C118-Input!$C$7+$C112)))</f>
        <v>0</v>
      </c>
      <c r="J112" s="55">
        <f>IF((Input!C118-Input!$C$7+$C112)&lt;0,0,1-EXP(-Input!$G$4*(Input!C118-Input!$C$7+$C112)))</f>
        <v>0</v>
      </c>
      <c r="K112" s="29">
        <f>IF((Input!C118-Input!$C$7+$C112)&lt;0,0,1-EXP(-Input!$G$6*(Input!C118-Input!$C$7+$C112)))</f>
        <v>0</v>
      </c>
      <c r="M112" s="84">
        <f>$F112*Population!C112*'Baseline Mortality'!C112</f>
        <v>0</v>
      </c>
      <c r="N112" s="85">
        <f>$F112*Population!D112*'Baseline Mortality'!D112</f>
        <v>0</v>
      </c>
      <c r="O112" s="85">
        <f>$F112*Population!E112*'Baseline Mortality'!E112</f>
        <v>0</v>
      </c>
      <c r="P112" s="85">
        <f>$F112*Population!F112*'Baseline Mortality'!F112</f>
        <v>0</v>
      </c>
      <c r="Q112" s="85">
        <f>$F112*Population!G112*'Baseline Mortality'!G112</f>
        <v>0</v>
      </c>
      <c r="R112" s="85">
        <f>$F112*Population!H112*'Baseline Mortality'!H112</f>
        <v>0</v>
      </c>
      <c r="S112" s="85">
        <f>$F112*Population!I112*'Baseline Mortality'!I112</f>
        <v>0</v>
      </c>
      <c r="T112" s="85">
        <f>$F112*Population!J112*'Baseline Mortality'!J112</f>
        <v>0</v>
      </c>
      <c r="U112" s="85">
        <f>$F112*Population!K112*'Baseline Mortality'!K112</f>
        <v>0</v>
      </c>
      <c r="V112" s="85">
        <f>$F112*Population!L112*'Baseline Mortality'!L112</f>
        <v>0</v>
      </c>
      <c r="W112" s="87">
        <f>$F112*Population!M112*'Baseline Mortality'!M112</f>
        <v>0</v>
      </c>
      <c r="X112" s="89">
        <f t="shared" si="3"/>
        <v>0</v>
      </c>
      <c r="Z112" s="84">
        <f>$J112*Population!C112*'Baseline Mortality'!C112</f>
        <v>0</v>
      </c>
      <c r="AA112" s="85">
        <f>$J112*Population!D112*'Baseline Mortality'!D112</f>
        <v>0</v>
      </c>
      <c r="AB112" s="85">
        <f>$J112*Population!E112*'Baseline Mortality'!E112</f>
        <v>0</v>
      </c>
      <c r="AC112" s="85">
        <f>$J112*Population!F112*'Baseline Mortality'!F112</f>
        <v>0</v>
      </c>
      <c r="AD112" s="85">
        <f>$J112*Population!G112*'Baseline Mortality'!G112</f>
        <v>0</v>
      </c>
      <c r="AE112" s="85">
        <f>$J112*Population!H112*'Baseline Mortality'!H112</f>
        <v>0</v>
      </c>
      <c r="AF112" s="85">
        <f>$J112*Population!I112*'Baseline Mortality'!I112</f>
        <v>0</v>
      </c>
      <c r="AG112" s="85">
        <f>$J112*Population!J112*'Baseline Mortality'!J112</f>
        <v>0</v>
      </c>
      <c r="AH112" s="85">
        <f>$J112*Population!K112*'Baseline Mortality'!K112</f>
        <v>0</v>
      </c>
      <c r="AI112" s="85">
        <f>$J112*Population!L112*'Baseline Mortality'!L112</f>
        <v>0</v>
      </c>
      <c r="AJ112" s="87">
        <f>$J112*Population!M112*'Baseline Mortality'!M112</f>
        <v>0</v>
      </c>
      <c r="AK112" s="89">
        <f t="shared" si="6"/>
        <v>0</v>
      </c>
      <c r="AM112" s="95">
        <f t="shared" si="5"/>
        <v>0</v>
      </c>
    </row>
    <row r="113" spans="2:39" x14ac:dyDescent="0.3">
      <c r="B113" s="32" t="s">
        <v>110</v>
      </c>
      <c r="C113" s="29">
        <f>((-Input!C$2)/556)*(MMM_results!Q113*LN(Input!D119)+MMM_results!T113)</f>
        <v>-8.240321356155425E-2</v>
      </c>
      <c r="E113" s="73">
        <f>IF((Input!C119-Input!$C$7)&lt;0,0,1-EXP(-Input!$G$5*(Input!C119-Input!$C$7)))</f>
        <v>0.1052211155892141</v>
      </c>
      <c r="F113" s="55">
        <f>IF((Input!C119-Input!$C$7)&lt;0,0,1-EXP(-Input!$G$4*(Input!C119-Input!$C$7)))</f>
        <v>0.13657111504087249</v>
      </c>
      <c r="G113" s="29">
        <f>IF((Input!C119-Input!$C$7)&lt;0,0,1-EXP(-Input!$G$6*(Input!C119-Input!$C$7)))</f>
        <v>0.18054985867415896</v>
      </c>
      <c r="I113" s="73">
        <f>IF((Input!C119-Input!$C$7+$C113)&lt;0,0,1-EXP(-Input!$G$5*(Input!C119-Input!$C$7+$C113)))</f>
        <v>0.10479138029487567</v>
      </c>
      <c r="J113" s="55">
        <f>IF((Input!C119-Input!$C$7+$C113)&lt;0,0,1-EXP(-Input!$G$4*(Input!C119-Input!$C$7+$C113)))</f>
        <v>0.13602336883903898</v>
      </c>
      <c r="K113" s="29">
        <f>IF((Input!C119-Input!$C$7+$C113)&lt;0,0,1-EXP(-Input!$G$6*(Input!C119-Input!$C$7+$C113)))</f>
        <v>0.17984486118760068</v>
      </c>
      <c r="M113" s="84">
        <f>$F113*Population!C113*'Baseline Mortality'!C113</f>
        <v>69.523984720906981</v>
      </c>
      <c r="N113" s="85">
        <f>$F113*Population!D113*'Baseline Mortality'!D113</f>
        <v>94.087498163276692</v>
      </c>
      <c r="O113" s="85">
        <f>$F113*Population!E113*'Baseline Mortality'!E113</f>
        <v>129.78471513114891</v>
      </c>
      <c r="P113" s="85">
        <f>$F113*Population!F113*'Baseline Mortality'!F113</f>
        <v>145.01888638001867</v>
      </c>
      <c r="Q113" s="85">
        <f>$F113*Population!G113*'Baseline Mortality'!G113</f>
        <v>201.50034958456033</v>
      </c>
      <c r="R113" s="85">
        <f>$F113*Population!H113*'Baseline Mortality'!H113</f>
        <v>276.37972949868782</v>
      </c>
      <c r="S113" s="85">
        <f>$F113*Population!I113*'Baseline Mortality'!I113</f>
        <v>381.36589026302761</v>
      </c>
      <c r="T113" s="85">
        <f>$F113*Population!J113*'Baseline Mortality'!J113</f>
        <v>472.64316811019228</v>
      </c>
      <c r="U113" s="85">
        <f>$F113*Population!K113*'Baseline Mortality'!K113</f>
        <v>649.77937792108332</v>
      </c>
      <c r="V113" s="85">
        <f>$F113*Population!L113*'Baseline Mortality'!L113</f>
        <v>837.65828017781234</v>
      </c>
      <c r="W113" s="87">
        <f>$F113*Population!M113*'Baseline Mortality'!M113</f>
        <v>3493.9266211199824</v>
      </c>
      <c r="X113" s="89">
        <f t="shared" si="3"/>
        <v>6751.6685010706969</v>
      </c>
      <c r="Z113" s="84">
        <f>$J113*Population!C113*'Baseline Mortality'!C113</f>
        <v>69.245144656111364</v>
      </c>
      <c r="AA113" s="85">
        <f>$J113*Population!D113*'Baseline Mortality'!D113</f>
        <v>93.71014113764555</v>
      </c>
      <c r="AB113" s="85">
        <f>$J113*Population!E113*'Baseline Mortality'!E113</f>
        <v>129.26418716483732</v>
      </c>
      <c r="AC113" s="85">
        <f>$J113*Population!F113*'Baseline Mortality'!F113</f>
        <v>144.43725867503136</v>
      </c>
      <c r="AD113" s="85">
        <f>$J113*Population!G113*'Baseline Mortality'!G113</f>
        <v>200.6921914969586</v>
      </c>
      <c r="AE113" s="85">
        <f>$J113*Population!H113*'Baseline Mortality'!H113</f>
        <v>275.27125244589831</v>
      </c>
      <c r="AF113" s="85">
        <f>$J113*Population!I113*'Baseline Mortality'!I113</f>
        <v>379.83634488413901</v>
      </c>
      <c r="AG113" s="85">
        <f>$J113*Population!J113*'Baseline Mortality'!J113</f>
        <v>470.74753666515772</v>
      </c>
      <c r="AH113" s="85">
        <f>$J113*Population!K113*'Baseline Mortality'!K113</f>
        <v>647.17330572068067</v>
      </c>
      <c r="AI113" s="85">
        <f>$J113*Population!L113*'Baseline Mortality'!L113</f>
        <v>834.29868147156708</v>
      </c>
      <c r="AJ113" s="87">
        <f>$J113*Population!M113*'Baseline Mortality'!M113</f>
        <v>3479.9135186009707</v>
      </c>
      <c r="AK113" s="89">
        <f t="shared" si="6"/>
        <v>6724.5895629189972</v>
      </c>
      <c r="AM113" s="95">
        <f t="shared" si="5"/>
        <v>27.078938151699731</v>
      </c>
    </row>
    <row r="114" spans="2:39" x14ac:dyDescent="0.3">
      <c r="B114" s="32" t="s">
        <v>111</v>
      </c>
      <c r="C114" s="29">
        <f>((-Input!C$2)/556)*(MMM_results!Q114*LN(Input!D120)+MMM_results!T114)</f>
        <v>-4.5213695722440196E-2</v>
      </c>
      <c r="E114" s="73">
        <f>IF((Input!C120-Input!$C$7)&lt;0,0,1-EXP(-Input!$G$5*(Input!C120-Input!$C$7)))</f>
        <v>0</v>
      </c>
      <c r="F114" s="55">
        <f>IF((Input!C120-Input!$C$7)&lt;0,0,1-EXP(-Input!$G$4*(Input!C120-Input!$C$7)))</f>
        <v>0</v>
      </c>
      <c r="G114" s="29">
        <f>IF((Input!C120-Input!$C$7)&lt;0,0,1-EXP(-Input!$G$6*(Input!C120-Input!$C$7)))</f>
        <v>0</v>
      </c>
      <c r="I114" s="73">
        <f>IF((Input!C120-Input!$C$7+$C114)&lt;0,0,1-EXP(-Input!$G$5*(Input!C120-Input!$C$7+$C114)))</f>
        <v>0</v>
      </c>
      <c r="J114" s="55">
        <f>IF((Input!C120-Input!$C$7+$C114)&lt;0,0,1-EXP(-Input!$G$4*(Input!C120-Input!$C$7+$C114)))</f>
        <v>0</v>
      </c>
      <c r="K114" s="29">
        <f>IF((Input!C120-Input!$C$7+$C114)&lt;0,0,1-EXP(-Input!$G$6*(Input!C120-Input!$C$7+$C114)))</f>
        <v>0</v>
      </c>
      <c r="M114" s="84">
        <f>$F114*Population!C114*'Baseline Mortality'!C114</f>
        <v>0</v>
      </c>
      <c r="N114" s="85">
        <f>$F114*Population!D114*'Baseline Mortality'!D114</f>
        <v>0</v>
      </c>
      <c r="O114" s="85">
        <f>$F114*Population!E114*'Baseline Mortality'!E114</f>
        <v>0</v>
      </c>
      <c r="P114" s="85">
        <f>$F114*Population!F114*'Baseline Mortality'!F114</f>
        <v>0</v>
      </c>
      <c r="Q114" s="85">
        <f>$F114*Population!G114*'Baseline Mortality'!G114</f>
        <v>0</v>
      </c>
      <c r="R114" s="85">
        <f>$F114*Population!H114*'Baseline Mortality'!H114</f>
        <v>0</v>
      </c>
      <c r="S114" s="85">
        <f>$F114*Population!I114*'Baseline Mortality'!I114</f>
        <v>0</v>
      </c>
      <c r="T114" s="85">
        <f>$F114*Population!J114*'Baseline Mortality'!J114</f>
        <v>0</v>
      </c>
      <c r="U114" s="85">
        <f>$F114*Population!K114*'Baseline Mortality'!K114</f>
        <v>0</v>
      </c>
      <c r="V114" s="85">
        <f>$F114*Population!L114*'Baseline Mortality'!L114</f>
        <v>0</v>
      </c>
      <c r="W114" s="87">
        <f>$F114*Population!M114*'Baseline Mortality'!M114</f>
        <v>0</v>
      </c>
      <c r="X114" s="89">
        <f t="shared" si="3"/>
        <v>0</v>
      </c>
      <c r="Z114" s="84">
        <f>$J114*Population!C114*'Baseline Mortality'!C114</f>
        <v>0</v>
      </c>
      <c r="AA114" s="85">
        <f>$J114*Population!D114*'Baseline Mortality'!D114</f>
        <v>0</v>
      </c>
      <c r="AB114" s="85">
        <f>$J114*Population!E114*'Baseline Mortality'!E114</f>
        <v>0</v>
      </c>
      <c r="AC114" s="85">
        <f>$J114*Population!F114*'Baseline Mortality'!F114</f>
        <v>0</v>
      </c>
      <c r="AD114" s="85">
        <f>$J114*Population!G114*'Baseline Mortality'!G114</f>
        <v>0</v>
      </c>
      <c r="AE114" s="85">
        <f>$J114*Population!H114*'Baseline Mortality'!H114</f>
        <v>0</v>
      </c>
      <c r="AF114" s="85">
        <f>$J114*Population!I114*'Baseline Mortality'!I114</f>
        <v>0</v>
      </c>
      <c r="AG114" s="85">
        <f>$J114*Population!J114*'Baseline Mortality'!J114</f>
        <v>0</v>
      </c>
      <c r="AH114" s="85">
        <f>$J114*Population!K114*'Baseline Mortality'!K114</f>
        <v>0</v>
      </c>
      <c r="AI114" s="85">
        <f>$J114*Population!L114*'Baseline Mortality'!L114</f>
        <v>0</v>
      </c>
      <c r="AJ114" s="87">
        <f>$J114*Population!M114*'Baseline Mortality'!M114</f>
        <v>0</v>
      </c>
      <c r="AK114" s="89">
        <f t="shared" si="6"/>
        <v>0</v>
      </c>
      <c r="AM114" s="95">
        <f t="shared" si="5"/>
        <v>0</v>
      </c>
    </row>
    <row r="115" spans="2:39" x14ac:dyDescent="0.3">
      <c r="B115" s="32" t="s">
        <v>112</v>
      </c>
      <c r="C115" s="29">
        <f>((-Input!C$2)/556)*(MMM_results!Q115*LN(Input!D121)+MMM_results!T115)</f>
        <v>-9.9652998698494116E-2</v>
      </c>
      <c r="E115" s="73">
        <f>IF((Input!C121-Input!$C$7)&lt;0,0,1-EXP(-Input!$G$5*(Input!C121-Input!$C$7)))</f>
        <v>0.13385880180604603</v>
      </c>
      <c r="F115" s="55">
        <f>IF((Input!C121-Input!$C$7)&lt;0,0,1-EXP(-Input!$G$4*(Input!C121-Input!$C$7)))</f>
        <v>0.17288152651239486</v>
      </c>
      <c r="G115" s="29">
        <f>IF((Input!C121-Input!$C$7)&lt;0,0,1-EXP(-Input!$G$6*(Input!C121-Input!$C$7)))</f>
        <v>0.22692625179639858</v>
      </c>
      <c r="I115" s="73">
        <f>IF((Input!C121-Input!$C$7+$C115)&lt;0,0,1-EXP(-Input!$G$5*(Input!C121-Input!$C$7+$C115)))</f>
        <v>0.13335571602289453</v>
      </c>
      <c r="J115" s="55">
        <f>IF((Input!C121-Input!$C$7+$C115)&lt;0,0,1-EXP(-Input!$G$4*(Input!C121-Input!$C$7+$C115)))</f>
        <v>0.17224693307535166</v>
      </c>
      <c r="K115" s="29">
        <f>IF((Input!C121-Input!$C$7+$C115)&lt;0,0,1-EXP(-Input!$G$6*(Input!C121-Input!$C$7+$C115)))</f>
        <v>0.22612185324475775</v>
      </c>
      <c r="M115" s="84">
        <f>$F115*Population!C115*'Baseline Mortality'!C115</f>
        <v>0</v>
      </c>
      <c r="N115" s="85">
        <f>$F115*Population!D115*'Baseline Mortality'!D115</f>
        <v>0</v>
      </c>
      <c r="O115" s="85">
        <f>$F115*Population!E115*'Baseline Mortality'!E115</f>
        <v>0</v>
      </c>
      <c r="P115" s="85">
        <f>$F115*Population!F115*'Baseline Mortality'!F115</f>
        <v>0</v>
      </c>
      <c r="Q115" s="85">
        <f>$F115*Population!G115*'Baseline Mortality'!G115</f>
        <v>0</v>
      </c>
      <c r="R115" s="85">
        <f>$F115*Population!H115*'Baseline Mortality'!H115</f>
        <v>0</v>
      </c>
      <c r="S115" s="85">
        <f>$F115*Population!I115*'Baseline Mortality'!I115</f>
        <v>0</v>
      </c>
      <c r="T115" s="85">
        <f>$F115*Population!J115*'Baseline Mortality'!J115</f>
        <v>0</v>
      </c>
      <c r="U115" s="85">
        <f>$F115*Population!K115*'Baseline Mortality'!K115</f>
        <v>0</v>
      </c>
      <c r="V115" s="85">
        <f>$F115*Population!L115*'Baseline Mortality'!L115</f>
        <v>0</v>
      </c>
      <c r="W115" s="87">
        <f>$F115*Population!M115*'Baseline Mortality'!M115</f>
        <v>0</v>
      </c>
      <c r="X115" s="89">
        <f t="shared" si="3"/>
        <v>0</v>
      </c>
      <c r="Z115" s="84">
        <f>$J115*Population!C115*'Baseline Mortality'!C115</f>
        <v>0</v>
      </c>
      <c r="AA115" s="85">
        <f>$J115*Population!D115*'Baseline Mortality'!D115</f>
        <v>0</v>
      </c>
      <c r="AB115" s="85">
        <f>$J115*Population!E115*'Baseline Mortality'!E115</f>
        <v>0</v>
      </c>
      <c r="AC115" s="85">
        <f>$J115*Population!F115*'Baseline Mortality'!F115</f>
        <v>0</v>
      </c>
      <c r="AD115" s="85">
        <f>$J115*Population!G115*'Baseline Mortality'!G115</f>
        <v>0</v>
      </c>
      <c r="AE115" s="85">
        <f>$J115*Population!H115*'Baseline Mortality'!H115</f>
        <v>0</v>
      </c>
      <c r="AF115" s="85">
        <f>$J115*Population!I115*'Baseline Mortality'!I115</f>
        <v>0</v>
      </c>
      <c r="AG115" s="85">
        <f>$J115*Population!J115*'Baseline Mortality'!J115</f>
        <v>0</v>
      </c>
      <c r="AH115" s="85">
        <f>$J115*Population!K115*'Baseline Mortality'!K115</f>
        <v>0</v>
      </c>
      <c r="AI115" s="85">
        <f>$J115*Population!L115*'Baseline Mortality'!L115</f>
        <v>0</v>
      </c>
      <c r="AJ115" s="87">
        <f>$J115*Population!M115*'Baseline Mortality'!M115</f>
        <v>0</v>
      </c>
      <c r="AK115" s="89">
        <f t="shared" si="6"/>
        <v>0</v>
      </c>
      <c r="AM115" s="95">
        <f t="shared" si="5"/>
        <v>0</v>
      </c>
    </row>
    <row r="116" spans="2:39" x14ac:dyDescent="0.3">
      <c r="B116" s="32" t="s">
        <v>113</v>
      </c>
      <c r="C116" s="29">
        <f>((-Input!C$2)/556)*(MMM_results!Q116*LN(Input!D122)+MMM_results!T116)</f>
        <v>-8.517543656438975E-2</v>
      </c>
      <c r="E116" s="73">
        <f>IF((Input!C122-Input!$C$7)&lt;0,0,1-EXP(-Input!$G$5*(Input!C122-Input!$C$7)))</f>
        <v>0.12206773565139184</v>
      </c>
      <c r="F116" s="55">
        <f>IF((Input!C122-Input!$C$7)&lt;0,0,1-EXP(-Input!$G$4*(Input!C122-Input!$C$7)))</f>
        <v>0.15797726336292706</v>
      </c>
      <c r="G116" s="29">
        <f>IF((Input!C122-Input!$C$7)&lt;0,0,1-EXP(-Input!$G$6*(Input!C122-Input!$C$7)))</f>
        <v>0.20797611350038447</v>
      </c>
      <c r="I116" s="73">
        <f>IF((Input!C122-Input!$C$7+$C116)&lt;0,0,1-EXP(-Input!$G$5*(Input!C122-Input!$C$7+$C116)))</f>
        <v>0.12163190272783475</v>
      </c>
      <c r="J116" s="55">
        <f>IF((Input!C122-Input!$C$7+$C116)&lt;0,0,1-EXP(-Input!$G$4*(Input!C122-Input!$C$7+$C116)))</f>
        <v>0.15742512048697788</v>
      </c>
      <c r="K116" s="29">
        <f>IF((Input!C122-Input!$C$7+$C116)&lt;0,0,1-EXP(-Input!$G$6*(Input!C122-Input!$C$7+$C116)))</f>
        <v>0.20727177761403937</v>
      </c>
      <c r="M116" s="84">
        <f>$F116*Population!C116*'Baseline Mortality'!C116</f>
        <v>1.8524989097608713</v>
      </c>
      <c r="N116" s="85">
        <f>$F116*Population!D116*'Baseline Mortality'!D116</f>
        <v>2.5738031661629872</v>
      </c>
      <c r="O116" s="85">
        <f>$F116*Population!E116*'Baseline Mortality'!E116</f>
        <v>3.6291969201175536</v>
      </c>
      <c r="P116" s="85">
        <f>$F116*Population!F116*'Baseline Mortality'!F116</f>
        <v>4.4715305651315331</v>
      </c>
      <c r="Q116" s="85">
        <f>$F116*Population!G116*'Baseline Mortality'!G116</f>
        <v>6.4479788614030751</v>
      </c>
      <c r="R116" s="85">
        <f>$F116*Population!H116*'Baseline Mortality'!H116</f>
        <v>6.361277516733546</v>
      </c>
      <c r="S116" s="85">
        <f>$F116*Population!I116*'Baseline Mortality'!I116</f>
        <v>7.3981812725247655</v>
      </c>
      <c r="T116" s="85">
        <f>$F116*Population!J116*'Baseline Mortality'!J116</f>
        <v>8.329632395341557</v>
      </c>
      <c r="U116" s="85">
        <f>$F116*Population!K116*'Baseline Mortality'!K116</f>
        <v>8.6774861168818713</v>
      </c>
      <c r="V116" s="85">
        <f>$F116*Population!L116*'Baseline Mortality'!L116</f>
        <v>7.1346329009835605</v>
      </c>
      <c r="W116" s="87">
        <f>$F116*Population!M116*'Baseline Mortality'!M116</f>
        <v>12.115767772693713</v>
      </c>
      <c r="X116" s="89">
        <f t="shared" si="3"/>
        <v>68.991986397735033</v>
      </c>
      <c r="Z116" s="84">
        <f>$J116*Population!C116*'Baseline Mortality'!C116</f>
        <v>1.8460242813621106</v>
      </c>
      <c r="AA116" s="85">
        <f>$J116*Population!D116*'Baseline Mortality'!D116</f>
        <v>2.5648075230429543</v>
      </c>
      <c r="AB116" s="85">
        <f>$J116*Population!E116*'Baseline Mortality'!E116</f>
        <v>3.6165125933846856</v>
      </c>
      <c r="AC116" s="85">
        <f>$J116*Population!F116*'Baseline Mortality'!F116</f>
        <v>4.455902216509906</v>
      </c>
      <c r="AD116" s="85">
        <f>$J116*Population!G116*'Baseline Mortality'!G116</f>
        <v>6.4254426715944462</v>
      </c>
      <c r="AE116" s="85">
        <f>$J116*Population!H116*'Baseline Mortality'!H116</f>
        <v>6.3390443548972693</v>
      </c>
      <c r="AF116" s="85">
        <f>$J116*Population!I116*'Baseline Mortality'!I116</f>
        <v>7.3723240510635923</v>
      </c>
      <c r="AG116" s="85">
        <f>$J116*Population!J116*'Baseline Mortality'!J116</f>
        <v>8.3005196794452338</v>
      </c>
      <c r="AH116" s="85">
        <f>$J116*Population!K116*'Baseline Mortality'!K116</f>
        <v>8.6471576250559483</v>
      </c>
      <c r="AI116" s="85">
        <f>$J116*Population!L116*'Baseline Mortality'!L116</f>
        <v>7.1096968016681759</v>
      </c>
      <c r="AJ116" s="87">
        <f>$J116*Population!M116*'Baseline Mortality'!M116</f>
        <v>12.073422217897141</v>
      </c>
      <c r="AK116" s="89">
        <f t="shared" si="6"/>
        <v>68.750854015921462</v>
      </c>
      <c r="AM116" s="95">
        <f t="shared" si="5"/>
        <v>0.24113238181357133</v>
      </c>
    </row>
    <row r="117" spans="2:39" x14ac:dyDescent="0.3">
      <c r="B117" s="32" t="s">
        <v>114</v>
      </c>
      <c r="C117" s="29">
        <f>((-Input!C$2)/556)*(MMM_results!Q117*LN(Input!D123)+MMM_results!T117)</f>
        <v>-0.10755058244756946</v>
      </c>
      <c r="E117" s="73">
        <f>IF((Input!C123-Input!$C$7)&lt;0,0,1-EXP(-Input!$G$5*(Input!C123-Input!$C$7)))</f>
        <v>0.12420552415520902</v>
      </c>
      <c r="F117" s="55">
        <f>IF((Input!C123-Input!$C$7)&lt;0,0,1-EXP(-Input!$G$4*(Input!C123-Input!$C$7)))</f>
        <v>0.16068428578068172</v>
      </c>
      <c r="G117" s="29">
        <f>IF((Input!C123-Input!$C$7)&lt;0,0,1-EXP(-Input!$G$6*(Input!C123-Input!$C$7)))</f>
        <v>0.21142692102437921</v>
      </c>
      <c r="I117" s="73">
        <f>IF((Input!C123-Input!$C$7+$C117)&lt;0,0,1-EXP(-Input!$G$5*(Input!C123-Input!$C$7+$C117)))</f>
        <v>0.12365650444219756</v>
      </c>
      <c r="J117" s="55">
        <f>IF((Input!C123-Input!$C$7+$C117)&lt;0,0,1-EXP(-Input!$G$4*(Input!C123-Input!$C$7+$C117)))</f>
        <v>0.15998927937900387</v>
      </c>
      <c r="K117" s="29">
        <f>IF((Input!C123-Input!$C$7+$C117)&lt;0,0,1-EXP(-Input!$G$6*(Input!C123-Input!$C$7+$C117)))</f>
        <v>0.21054133124444085</v>
      </c>
      <c r="M117" s="84">
        <f>$F117*Population!C117*'Baseline Mortality'!C117</f>
        <v>26.479281402182529</v>
      </c>
      <c r="N117" s="85">
        <f>$F117*Population!D117*'Baseline Mortality'!D117</f>
        <v>29.362759425390724</v>
      </c>
      <c r="O117" s="85">
        <f>$F117*Population!E117*'Baseline Mortality'!E117</f>
        <v>38.135031945867148</v>
      </c>
      <c r="P117" s="85">
        <f>$F117*Population!F117*'Baseline Mortality'!F117</f>
        <v>49.263599220462311</v>
      </c>
      <c r="Q117" s="85">
        <f>$F117*Population!G117*'Baseline Mortality'!G117</f>
        <v>83.211906616215387</v>
      </c>
      <c r="R117" s="85">
        <f>$F117*Population!H117*'Baseline Mortality'!H117</f>
        <v>118.70820656089624</v>
      </c>
      <c r="S117" s="85">
        <f>$F117*Population!I117*'Baseline Mortality'!I117</f>
        <v>166.01625739888783</v>
      </c>
      <c r="T117" s="85">
        <f>$F117*Population!J117*'Baseline Mortality'!J117</f>
        <v>178.03553826212016</v>
      </c>
      <c r="U117" s="85">
        <f>$F117*Population!K117*'Baseline Mortality'!K117</f>
        <v>241.95554414287744</v>
      </c>
      <c r="V117" s="85">
        <f>$F117*Population!L117*'Baseline Mortality'!L117</f>
        <v>292.08987991018222</v>
      </c>
      <c r="W117" s="87">
        <f>$F117*Population!M117*'Baseline Mortality'!M117</f>
        <v>582.84870956077395</v>
      </c>
      <c r="X117" s="89">
        <f t="shared" si="3"/>
        <v>1806.1067144458561</v>
      </c>
      <c r="Z117" s="84">
        <f>$J117*Population!C117*'Baseline Mortality'!C117</f>
        <v>26.364750787088873</v>
      </c>
      <c r="AA117" s="85">
        <f>$J117*Population!D117*'Baseline Mortality'!D117</f>
        <v>29.235756926842566</v>
      </c>
      <c r="AB117" s="85">
        <f>$J117*Population!E117*'Baseline Mortality'!E117</f>
        <v>37.970086810119753</v>
      </c>
      <c r="AC117" s="85">
        <f>$J117*Population!F117*'Baseline Mortality'!F117</f>
        <v>49.050519785459898</v>
      </c>
      <c r="AD117" s="85">
        <f>$J117*Population!G117*'Baseline Mortality'!G117</f>
        <v>82.851990850257877</v>
      </c>
      <c r="AE117" s="85">
        <f>$J117*Population!H117*'Baseline Mortality'!H117</f>
        <v>118.19475894471721</v>
      </c>
      <c r="AF117" s="85">
        <f>$J117*Population!I117*'Baseline Mortality'!I117</f>
        <v>165.29818866482185</v>
      </c>
      <c r="AG117" s="85">
        <f>$J117*Population!J117*'Baseline Mortality'!J117</f>
        <v>177.26548263274006</v>
      </c>
      <c r="AH117" s="85">
        <f>$J117*Population!K117*'Baseline Mortality'!K117</f>
        <v>240.9090158449562</v>
      </c>
      <c r="AI117" s="85">
        <f>$J117*Population!L117*'Baseline Mortality'!L117</f>
        <v>290.82650598773171</v>
      </c>
      <c r="AJ117" s="87">
        <f>$J117*Population!M117*'Baseline Mortality'!M117</f>
        <v>580.32771889646392</v>
      </c>
      <c r="AK117" s="89">
        <f t="shared" si="6"/>
        <v>1798.2947761311998</v>
      </c>
      <c r="AM117" s="95">
        <f t="shared" si="5"/>
        <v>7.811938314656345</v>
      </c>
    </row>
    <row r="118" spans="2:39" x14ac:dyDescent="0.3">
      <c r="B118" s="32" t="s">
        <v>115</v>
      </c>
      <c r="C118" s="29">
        <f>((-Input!C$2)/556)*(MMM_results!Q118*LN(Input!D124)+MMM_results!T118)</f>
        <v>-5.7983518915749745E-2</v>
      </c>
      <c r="E118" s="73">
        <f>IF((Input!C124-Input!$C$7)&lt;0,0,1-EXP(-Input!$G$5*(Input!C124-Input!$C$7)))</f>
        <v>1.1725640862988218E-2</v>
      </c>
      <c r="F118" s="55">
        <f>IF((Input!C124-Input!$C$7)&lt;0,0,1-EXP(-Input!$G$4*(Input!C124-Input!$C$7)))</f>
        <v>1.5457914312176135E-2</v>
      </c>
      <c r="G118" s="29">
        <f>IF((Input!C124-Input!$C$7)&lt;0,0,1-EXP(-Input!$G$6*(Input!C124-Input!$C$7)))</f>
        <v>2.0903232196800015E-2</v>
      </c>
      <c r="I118" s="73">
        <f>IF((Input!C124-Input!$C$7+$C118)&lt;0,0,1-EXP(-Input!$G$5*(Input!C124-Input!$C$7+$C118)))</f>
        <v>1.1391682483957388E-2</v>
      </c>
      <c r="J118" s="55">
        <f>IF((Input!C124-Input!$C$7+$C118)&lt;0,0,1-EXP(-Input!$G$4*(Input!C124-Input!$C$7+$C118)))</f>
        <v>1.501846712093613E-2</v>
      </c>
      <c r="K118" s="29">
        <f>IF((Input!C124-Input!$C$7+$C118)&lt;0,0,1-EXP(-Input!$G$6*(Input!C124-Input!$C$7+$C118)))</f>
        <v>2.0310585694838679E-2</v>
      </c>
      <c r="M118" s="84">
        <f>$F118*Population!C118*'Baseline Mortality'!C118</f>
        <v>5.2617810960484173</v>
      </c>
      <c r="N118" s="85">
        <f>$F118*Population!D118*'Baseline Mortality'!D118</f>
        <v>5.6465327098989864</v>
      </c>
      <c r="O118" s="85">
        <f>$F118*Population!E118*'Baseline Mortality'!E118</f>
        <v>7.7022897916339783</v>
      </c>
      <c r="P118" s="85">
        <f>$F118*Population!F118*'Baseline Mortality'!F118</f>
        <v>9.8806834641453012</v>
      </c>
      <c r="Q118" s="85">
        <f>$F118*Population!G118*'Baseline Mortality'!G118</f>
        <v>11.869675410664222</v>
      </c>
      <c r="R118" s="85">
        <f>$F118*Population!H118*'Baseline Mortality'!H118</f>
        <v>16.202631132255235</v>
      </c>
      <c r="S118" s="85">
        <f>$F118*Population!I118*'Baseline Mortality'!I118</f>
        <v>23.089652822745311</v>
      </c>
      <c r="T118" s="85">
        <f>$F118*Population!J118*'Baseline Mortality'!J118</f>
        <v>24.09946164889104</v>
      </c>
      <c r="U118" s="85">
        <f>$F118*Population!K118*'Baseline Mortality'!K118</f>
        <v>28.445568745319726</v>
      </c>
      <c r="V118" s="85">
        <f>$F118*Population!L118*'Baseline Mortality'!L118</f>
        <v>25.285662779555548</v>
      </c>
      <c r="W118" s="87">
        <f>$F118*Population!M118*'Baseline Mortality'!M118</f>
        <v>37.239757744339144</v>
      </c>
      <c r="X118" s="89">
        <f t="shared" si="3"/>
        <v>194.72369734549687</v>
      </c>
      <c r="Z118" s="84">
        <f>$J118*Population!C118*'Baseline Mortality'!C118</f>
        <v>5.1121959141874429</v>
      </c>
      <c r="AA118" s="85">
        <f>$J118*Population!D118*'Baseline Mortality'!D118</f>
        <v>5.4860095701339171</v>
      </c>
      <c r="AB118" s="85">
        <f>$J118*Population!E118*'Baseline Mortality'!E118</f>
        <v>7.4833243124176798</v>
      </c>
      <c r="AC118" s="85">
        <f>$J118*Population!F118*'Baseline Mortality'!F118</f>
        <v>9.5997892562876466</v>
      </c>
      <c r="AD118" s="85">
        <f>$J118*Population!G118*'Baseline Mortality'!G118</f>
        <v>11.532236904096861</v>
      </c>
      <c r="AE118" s="85">
        <f>$J118*Population!H118*'Baseline Mortality'!H118</f>
        <v>15.742012668601383</v>
      </c>
      <c r="AF118" s="85">
        <f>$J118*Population!I118*'Baseline Mortality'!I118</f>
        <v>22.433245827936851</v>
      </c>
      <c r="AG118" s="85">
        <f>$J118*Population!J118*'Baseline Mortality'!J118</f>
        <v>23.414347181432817</v>
      </c>
      <c r="AH118" s="85">
        <f>$J118*Population!K118*'Baseline Mortality'!K118</f>
        <v>27.636900445320883</v>
      </c>
      <c r="AI118" s="85">
        <f>$J118*Population!L118*'Baseline Mortality'!L118</f>
        <v>24.566826249431621</v>
      </c>
      <c r="AJ118" s="87">
        <f>$J118*Population!M118*'Baseline Mortality'!M118</f>
        <v>36.181082776118011</v>
      </c>
      <c r="AK118" s="89">
        <f t="shared" si="6"/>
        <v>189.18797110596512</v>
      </c>
      <c r="AM118" s="95">
        <f t="shared" si="5"/>
        <v>5.5357262395317548</v>
      </c>
    </row>
    <row r="119" spans="2:39" x14ac:dyDescent="0.3">
      <c r="B119" s="32" t="s">
        <v>116</v>
      </c>
      <c r="C119" s="29">
        <f>((-Input!C$2)/556)*(MMM_results!Q119*LN(Input!D125)+MMM_results!T119)</f>
        <v>-7.2819051245718525E-2</v>
      </c>
      <c r="E119" s="73">
        <f>IF((Input!C125-Input!$C$7)&lt;0,0,1-EXP(-Input!$G$5*(Input!C125-Input!$C$7)))</f>
        <v>7.4453448928718635E-2</v>
      </c>
      <c r="F119" s="55">
        <f>IF((Input!C125-Input!$C$7)&lt;0,0,1-EXP(-Input!$G$4*(Input!C125-Input!$C$7)))</f>
        <v>9.7142649804279113E-2</v>
      </c>
      <c r="G119" s="29">
        <f>IF((Input!C125-Input!$C$7)&lt;0,0,1-EXP(-Input!$G$6*(Input!C125-Input!$C$7)))</f>
        <v>0.12939919440533121</v>
      </c>
      <c r="I119" s="73">
        <f>IF((Input!C125-Input!$C$7+$C119)&lt;0,0,1-EXP(-Input!$G$5*(Input!C125-Input!$C$7+$C119)))</f>
        <v>7.4060648182758815E-2</v>
      </c>
      <c r="J119" s="55">
        <f>IF((Input!C125-Input!$C$7+$C119)&lt;0,0,1-EXP(-Input!$G$4*(Input!C125-Input!$C$7+$C119)))</f>
        <v>9.6636525971181775E-2</v>
      </c>
      <c r="K119" s="29">
        <f>IF((Input!C125-Input!$C$7+$C119)&lt;0,0,1-EXP(-Input!$G$6*(Input!C125-Input!$C$7+$C119)))</f>
        <v>0.12873733881052141</v>
      </c>
      <c r="M119" s="84">
        <f>$F119*Population!C119*'Baseline Mortality'!C119</f>
        <v>57.716514638064794</v>
      </c>
      <c r="N119" s="85">
        <f>$F119*Population!D119*'Baseline Mortality'!D119</f>
        <v>77.673105769162404</v>
      </c>
      <c r="O119" s="85">
        <f>$F119*Population!E119*'Baseline Mortality'!E119</f>
        <v>103.13487607798672</v>
      </c>
      <c r="P119" s="85">
        <f>$F119*Population!F119*'Baseline Mortality'!F119</f>
        <v>156.24788675337189</v>
      </c>
      <c r="Q119" s="85">
        <f>$F119*Population!G119*'Baseline Mortality'!G119</f>
        <v>273.92590194060108</v>
      </c>
      <c r="R119" s="85">
        <f>$F119*Population!H119*'Baseline Mortality'!H119</f>
        <v>429.36715639203686</v>
      </c>
      <c r="S119" s="85">
        <f>$F119*Population!I119*'Baseline Mortality'!I119</f>
        <v>720.32979780504991</v>
      </c>
      <c r="T119" s="85">
        <f>$F119*Population!J119*'Baseline Mortality'!J119</f>
        <v>769.94325309732437</v>
      </c>
      <c r="U119" s="85">
        <f>$F119*Population!K119*'Baseline Mortality'!K119</f>
        <v>858.18666104126987</v>
      </c>
      <c r="V119" s="85">
        <f>$F119*Population!L119*'Baseline Mortality'!L119</f>
        <v>871.10484184172651</v>
      </c>
      <c r="W119" s="87">
        <f>$F119*Population!M119*'Baseline Mortality'!M119</f>
        <v>1603.06155691752</v>
      </c>
      <c r="X119" s="89">
        <f t="shared" si="3"/>
        <v>5920.6915522741147</v>
      </c>
      <c r="Z119" s="84">
        <f>$J119*Population!C119*'Baseline Mortality'!C119</f>
        <v>57.415805282488314</v>
      </c>
      <c r="AA119" s="85">
        <f>$J119*Population!D119*'Baseline Mortality'!D119</f>
        <v>77.268420390498463</v>
      </c>
      <c r="AB119" s="85">
        <f>$J119*Population!E119*'Baseline Mortality'!E119</f>
        <v>102.59753209044079</v>
      </c>
      <c r="AC119" s="85">
        <f>$J119*Population!F119*'Baseline Mortality'!F119</f>
        <v>155.43381816952837</v>
      </c>
      <c r="AD119" s="85">
        <f>$J119*Population!G119*'Baseline Mortality'!G119</f>
        <v>272.49871802340141</v>
      </c>
      <c r="AE119" s="85">
        <f>$J119*Population!H119*'Baseline Mortality'!H119</f>
        <v>427.1301065335341</v>
      </c>
      <c r="AF119" s="85">
        <f>$J119*Population!I119*'Baseline Mortality'!I119</f>
        <v>716.57680075284009</v>
      </c>
      <c r="AG119" s="85">
        <f>$J119*Population!J119*'Baseline Mortality'!J119</f>
        <v>765.93176451522186</v>
      </c>
      <c r="AH119" s="85">
        <f>$J119*Population!K119*'Baseline Mortality'!K119</f>
        <v>853.71541464975871</v>
      </c>
      <c r="AI119" s="85">
        <f>$J119*Population!L119*'Baseline Mortality'!L119</f>
        <v>866.566290314968</v>
      </c>
      <c r="AJ119" s="87">
        <f>$J119*Population!M119*'Baseline Mortality'!M119</f>
        <v>1594.7094308275609</v>
      </c>
      <c r="AK119" s="89">
        <f t="shared" si="6"/>
        <v>5889.8441015502412</v>
      </c>
      <c r="AM119" s="95">
        <f t="shared" si="5"/>
        <v>30.847450723873408</v>
      </c>
    </row>
    <row r="120" spans="2:39" x14ac:dyDescent="0.3">
      <c r="B120" s="32" t="s">
        <v>117</v>
      </c>
      <c r="C120" s="29">
        <f>((-Input!C$2)/556)*(MMM_results!Q120*LN(Input!D126)+MMM_results!T120)</f>
        <v>-7.2052642245170481E-2</v>
      </c>
      <c r="E120" s="73">
        <f>IF((Input!C126-Input!$C$7)&lt;0,0,1-EXP(-Input!$G$5*(Input!C126-Input!$C$7)))</f>
        <v>7.7888767967343453E-2</v>
      </c>
      <c r="F120" s="55">
        <f>IF((Input!C126-Input!$C$7)&lt;0,0,1-EXP(-Input!$G$4*(Input!C126-Input!$C$7)))</f>
        <v>0.10156612052029723</v>
      </c>
      <c r="G120" s="29">
        <f>IF((Input!C126-Input!$C$7)&lt;0,0,1-EXP(-Input!$G$6*(Input!C126-Input!$C$7)))</f>
        <v>0.13517811810609748</v>
      </c>
      <c r="I120" s="73">
        <f>IF((Input!C126-Input!$C$7+$C120)&lt;0,0,1-EXP(-Input!$G$5*(Input!C126-Input!$C$7+$C120)))</f>
        <v>7.7501544852083826E-2</v>
      </c>
      <c r="J120" s="55">
        <f>IF((Input!C126-Input!$C$7+$C120)&lt;0,0,1-EXP(-Input!$G$4*(Input!C126-Input!$C$7+$C120)))</f>
        <v>0.10106777864131289</v>
      </c>
      <c r="K120" s="29">
        <f>IF((Input!C126-Input!$C$7+$C120)&lt;0,0,1-EXP(-Input!$G$6*(Input!C126-Input!$C$7+$C120)))</f>
        <v>0.13452757810270843</v>
      </c>
      <c r="M120" s="84">
        <f>$F120*Population!C120*'Baseline Mortality'!C120</f>
        <v>2.5518564319015717</v>
      </c>
      <c r="N120" s="85">
        <f>$F120*Population!D120*'Baseline Mortality'!D120</f>
        <v>3.27520540745709</v>
      </c>
      <c r="O120" s="85">
        <f>$F120*Population!E120*'Baseline Mortality'!E120</f>
        <v>4.2638504765342597</v>
      </c>
      <c r="P120" s="85">
        <f>$F120*Population!F120*'Baseline Mortality'!F120</f>
        <v>5.3907564754297601</v>
      </c>
      <c r="Q120" s="85">
        <f>$F120*Population!G120*'Baseline Mortality'!G120</f>
        <v>7.0669740101384777</v>
      </c>
      <c r="R120" s="85">
        <f>$F120*Population!H120*'Baseline Mortality'!H120</f>
        <v>8.6080697275072495</v>
      </c>
      <c r="S120" s="85">
        <f>$F120*Population!I120*'Baseline Mortality'!I120</f>
        <v>12.12896130631114</v>
      </c>
      <c r="T120" s="85">
        <f>$F120*Population!J120*'Baseline Mortality'!J120</f>
        <v>13.886121889512729</v>
      </c>
      <c r="U120" s="85">
        <f>$F120*Population!K120*'Baseline Mortality'!K120</f>
        <v>17.513893432541281</v>
      </c>
      <c r="V120" s="85">
        <f>$F120*Population!L120*'Baseline Mortality'!L120</f>
        <v>15.840315498281154</v>
      </c>
      <c r="W120" s="87">
        <f>$F120*Population!M120*'Baseline Mortality'!M120</f>
        <v>24.906645321433011</v>
      </c>
      <c r="X120" s="89">
        <f t="shared" si="3"/>
        <v>115.43264997704773</v>
      </c>
      <c r="Z120" s="84">
        <f>$J120*Population!C120*'Baseline Mortality'!C120</f>
        <v>2.5393355546379963</v>
      </c>
      <c r="AA120" s="85">
        <f>$J120*Population!D120*'Baseline Mortality'!D120</f>
        <v>3.2591353635443103</v>
      </c>
      <c r="AB120" s="85">
        <f>$J120*Population!E120*'Baseline Mortality'!E120</f>
        <v>4.2429295705540051</v>
      </c>
      <c r="AC120" s="85">
        <f>$J120*Population!F120*'Baseline Mortality'!F120</f>
        <v>5.3643063196361673</v>
      </c>
      <c r="AD120" s="85">
        <f>$J120*Population!G120*'Baseline Mortality'!G120</f>
        <v>7.0322993657895081</v>
      </c>
      <c r="AE120" s="85">
        <f>$J120*Population!H120*'Baseline Mortality'!H120</f>
        <v>8.5658335800551377</v>
      </c>
      <c r="AF120" s="85">
        <f>$J120*Population!I120*'Baseline Mortality'!I120</f>
        <v>12.069449637099479</v>
      </c>
      <c r="AG120" s="85">
        <f>$J120*Population!J120*'Baseline Mortality'!J120</f>
        <v>13.817988578534861</v>
      </c>
      <c r="AH120" s="85">
        <f>$J120*Population!K120*'Baseline Mortality'!K120</f>
        <v>17.42796018514743</v>
      </c>
      <c r="AI120" s="85">
        <f>$J120*Population!L120*'Baseline Mortality'!L120</f>
        <v>15.762593788042743</v>
      </c>
      <c r="AJ120" s="87">
        <f>$J120*Population!M120*'Baseline Mortality'!M120</f>
        <v>24.784438975802246</v>
      </c>
      <c r="AK120" s="89">
        <f t="shared" si="6"/>
        <v>114.86627091884388</v>
      </c>
      <c r="AM120" s="95">
        <f t="shared" si="5"/>
        <v>0.56637905820385015</v>
      </c>
    </row>
    <row r="121" spans="2:39" x14ac:dyDescent="0.3">
      <c r="B121" s="32" t="s">
        <v>118</v>
      </c>
      <c r="C121" s="29" t="e">
        <f>((-Input!C$2)/556)*(MMM_results!Q121*LN(Input!D127)+MMM_results!T121)</f>
        <v>#VALUE!</v>
      </c>
      <c r="E121" s="73" t="s">
        <v>107</v>
      </c>
      <c r="F121" s="55" t="s">
        <v>107</v>
      </c>
      <c r="G121" s="29" t="s">
        <v>107</v>
      </c>
      <c r="I121" s="73" t="s">
        <v>107</v>
      </c>
      <c r="J121" s="55" t="s">
        <v>107</v>
      </c>
      <c r="K121" s="29" t="s">
        <v>107</v>
      </c>
      <c r="M121" s="84" t="s">
        <v>107</v>
      </c>
      <c r="N121" s="85" t="s">
        <v>107</v>
      </c>
      <c r="O121" s="85" t="s">
        <v>107</v>
      </c>
      <c r="P121" s="85" t="s">
        <v>107</v>
      </c>
      <c r="Q121" s="85" t="s">
        <v>107</v>
      </c>
      <c r="R121" s="85" t="s">
        <v>107</v>
      </c>
      <c r="S121" s="85" t="s">
        <v>107</v>
      </c>
      <c r="T121" s="85" t="s">
        <v>107</v>
      </c>
      <c r="U121" s="85" t="s">
        <v>107</v>
      </c>
      <c r="V121" s="85" t="s">
        <v>107</v>
      </c>
      <c r="W121" s="87" t="s">
        <v>107</v>
      </c>
      <c r="X121" s="89" t="s">
        <v>107</v>
      </c>
      <c r="Z121" s="84" t="s">
        <v>107</v>
      </c>
      <c r="AA121" s="85" t="s">
        <v>107</v>
      </c>
      <c r="AB121" s="85" t="s">
        <v>107</v>
      </c>
      <c r="AC121" s="85" t="s">
        <v>107</v>
      </c>
      <c r="AD121" s="85" t="s">
        <v>107</v>
      </c>
      <c r="AE121" s="85" t="s">
        <v>107</v>
      </c>
      <c r="AF121" s="85" t="s">
        <v>107</v>
      </c>
      <c r="AG121" s="85" t="s">
        <v>107</v>
      </c>
      <c r="AH121" s="85" t="s">
        <v>107</v>
      </c>
      <c r="AI121" s="85" t="s">
        <v>107</v>
      </c>
      <c r="AJ121" s="87" t="s">
        <v>107</v>
      </c>
      <c r="AK121" s="89" t="s">
        <v>107</v>
      </c>
      <c r="AM121" s="95" t="s">
        <v>107</v>
      </c>
    </row>
    <row r="122" spans="2:39" x14ac:dyDescent="0.3">
      <c r="B122" s="32" t="s">
        <v>119</v>
      </c>
      <c r="C122" s="29">
        <f>((-Input!C$2)/556)*(MMM_results!Q122*LN(Input!D128)+MMM_results!T122)</f>
        <v>-0.10171792945795363</v>
      </c>
      <c r="E122" s="73">
        <f>IF((Input!C128-Input!$C$7)&lt;0,0,1-EXP(-Input!$G$5*(Input!C128-Input!$C$7)))</f>
        <v>0.23033698020524884</v>
      </c>
      <c r="F122" s="55">
        <f>IF((Input!C128-Input!$C$7)&lt;0,0,1-EXP(-Input!$G$4*(Input!C128-Input!$C$7)))</f>
        <v>0.29233633243013013</v>
      </c>
      <c r="G122" s="29">
        <f>IF((Input!C128-Input!$C$7)&lt;0,0,1-EXP(-Input!$G$6*(Input!C128-Input!$C$7)))</f>
        <v>0.37430363936271027</v>
      </c>
      <c r="I122" s="73">
        <f>IF((Input!C128-Input!$C$7+$C122)&lt;0,0,1-EXP(-Input!$G$5*(Input!C128-Input!$C$7+$C122)))</f>
        <v>0.22988066628123049</v>
      </c>
      <c r="J122" s="55">
        <f>IF((Input!C128-Input!$C$7+$C122)&lt;0,0,1-EXP(-Input!$G$4*(Input!C128-Input!$C$7+$C122)))</f>
        <v>0.29178213393111496</v>
      </c>
      <c r="K122" s="29">
        <f>IF((Input!C128-Input!$C$7+$C122)&lt;0,0,1-EXP(-Input!$G$6*(Input!C128-Input!$C$7+$C122)))</f>
        <v>0.37363909220830072</v>
      </c>
      <c r="M122" s="84">
        <f>$F122*Population!C122*'Baseline Mortality'!C122</f>
        <v>38.5316324616239</v>
      </c>
      <c r="N122" s="85">
        <f>$F122*Population!D122*'Baseline Mortality'!D122</f>
        <v>65.305643183788845</v>
      </c>
      <c r="O122" s="85">
        <f>$F122*Population!E122*'Baseline Mortality'!E122</f>
        <v>106.10882751784581</v>
      </c>
      <c r="P122" s="85">
        <f>$F122*Population!F122*'Baseline Mortality'!F122</f>
        <v>175.90013307043986</v>
      </c>
      <c r="Q122" s="85">
        <f>$F122*Population!G122*'Baseline Mortality'!G122</f>
        <v>306.12186052012106</v>
      </c>
      <c r="R122" s="85">
        <f>$F122*Population!H122*'Baseline Mortality'!H122</f>
        <v>450.64252535844179</v>
      </c>
      <c r="S122" s="85">
        <f>$F122*Population!I122*'Baseline Mortality'!I122</f>
        <v>851.58775940116982</v>
      </c>
      <c r="T122" s="85">
        <f>$F122*Population!J122*'Baseline Mortality'!J122</f>
        <v>1058.1197450338013</v>
      </c>
      <c r="U122" s="85">
        <f>$F122*Population!K122*'Baseline Mortality'!K122</f>
        <v>1364.7926420786584</v>
      </c>
      <c r="V122" s="85">
        <f>$F122*Population!L122*'Baseline Mortality'!L122</f>
        <v>1335.3892918362505</v>
      </c>
      <c r="W122" s="87">
        <f>$F122*Population!M122*'Baseline Mortality'!M122</f>
        <v>1837.4791539719952</v>
      </c>
      <c r="X122" s="89">
        <f t="shared" si="3"/>
        <v>7589.9792144341372</v>
      </c>
      <c r="Z122" s="84">
        <f>$J122*Population!C122*'Baseline Mortality'!C122</f>
        <v>38.458585869374062</v>
      </c>
      <c r="AA122" s="85">
        <f>$J122*Population!D122*'Baseline Mortality'!D122</f>
        <v>65.181839586990549</v>
      </c>
      <c r="AB122" s="85">
        <f>$J122*Population!E122*'Baseline Mortality'!E122</f>
        <v>105.90767101959663</v>
      </c>
      <c r="AC122" s="85">
        <f>$J122*Population!F122*'Baseline Mortality'!F122</f>
        <v>175.56666925185172</v>
      </c>
      <c r="AD122" s="85">
        <f>$J122*Population!G122*'Baseline Mortality'!G122</f>
        <v>305.54152801678254</v>
      </c>
      <c r="AE122" s="85">
        <f>$J122*Population!H122*'Baseline Mortality'!H122</f>
        <v>449.78821686702031</v>
      </c>
      <c r="AF122" s="85">
        <f>$J122*Population!I122*'Baseline Mortality'!I122</f>
        <v>849.97335638079721</v>
      </c>
      <c r="AG122" s="85">
        <f>$J122*Population!J122*'Baseline Mortality'!J122</f>
        <v>1056.1138076615928</v>
      </c>
      <c r="AH122" s="85">
        <f>$J122*Population!K122*'Baseline Mortality'!K122</f>
        <v>1362.2053275720441</v>
      </c>
      <c r="AI122" s="85">
        <f>$J122*Population!L122*'Baseline Mortality'!L122</f>
        <v>1332.8577189216403</v>
      </c>
      <c r="AJ122" s="87">
        <f>$J122*Population!M122*'Baseline Mortality'!M122</f>
        <v>1833.9957409434544</v>
      </c>
      <c r="AK122" s="89">
        <f t="shared" ref="AK122:AK127" si="7">SUM(Z122:AJ122)</f>
        <v>7575.5904620911442</v>
      </c>
      <c r="AM122" s="95">
        <f t="shared" si="5"/>
        <v>14.38875234299303</v>
      </c>
    </row>
    <row r="123" spans="2:39" x14ac:dyDescent="0.3">
      <c r="B123" s="32" t="s">
        <v>120</v>
      </c>
      <c r="C123" s="29">
        <f>((-Input!C$2)/556)*(MMM_results!Q123*LN(Input!D129)+MMM_results!T123)</f>
        <v>-0.10769692446833919</v>
      </c>
      <c r="E123" s="73">
        <f>IF((Input!C129-Input!$C$7)&lt;0,0,1-EXP(-Input!$G$5*(Input!C129-Input!$C$7)))</f>
        <v>8.1536226810271173E-2</v>
      </c>
      <c r="F123" s="55">
        <f>IF((Input!C129-Input!$C$7)&lt;0,0,1-EXP(-Input!$G$4*(Input!C129-Input!$C$7)))</f>
        <v>0.10625696882559676</v>
      </c>
      <c r="G123" s="29">
        <f>IF((Input!C129-Input!$C$7)&lt;0,0,1-EXP(-Input!$G$6*(Input!C129-Input!$C$7)))</f>
        <v>0.14129529256887419</v>
      </c>
      <c r="I123" s="73">
        <f>IF((Input!C129-Input!$C$7+$C123)&lt;0,0,1-EXP(-Input!$G$5*(Input!C129-Input!$C$7+$C123)))</f>
        <v>8.0959674803888215E-2</v>
      </c>
      <c r="J123" s="55">
        <f>IF((Input!C129-Input!$C$7+$C123)&lt;0,0,1-EXP(-Input!$G$4*(Input!C129-Input!$C$7+$C123)))</f>
        <v>0.10551588574502702</v>
      </c>
      <c r="K123" s="29">
        <f>IF((Input!C129-Input!$C$7+$C123)&lt;0,0,1-EXP(-Input!$G$6*(Input!C129-Input!$C$7+$C123)))</f>
        <v>0.14032963008518373</v>
      </c>
      <c r="M123" s="84">
        <f>$F123*Population!C123*'Baseline Mortality'!C123</f>
        <v>1.0113662995009762</v>
      </c>
      <c r="N123" s="85">
        <f>$F123*Population!D123*'Baseline Mortality'!D123</f>
        <v>1.5107465854361004</v>
      </c>
      <c r="O123" s="85">
        <f>$F123*Population!E123*'Baseline Mortality'!E123</f>
        <v>3.0730269280462932</v>
      </c>
      <c r="P123" s="85">
        <f>$F123*Population!F123*'Baseline Mortality'!F123</f>
        <v>7.4511685399023388</v>
      </c>
      <c r="Q123" s="85">
        <f>$F123*Population!G123*'Baseline Mortality'!G123</f>
        <v>16.552875404967555</v>
      </c>
      <c r="R123" s="85">
        <f>$F123*Population!H123*'Baseline Mortality'!H123</f>
        <v>33.336792848428914</v>
      </c>
      <c r="S123" s="85">
        <f>$F123*Population!I123*'Baseline Mortality'!I123</f>
        <v>60.597790434440491</v>
      </c>
      <c r="T123" s="85">
        <f>$F123*Population!J123*'Baseline Mortality'!J123</f>
        <v>108.11140072523327</v>
      </c>
      <c r="U123" s="85">
        <f>$F123*Population!K123*'Baseline Mortality'!K123</f>
        <v>151.84744205112406</v>
      </c>
      <c r="V123" s="85">
        <f>$F123*Population!L123*'Baseline Mortality'!L123</f>
        <v>222.39711135863936</v>
      </c>
      <c r="W123" s="87">
        <f>$F123*Population!M123*'Baseline Mortality'!M123</f>
        <v>1050.466600814812</v>
      </c>
      <c r="X123" s="89">
        <f t="shared" si="3"/>
        <v>1656.3563219905313</v>
      </c>
      <c r="Z123" s="84">
        <f>$J123*Population!C123*'Baseline Mortality'!C123</f>
        <v>1.0043125837672928</v>
      </c>
      <c r="AA123" s="85">
        <f>$J123*Population!D123*'Baseline Mortality'!D123</f>
        <v>1.5002099707945438</v>
      </c>
      <c r="AB123" s="85">
        <f>$J123*Population!E123*'Baseline Mortality'!E123</f>
        <v>3.0515942795557427</v>
      </c>
      <c r="AC123" s="85">
        <f>$J123*Population!F123*'Baseline Mortality'!F123</f>
        <v>7.3992007960787927</v>
      </c>
      <c r="AD123" s="85">
        <f>$J123*Population!G123*'Baseline Mortality'!G123</f>
        <v>16.437428333279154</v>
      </c>
      <c r="AE123" s="85">
        <f>$J123*Population!H123*'Baseline Mortality'!H123</f>
        <v>33.104287315723766</v>
      </c>
      <c r="AF123" s="85">
        <f>$J123*Population!I123*'Baseline Mortality'!I123</f>
        <v>60.175154651515193</v>
      </c>
      <c r="AG123" s="85">
        <f>$J123*Population!J123*'Baseline Mortality'!J123</f>
        <v>107.35738401668526</v>
      </c>
      <c r="AH123" s="85">
        <f>$J123*Population!K123*'Baseline Mortality'!K123</f>
        <v>150.78839085311199</v>
      </c>
      <c r="AI123" s="85">
        <f>$J123*Population!L123*'Baseline Mortality'!L123</f>
        <v>220.84601557436201</v>
      </c>
      <c r="AJ123" s="87">
        <f>$J123*Population!M123*'Baseline Mortality'!M123</f>
        <v>1043.1401822921339</v>
      </c>
      <c r="AK123" s="89">
        <f t="shared" si="7"/>
        <v>1644.8041606670076</v>
      </c>
      <c r="AM123" s="95">
        <f t="shared" si="5"/>
        <v>11.552161323523706</v>
      </c>
    </row>
    <row r="124" spans="2:39" x14ac:dyDescent="0.3">
      <c r="B124" s="32" t="s">
        <v>121</v>
      </c>
      <c r="C124" s="29">
        <f>((-Input!C$2)/556)*(MMM_results!Q124*LN(Input!D130)+MMM_results!T124)</f>
        <v>-5.9832866496775397E-2</v>
      </c>
      <c r="E124" s="73">
        <f>IF((Input!C130-Input!$C$7)&lt;0,0,1-EXP(-Input!$G$5*(Input!C130-Input!$C$7)))</f>
        <v>0</v>
      </c>
      <c r="F124" s="55">
        <f>IF((Input!C130-Input!$C$7)&lt;0,0,1-EXP(-Input!$G$4*(Input!C130-Input!$C$7)))</f>
        <v>0</v>
      </c>
      <c r="G124" s="29">
        <f>IF((Input!C130-Input!$C$7)&lt;0,0,1-EXP(-Input!$G$6*(Input!C130-Input!$C$7)))</f>
        <v>0</v>
      </c>
      <c r="I124" s="73">
        <f>IF((Input!C130-Input!$C$7+$C124)&lt;0,0,1-EXP(-Input!$G$5*(Input!C130-Input!$C$7+$C124)))</f>
        <v>0</v>
      </c>
      <c r="J124" s="55">
        <f>IF((Input!C130-Input!$C$7+$C124)&lt;0,0,1-EXP(-Input!$G$4*(Input!C130-Input!$C$7+$C124)))</f>
        <v>0</v>
      </c>
      <c r="K124" s="29">
        <f>IF((Input!C130-Input!$C$7+$C124)&lt;0,0,1-EXP(-Input!$G$6*(Input!C130-Input!$C$7+$C124)))</f>
        <v>0</v>
      </c>
      <c r="M124" s="84">
        <f>$F124*Population!C124*'Baseline Mortality'!C124</f>
        <v>0</v>
      </c>
      <c r="N124" s="85">
        <f>$F124*Population!D124*'Baseline Mortality'!D124</f>
        <v>0</v>
      </c>
      <c r="O124" s="85">
        <f>$F124*Population!E124*'Baseline Mortality'!E124</f>
        <v>0</v>
      </c>
      <c r="P124" s="85">
        <f>$F124*Population!F124*'Baseline Mortality'!F124</f>
        <v>0</v>
      </c>
      <c r="Q124" s="85">
        <f>$F124*Population!G124*'Baseline Mortality'!G124</f>
        <v>0</v>
      </c>
      <c r="R124" s="85">
        <f>$F124*Population!H124*'Baseline Mortality'!H124</f>
        <v>0</v>
      </c>
      <c r="S124" s="85">
        <f>$F124*Population!I124*'Baseline Mortality'!I124</f>
        <v>0</v>
      </c>
      <c r="T124" s="85">
        <f>$F124*Population!J124*'Baseline Mortality'!J124</f>
        <v>0</v>
      </c>
      <c r="U124" s="85">
        <f>$F124*Population!K124*'Baseline Mortality'!K124</f>
        <v>0</v>
      </c>
      <c r="V124" s="85">
        <f>$F124*Population!L124*'Baseline Mortality'!L124</f>
        <v>0</v>
      </c>
      <c r="W124" s="87">
        <f>$F124*Population!M124*'Baseline Mortality'!M124</f>
        <v>0</v>
      </c>
      <c r="X124" s="89">
        <f t="shared" si="3"/>
        <v>0</v>
      </c>
      <c r="Z124" s="84">
        <f>$J124*Population!C124*'Baseline Mortality'!C124</f>
        <v>0</v>
      </c>
      <c r="AA124" s="85">
        <f>$J124*Population!D124*'Baseline Mortality'!D124</f>
        <v>0</v>
      </c>
      <c r="AB124" s="85">
        <f>$J124*Population!E124*'Baseline Mortality'!E124</f>
        <v>0</v>
      </c>
      <c r="AC124" s="85">
        <f>$J124*Population!F124*'Baseline Mortality'!F124</f>
        <v>0</v>
      </c>
      <c r="AD124" s="85">
        <f>$J124*Population!G124*'Baseline Mortality'!G124</f>
        <v>0</v>
      </c>
      <c r="AE124" s="85">
        <f>$J124*Population!H124*'Baseline Mortality'!H124</f>
        <v>0</v>
      </c>
      <c r="AF124" s="85">
        <f>$J124*Population!I124*'Baseline Mortality'!I124</f>
        <v>0</v>
      </c>
      <c r="AG124" s="85">
        <f>$J124*Population!J124*'Baseline Mortality'!J124</f>
        <v>0</v>
      </c>
      <c r="AH124" s="85">
        <f>$J124*Population!K124*'Baseline Mortality'!K124</f>
        <v>0</v>
      </c>
      <c r="AI124" s="85">
        <f>$J124*Population!L124*'Baseline Mortality'!L124</f>
        <v>0</v>
      </c>
      <c r="AJ124" s="87">
        <f>$J124*Population!M124*'Baseline Mortality'!M124</f>
        <v>0</v>
      </c>
      <c r="AK124" s="89">
        <f t="shared" si="7"/>
        <v>0</v>
      </c>
      <c r="AM124" s="95">
        <f t="shared" si="5"/>
        <v>0</v>
      </c>
    </row>
    <row r="125" spans="2:39" x14ac:dyDescent="0.3">
      <c r="B125" s="32" t="s">
        <v>122</v>
      </c>
      <c r="C125" s="29">
        <f>((-Input!C$2)/556)*(MMM_results!Q125*LN(Input!D131)+MMM_results!T125)</f>
        <v>-5.9079404162286298E-2</v>
      </c>
      <c r="E125" s="73">
        <f>IF((Input!C131-Input!$C$7)&lt;0,0,1-EXP(-Input!$G$5*(Input!C131-Input!$C$7)))</f>
        <v>4.3250543988870849E-3</v>
      </c>
      <c r="F125" s="55">
        <f>IF((Input!C131-Input!$C$7)&lt;0,0,1-EXP(-Input!$G$4*(Input!C131-Input!$C$7)))</f>
        <v>5.7085255572277838E-3</v>
      </c>
      <c r="G125" s="29">
        <f>IF((Input!C131-Input!$C$7)&lt;0,0,1-EXP(-Input!$G$6*(Input!C131-Input!$C$7)))</f>
        <v>7.7329477347625186E-3</v>
      </c>
      <c r="I125" s="73">
        <f>IF((Input!C131-Input!$C$7+$C125)&lt;0,0,1-EXP(-Input!$G$5*(Input!C131-Input!$C$7+$C125)))</f>
        <v>3.9822350539866491E-3</v>
      </c>
      <c r="J125" s="55">
        <f>IF((Input!C131-Input!$C$7+$C125)&lt;0,0,1-EXP(-Input!$G$4*(Input!C131-Input!$C$7+$C125)))</f>
        <v>5.2563370783142993E-3</v>
      </c>
      <c r="K125" s="29">
        <f>IF((Input!C131-Input!$C$7+$C125)&lt;0,0,1-EXP(-Input!$G$6*(Input!C131-Input!$C$7+$C125)))</f>
        <v>7.1209741149762529E-3</v>
      </c>
      <c r="M125" s="84">
        <f>$F125*Population!C125*'Baseline Mortality'!C125</f>
        <v>0.11047831542499598</v>
      </c>
      <c r="N125" s="85">
        <f>$F125*Population!D125*'Baseline Mortality'!D125</f>
        <v>0.12023191764140018</v>
      </c>
      <c r="O125" s="85">
        <f>$F125*Population!E125*'Baseline Mortality'!E125</f>
        <v>0.14587726953399383</v>
      </c>
      <c r="P125" s="85">
        <f>$F125*Population!F125*'Baseline Mortality'!F125</f>
        <v>0.17780677421598143</v>
      </c>
      <c r="Q125" s="85">
        <f>$F125*Population!G125*'Baseline Mortality'!G125</f>
        <v>0.25178603124816606</v>
      </c>
      <c r="R125" s="85">
        <f>$F125*Population!H125*'Baseline Mortality'!H125</f>
        <v>0.34110064078165497</v>
      </c>
      <c r="S125" s="85">
        <f>$F125*Population!I125*'Baseline Mortality'!I125</f>
        <v>0.48692205756825607</v>
      </c>
      <c r="T125" s="85">
        <f>$F125*Population!J125*'Baseline Mortality'!J125</f>
        <v>0.48005054089959026</v>
      </c>
      <c r="U125" s="85">
        <f>$F125*Population!K125*'Baseline Mortality'!K125</f>
        <v>0.82116600510981552</v>
      </c>
      <c r="V125" s="85">
        <f>$F125*Population!L125*'Baseline Mortality'!L125</f>
        <v>1.043473074590572</v>
      </c>
      <c r="W125" s="87">
        <f>$F125*Population!M125*'Baseline Mortality'!M125</f>
        <v>3.5161133483736062</v>
      </c>
      <c r="X125" s="89">
        <f t="shared" si="3"/>
        <v>7.4950059753880325</v>
      </c>
      <c r="Z125" s="84">
        <f>$J125*Population!C125*'Baseline Mortality'!C125</f>
        <v>0.10172701512789903</v>
      </c>
      <c r="AA125" s="85">
        <f>$J125*Population!D125*'Baseline Mortality'!D125</f>
        <v>0.11070800688544685</v>
      </c>
      <c r="AB125" s="85">
        <f>$J125*Population!E125*'Baseline Mortality'!E125</f>
        <v>0.13432191781359917</v>
      </c>
      <c r="AC125" s="85">
        <f>$J125*Population!F125*'Baseline Mortality'!F125</f>
        <v>0.16372219598869511</v>
      </c>
      <c r="AD125" s="85">
        <f>$J125*Population!G125*'Baseline Mortality'!G125</f>
        <v>0.23184134652347119</v>
      </c>
      <c r="AE125" s="85">
        <f>$J125*Population!H125*'Baseline Mortality'!H125</f>
        <v>0.31408109285019653</v>
      </c>
      <c r="AF125" s="85">
        <f>$J125*Population!I125*'Baseline Mortality'!I125</f>
        <v>0.44835158217072812</v>
      </c>
      <c r="AG125" s="85">
        <f>$J125*Population!J125*'Baseline Mortality'!J125</f>
        <v>0.44202437780111098</v>
      </c>
      <c r="AH125" s="85">
        <f>$J125*Population!K125*'Baseline Mortality'!K125</f>
        <v>0.75611911987411295</v>
      </c>
      <c r="AI125" s="85">
        <f>$J125*Population!L125*'Baseline Mortality'!L125</f>
        <v>0.96081661669158525</v>
      </c>
      <c r="AJ125" s="87">
        <f>$J125*Population!M125*'Baseline Mortality'!M125</f>
        <v>3.2375920505797531</v>
      </c>
      <c r="AK125" s="89">
        <f t="shared" si="7"/>
        <v>6.9013053223065981</v>
      </c>
      <c r="AM125" s="95">
        <f t="shared" si="5"/>
        <v>0.59370065308143438</v>
      </c>
    </row>
    <row r="126" spans="2:39" x14ac:dyDescent="0.3">
      <c r="B126" s="32" t="s">
        <v>123</v>
      </c>
      <c r="C126" s="29">
        <f>((-Input!C$2)/556)*(MMM_results!Q126*LN(Input!D132)+MMM_results!T126)</f>
        <v>-7.5901465162964601E-2</v>
      </c>
      <c r="E126" s="73">
        <f>IF((Input!C132-Input!$C$7)&lt;0,0,1-EXP(-Input!$G$5*(Input!C132-Input!$C$7)))</f>
        <v>5.5122707727675468E-2</v>
      </c>
      <c r="F126" s="55">
        <f>IF((Input!C132-Input!$C$7)&lt;0,0,1-EXP(-Input!$G$4*(Input!C132-Input!$C$7)))</f>
        <v>7.2153638062550041E-2</v>
      </c>
      <c r="G126" s="29">
        <f>IF((Input!C132-Input!$C$7)&lt;0,0,1-EXP(-Input!$G$6*(Input!C132-Input!$C$7)))</f>
        <v>9.6564413737450616E-2</v>
      </c>
      <c r="I126" s="73">
        <f>IF((Input!C132-Input!$C$7+$C126)&lt;0,0,1-EXP(-Input!$G$5*(Input!C132-Input!$C$7+$C126)))</f>
        <v>5.470472484907507E-2</v>
      </c>
      <c r="J126" s="55">
        <f>IF((Input!C132-Input!$C$7+$C126)&lt;0,0,1-EXP(-Input!$G$4*(Input!C132-Input!$C$7+$C126)))</f>
        <v>7.1611482379404401E-2</v>
      </c>
      <c r="K126" s="29">
        <f>IF((Input!C132-Input!$C$7+$C126)&lt;0,0,1-EXP(-Input!$G$6*(Input!C132-Input!$C$7+$C126)))</f>
        <v>9.5848511858370955E-2</v>
      </c>
      <c r="M126" s="84">
        <f>$F126*Population!C126*'Baseline Mortality'!C126</f>
        <v>12.333509393845272</v>
      </c>
      <c r="N126" s="85">
        <f>$F126*Population!D126*'Baseline Mortality'!D126</f>
        <v>14.970420160227135</v>
      </c>
      <c r="O126" s="85">
        <f>$F126*Population!E126*'Baseline Mortality'!E126</f>
        <v>17.071532821666107</v>
      </c>
      <c r="P126" s="85">
        <f>$F126*Population!F126*'Baseline Mortality'!F126</f>
        <v>24.996104285497552</v>
      </c>
      <c r="Q126" s="85">
        <f>$F126*Population!G126*'Baseline Mortality'!G126</f>
        <v>40.66595114893115</v>
      </c>
      <c r="R126" s="85">
        <f>$F126*Population!H126*'Baseline Mortality'!H126</f>
        <v>52.816214569101852</v>
      </c>
      <c r="S126" s="85">
        <f>$F126*Population!I126*'Baseline Mortality'!I126</f>
        <v>61.954069236184075</v>
      </c>
      <c r="T126" s="85">
        <f>$F126*Population!J126*'Baseline Mortality'!J126</f>
        <v>79.511439504088941</v>
      </c>
      <c r="U126" s="85">
        <f>$F126*Population!K126*'Baseline Mortality'!K126</f>
        <v>84.164116783063662</v>
      </c>
      <c r="V126" s="85">
        <f>$F126*Population!L126*'Baseline Mortality'!L126</f>
        <v>70.800654642952296</v>
      </c>
      <c r="W126" s="87">
        <f>$F126*Population!M126*'Baseline Mortality'!M126</f>
        <v>76.930880031998086</v>
      </c>
      <c r="X126" s="89">
        <f t="shared" si="3"/>
        <v>536.21489257755616</v>
      </c>
      <c r="Z126" s="84">
        <f>$J126*Population!C126*'Baseline Mortality'!C126</f>
        <v>12.240836558620989</v>
      </c>
      <c r="AA126" s="85">
        <f>$J126*Population!D126*'Baseline Mortality'!D126</f>
        <v>14.857933824307258</v>
      </c>
      <c r="AB126" s="85">
        <f>$J126*Population!E126*'Baseline Mortality'!E126</f>
        <v>16.943258921862885</v>
      </c>
      <c r="AC126" s="85">
        <f>$J126*Population!F126*'Baseline Mortality'!F126</f>
        <v>24.808285897419385</v>
      </c>
      <c r="AD126" s="85">
        <f>$J126*Population!G126*'Baseline Mortality'!G126</f>
        <v>40.360390998148411</v>
      </c>
      <c r="AE126" s="85">
        <f>$J126*Population!H126*'Baseline Mortality'!H126</f>
        <v>52.41935847619002</v>
      </c>
      <c r="AF126" s="85">
        <f>$J126*Population!I126*'Baseline Mortality'!I126</f>
        <v>61.48855215856593</v>
      </c>
      <c r="AG126" s="85">
        <f>$J126*Population!J126*'Baseline Mortality'!J126</f>
        <v>78.913997989568728</v>
      </c>
      <c r="AH126" s="85">
        <f>$J126*Population!K126*'Baseline Mortality'!K126</f>
        <v>83.531715486938936</v>
      </c>
      <c r="AI126" s="85">
        <f>$J126*Population!L126*'Baseline Mortality'!L126</f>
        <v>70.268665150588348</v>
      </c>
      <c r="AJ126" s="87">
        <f>$J126*Population!M126*'Baseline Mortality'!M126</f>
        <v>76.352828599822402</v>
      </c>
      <c r="AK126" s="89">
        <f t="shared" si="7"/>
        <v>532.18582406203325</v>
      </c>
      <c r="AM126" s="95">
        <f t="shared" si="5"/>
        <v>4.0290685155229085</v>
      </c>
    </row>
    <row r="127" spans="2:39" x14ac:dyDescent="0.3">
      <c r="B127" s="32" t="s">
        <v>124</v>
      </c>
      <c r="C127" s="29">
        <f>((-Input!C$2)/556)*(MMM_results!Q127*LN(Input!D133)+MMM_results!T127)</f>
        <v>-5.7798065370935847E-2</v>
      </c>
      <c r="E127" s="73">
        <f>IF((Input!C133-Input!$C$7)&lt;0,0,1-EXP(-Input!$G$5*(Input!C133-Input!$C$7)))</f>
        <v>5.4470565487513944E-2</v>
      </c>
      <c r="F127" s="55">
        <f>IF((Input!C133-Input!$C$7)&lt;0,0,1-EXP(-Input!$G$4*(Input!C133-Input!$C$7)))</f>
        <v>7.1307726210538935E-2</v>
      </c>
      <c r="G127" s="29">
        <f>IF((Input!C133-Input!$C$7)&lt;0,0,1-EXP(-Input!$G$6*(Input!C133-Input!$C$7)))</f>
        <v>9.5447345007964812E-2</v>
      </c>
      <c r="I127" s="73">
        <f>IF((Input!C133-Input!$C$7+$C127)&lt;0,0,1-EXP(-Input!$G$5*(Input!C133-Input!$C$7+$C127)))</f>
        <v>5.4152073604444184E-2</v>
      </c>
      <c r="J127" s="55">
        <f>IF((Input!C133-Input!$C$7+$C127)&lt;0,0,1-EXP(-Input!$G$4*(Input!C133-Input!$C$7+$C127)))</f>
        <v>7.0894533488199074E-2</v>
      </c>
      <c r="K127" s="29">
        <f>IF((Input!C133-Input!$C$7+$C127)&lt;0,0,1-EXP(-Input!$G$6*(Input!C133-Input!$C$7+$C127)))</f>
        <v>9.4901571722032729E-2</v>
      </c>
      <c r="M127" s="84">
        <f>$F127*Population!C127*'Baseline Mortality'!C127</f>
        <v>69.787560150479791</v>
      </c>
      <c r="N127" s="85">
        <f>$F127*Population!D127*'Baseline Mortality'!D127</f>
        <v>80.669671224425429</v>
      </c>
      <c r="O127" s="85">
        <f>$F127*Population!E127*'Baseline Mortality'!E127</f>
        <v>91.939740878757419</v>
      </c>
      <c r="P127" s="85">
        <f>$F127*Population!F127*'Baseline Mortality'!F127</f>
        <v>126.75215665376037</v>
      </c>
      <c r="Q127" s="85">
        <f>$F127*Population!G127*'Baseline Mortality'!G127</f>
        <v>172.00630778262774</v>
      </c>
      <c r="R127" s="85">
        <f>$F127*Population!H127*'Baseline Mortality'!H127</f>
        <v>228.40773902787546</v>
      </c>
      <c r="S127" s="85">
        <f>$F127*Population!I127*'Baseline Mortality'!I127</f>
        <v>294.33265406489255</v>
      </c>
      <c r="T127" s="85">
        <f>$F127*Population!J127*'Baseline Mortality'!J127</f>
        <v>376.99744572882145</v>
      </c>
      <c r="U127" s="85">
        <f>$F127*Population!K127*'Baseline Mortality'!K127</f>
        <v>410.54367471931437</v>
      </c>
      <c r="V127" s="85">
        <f>$F127*Population!L127*'Baseline Mortality'!L127</f>
        <v>340.7875138181866</v>
      </c>
      <c r="W127" s="87">
        <f>$F127*Population!M127*'Baseline Mortality'!M127</f>
        <v>395.26843398943828</v>
      </c>
      <c r="X127" s="89">
        <f t="shared" si="3"/>
        <v>2587.4928980385794</v>
      </c>
      <c r="Z127" s="84">
        <f>$J127*Population!C127*'Baseline Mortality'!C127</f>
        <v>69.383176032566737</v>
      </c>
      <c r="AA127" s="85">
        <f>$J127*Population!D127*'Baseline Mortality'!D127</f>
        <v>80.20223069820436</v>
      </c>
      <c r="AB127" s="85">
        <f>$J127*Population!E127*'Baseline Mortality'!E127</f>
        <v>91.406995917674905</v>
      </c>
      <c r="AC127" s="85">
        <f>$J127*Population!F127*'Baseline Mortality'!F127</f>
        <v>126.01769109927638</v>
      </c>
      <c r="AD127" s="85">
        <f>$J127*Population!G127*'Baseline Mortality'!G127</f>
        <v>171.00961698417919</v>
      </c>
      <c r="AE127" s="85">
        <f>$J127*Population!H127*'Baseline Mortality'!H127</f>
        <v>227.08423005475561</v>
      </c>
      <c r="AF127" s="85">
        <f>$J127*Population!I127*'Baseline Mortality'!I127</f>
        <v>292.62714307653886</v>
      </c>
      <c r="AG127" s="85">
        <f>$J127*Population!J127*'Baseline Mortality'!J127</f>
        <v>374.81293348598336</v>
      </c>
      <c r="AH127" s="85">
        <f>$J127*Population!K127*'Baseline Mortality'!K127</f>
        <v>408.16477880422332</v>
      </c>
      <c r="AI127" s="85">
        <f>$J127*Population!L127*'Baseline Mortality'!L127</f>
        <v>338.81282007801292</v>
      </c>
      <c r="AJ127" s="87">
        <f>$J127*Population!M127*'Baseline Mortality'!M127</f>
        <v>392.97805047878069</v>
      </c>
      <c r="AK127" s="89">
        <f t="shared" si="7"/>
        <v>2572.4996667101959</v>
      </c>
      <c r="AM127" s="95">
        <f t="shared" si="5"/>
        <v>14.993231328383445</v>
      </c>
    </row>
    <row r="128" spans="2:39" x14ac:dyDescent="0.3">
      <c r="B128" s="32" t="s">
        <v>125</v>
      </c>
      <c r="C128" s="29" t="e">
        <f>((-Input!C$2)/556)*(MMM_results!Q128*LN(Input!D134)+MMM_results!T128)</f>
        <v>#VALUE!</v>
      </c>
      <c r="E128" s="73" t="s">
        <v>107</v>
      </c>
      <c r="F128" s="55" t="s">
        <v>107</v>
      </c>
      <c r="G128" s="29" t="s">
        <v>107</v>
      </c>
      <c r="I128" s="73" t="s">
        <v>107</v>
      </c>
      <c r="J128" s="55" t="s">
        <v>107</v>
      </c>
      <c r="K128" s="29" t="s">
        <v>107</v>
      </c>
      <c r="M128" s="84" t="s">
        <v>107</v>
      </c>
      <c r="N128" s="85" t="s">
        <v>107</v>
      </c>
      <c r="O128" s="85" t="s">
        <v>107</v>
      </c>
      <c r="P128" s="85" t="s">
        <v>107</v>
      </c>
      <c r="Q128" s="85" t="s">
        <v>107</v>
      </c>
      <c r="R128" s="85" t="s">
        <v>107</v>
      </c>
      <c r="S128" s="85" t="s">
        <v>107</v>
      </c>
      <c r="T128" s="85" t="s">
        <v>107</v>
      </c>
      <c r="U128" s="85" t="s">
        <v>107</v>
      </c>
      <c r="V128" s="85" t="s">
        <v>107</v>
      </c>
      <c r="W128" s="87" t="s">
        <v>107</v>
      </c>
      <c r="X128" s="89" t="s">
        <v>107</v>
      </c>
      <c r="Z128" s="84" t="s">
        <v>107</v>
      </c>
      <c r="AA128" s="85" t="s">
        <v>107</v>
      </c>
      <c r="AB128" s="85" t="s">
        <v>107</v>
      </c>
      <c r="AC128" s="85" t="s">
        <v>107</v>
      </c>
      <c r="AD128" s="85" t="s">
        <v>107</v>
      </c>
      <c r="AE128" s="85" t="s">
        <v>107</v>
      </c>
      <c r="AF128" s="85" t="s">
        <v>107</v>
      </c>
      <c r="AG128" s="85" t="s">
        <v>107</v>
      </c>
      <c r="AH128" s="85" t="s">
        <v>107</v>
      </c>
      <c r="AI128" s="85" t="s">
        <v>107</v>
      </c>
      <c r="AJ128" s="87" t="s">
        <v>107</v>
      </c>
      <c r="AK128" s="89" t="s">
        <v>107</v>
      </c>
      <c r="AM128" s="95" t="s">
        <v>107</v>
      </c>
    </row>
    <row r="129" spans="2:39" x14ac:dyDescent="0.3">
      <c r="B129" s="32" t="s">
        <v>126</v>
      </c>
      <c r="C129" s="29">
        <f>((-Input!C$2)/556)*(MMM_results!Q129*LN(Input!D135)+MMM_results!T129)</f>
        <v>-9.0284095693463934E-2</v>
      </c>
      <c r="E129" s="73">
        <f>IF((Input!C135-Input!$C$7)&lt;0,0,1-EXP(-Input!$G$5*(Input!C135-Input!$C$7)))</f>
        <v>6.9351054695876102E-2</v>
      </c>
      <c r="F129" s="55">
        <f>IF((Input!C135-Input!$C$7)&lt;0,0,1-EXP(-Input!$G$4*(Input!C135-Input!$C$7)))</f>
        <v>9.0562855647393303E-2</v>
      </c>
      <c r="G129" s="29">
        <f>IF((Input!C135-Input!$C$7)&lt;0,0,1-EXP(-Input!$G$6*(Input!C135-Input!$C$7)))</f>
        <v>0.12078454547600648</v>
      </c>
      <c r="I129" s="73">
        <f>IF((Input!C135-Input!$C$7+$C129)&lt;0,0,1-EXP(-Input!$G$5*(Input!C135-Input!$C$7+$C129)))</f>
        <v>6.8861334219949777E-2</v>
      </c>
      <c r="J129" s="55">
        <f>IF((Input!C135-Input!$C$7+$C129)&lt;0,0,1-EXP(-Input!$G$4*(Input!C135-Input!$C$7+$C129)))</f>
        <v>8.9930726573887787E-2</v>
      </c>
      <c r="K129" s="29">
        <f>IF((Input!C135-Input!$C$7+$C129)&lt;0,0,1-EXP(-Input!$G$6*(Input!C135-Input!$C$7+$C129)))</f>
        <v>0.11995575392851632</v>
      </c>
      <c r="M129" s="84">
        <f>$F129*Population!C129*'Baseline Mortality'!C129</f>
        <v>0.22585291298172891</v>
      </c>
      <c r="N129" s="85">
        <f>$F129*Population!D129*'Baseline Mortality'!D129</f>
        <v>0.29398413467714352</v>
      </c>
      <c r="O129" s="85">
        <f>$F129*Population!E129*'Baseline Mortality'!E129</f>
        <v>0.78074815005608555</v>
      </c>
      <c r="P129" s="85">
        <f>$F129*Population!F129*'Baseline Mortality'!F129</f>
        <v>1.4160766590515237</v>
      </c>
      <c r="Q129" s="85">
        <f>$F129*Population!G129*'Baseline Mortality'!G129</f>
        <v>2.864470531571635</v>
      </c>
      <c r="R129" s="85">
        <f>$F129*Population!H129*'Baseline Mortality'!H129</f>
        <v>5.5450990990960589</v>
      </c>
      <c r="S129" s="85">
        <f>$F129*Population!I129*'Baseline Mortality'!I129</f>
        <v>12.495885911480421</v>
      </c>
      <c r="T129" s="85">
        <f>$F129*Population!J129*'Baseline Mortality'!J129</f>
        <v>26.003958255934251</v>
      </c>
      <c r="U129" s="85">
        <f>$F129*Population!K129*'Baseline Mortality'!K129</f>
        <v>37.340427561093463</v>
      </c>
      <c r="V129" s="85">
        <f>$F129*Population!L129*'Baseline Mortality'!L129</f>
        <v>48.499668486112618</v>
      </c>
      <c r="W129" s="87">
        <f>$F129*Population!M129*'Baseline Mortality'!M129</f>
        <v>263.47518462668023</v>
      </c>
      <c r="X129" s="89">
        <f t="shared" si="3"/>
        <v>398.9413563287352</v>
      </c>
      <c r="Z129" s="84">
        <f>$J129*Population!C129*'Baseline Mortality'!C129</f>
        <v>0.22427645879848701</v>
      </c>
      <c r="AA129" s="85">
        <f>$J129*Population!D129*'Baseline Mortality'!D129</f>
        <v>0.29193212430986515</v>
      </c>
      <c r="AB129" s="85">
        <f>$J129*Population!E129*'Baseline Mortality'!E129</f>
        <v>0.77529852502816377</v>
      </c>
      <c r="AC129" s="85">
        <f>$J129*Population!F129*'Baseline Mortality'!F129</f>
        <v>1.4061924386379772</v>
      </c>
      <c r="AD129" s="85">
        <f>$J129*Population!G129*'Baseline Mortality'!G129</f>
        <v>2.844476516472815</v>
      </c>
      <c r="AE129" s="85">
        <f>$J129*Population!H129*'Baseline Mortality'!H129</f>
        <v>5.5063942864998729</v>
      </c>
      <c r="AF129" s="85">
        <f>$J129*Population!I129*'Baseline Mortality'!I129</f>
        <v>12.408664580755055</v>
      </c>
      <c r="AG129" s="85">
        <f>$J129*Population!J129*'Baseline Mortality'!J129</f>
        <v>25.822450529369171</v>
      </c>
      <c r="AH129" s="85">
        <f>$J129*Population!K129*'Baseline Mortality'!K129</f>
        <v>37.079791236081846</v>
      </c>
      <c r="AI129" s="85">
        <f>$J129*Population!L129*'Baseline Mortality'!L129</f>
        <v>48.161140617415334</v>
      </c>
      <c r="AJ129" s="87">
        <f>$J129*Population!M129*'Baseline Mortality'!M129</f>
        <v>261.63612684565993</v>
      </c>
      <c r="AK129" s="89">
        <f t="shared" ref="AK129:AK131" si="8">SUM(Z129:AJ129)</f>
        <v>396.15674415902851</v>
      </c>
      <c r="AM129" s="95">
        <f t="shared" si="5"/>
        <v>2.7846121697066906</v>
      </c>
    </row>
    <row r="130" spans="2:39" x14ac:dyDescent="0.3">
      <c r="B130" s="32" t="s">
        <v>127</v>
      </c>
      <c r="C130" s="29">
        <f>((-Input!C$2)/556)*(MMM_results!Q130*LN(Input!D136)+MMM_results!T130)</f>
        <v>-0.14165467598108375</v>
      </c>
      <c r="E130" s="73">
        <f>IF((Input!C136-Input!$C$7)&lt;0,0,1-EXP(-Input!$G$5*(Input!C136-Input!$C$7)))</f>
        <v>0.14046030244375862</v>
      </c>
      <c r="F130" s="55">
        <f>IF((Input!C136-Input!$C$7)&lt;0,0,1-EXP(-Input!$G$4*(Input!C136-Input!$C$7)))</f>
        <v>0.18119770078256547</v>
      </c>
      <c r="G130" s="29">
        <f>IF((Input!C136-Input!$C$7)&lt;0,0,1-EXP(-Input!$G$6*(Input!C136-Input!$C$7)))</f>
        <v>0.23744733196319046</v>
      </c>
      <c r="I130" s="73">
        <f>IF((Input!C136-Input!$C$7+$C130)&lt;0,0,1-EXP(-Input!$G$5*(Input!C136-Input!$C$7+$C130)))</f>
        <v>0.1397505400556156</v>
      </c>
      <c r="J130" s="55">
        <f>IF((Input!C136-Input!$C$7+$C130)&lt;0,0,1-EXP(-Input!$G$4*(Input!C136-Input!$C$7+$C130)))</f>
        <v>0.18030456465743894</v>
      </c>
      <c r="K130" s="29">
        <f>IF((Input!C136-Input!$C$7+$C130)&lt;0,0,1-EXP(-Input!$G$6*(Input!C136-Input!$C$7+$C130)))</f>
        <v>0.23631921028624792</v>
      </c>
      <c r="M130" s="84">
        <f>$F130*Population!C130*'Baseline Mortality'!C130</f>
        <v>3.0016965673178722</v>
      </c>
      <c r="N130" s="85">
        <f>$F130*Population!D130*'Baseline Mortality'!D130</f>
        <v>2.1234218933242697</v>
      </c>
      <c r="O130" s="85">
        <f>$F130*Population!E130*'Baseline Mortality'!E130</f>
        <v>2.2869081386415293</v>
      </c>
      <c r="P130" s="85">
        <f>$F130*Population!F130*'Baseline Mortality'!F130</f>
        <v>2.7086988229873437</v>
      </c>
      <c r="Q130" s="85">
        <f>$F130*Population!G130*'Baseline Mortality'!G130</f>
        <v>3.5578071767436468</v>
      </c>
      <c r="R130" s="85">
        <f>$F130*Population!H130*'Baseline Mortality'!H130</f>
        <v>5.75339985605574</v>
      </c>
      <c r="S130" s="85">
        <f>$F130*Population!I130*'Baseline Mortality'!I130</f>
        <v>8.1378363213042242</v>
      </c>
      <c r="T130" s="85">
        <f>$F130*Population!J130*'Baseline Mortality'!J130</f>
        <v>8.640144894023436</v>
      </c>
      <c r="U130" s="85">
        <f>$F130*Population!K130*'Baseline Mortality'!K130</f>
        <v>12.967579271148207</v>
      </c>
      <c r="V130" s="85">
        <f>$F130*Population!L130*'Baseline Mortality'!L130</f>
        <v>13.990447241748058</v>
      </c>
      <c r="W130" s="87">
        <f>$F130*Population!M130*'Baseline Mortality'!M130</f>
        <v>28.363066517705558</v>
      </c>
      <c r="X130" s="89">
        <f t="shared" si="3"/>
        <v>91.531006700999896</v>
      </c>
      <c r="Z130" s="84">
        <f>$J130*Population!C130*'Baseline Mortality'!C130</f>
        <v>2.9869009952473577</v>
      </c>
      <c r="AA130" s="85">
        <f>$J130*Population!D130*'Baseline Mortality'!D130</f>
        <v>2.1129553984757048</v>
      </c>
      <c r="AB130" s="85">
        <f>$J130*Population!E130*'Baseline Mortality'!E130</f>
        <v>2.2756358086690995</v>
      </c>
      <c r="AC130" s="85">
        <f>$J130*Population!F130*'Baseline Mortality'!F130</f>
        <v>2.6953474572666454</v>
      </c>
      <c r="AD130" s="85">
        <f>$J130*Population!G130*'Baseline Mortality'!G130</f>
        <v>3.5402704966309266</v>
      </c>
      <c r="AE130" s="85">
        <f>$J130*Population!H130*'Baseline Mortality'!H130</f>
        <v>5.7250409462486713</v>
      </c>
      <c r="AF130" s="85">
        <f>$J130*Population!I130*'Baseline Mortality'!I130</f>
        <v>8.0977243575898221</v>
      </c>
      <c r="AG130" s="85">
        <f>$J130*Population!J130*'Baseline Mortality'!J130</f>
        <v>8.597557016264215</v>
      </c>
      <c r="AH130" s="85">
        <f>$J130*Population!K130*'Baseline Mortality'!K130</f>
        <v>12.903661167041562</v>
      </c>
      <c r="AI130" s="85">
        <f>$J130*Population!L130*'Baseline Mortality'!L130</f>
        <v>13.921487349959605</v>
      </c>
      <c r="AJ130" s="87">
        <f>$J130*Population!M130*'Baseline Mortality'!M130</f>
        <v>28.223262981474555</v>
      </c>
      <c r="AK130" s="89">
        <f t="shared" si="8"/>
        <v>91.079843974868169</v>
      </c>
      <c r="AM130" s="95">
        <f t="shared" si="5"/>
        <v>0.45116272613172725</v>
      </c>
    </row>
    <row r="131" spans="2:39" x14ac:dyDescent="0.3">
      <c r="B131" s="32" t="s">
        <v>128</v>
      </c>
      <c r="C131" s="29">
        <f>((-Input!C$2)/556)*(MMM_results!Q131*LN(Input!D137)+MMM_results!T131)</f>
        <v>-0.12374596045230594</v>
      </c>
      <c r="E131" s="73">
        <f>IF((Input!C137-Input!$C$7)&lt;0,0,1-EXP(-Input!$G$5*(Input!C137-Input!$C$7)))</f>
        <v>0.20812716088112937</v>
      </c>
      <c r="F131" s="55">
        <f>IF((Input!C137-Input!$C$7)&lt;0,0,1-EXP(-Input!$G$4*(Input!C137-Input!$C$7)))</f>
        <v>0.26524078570400433</v>
      </c>
      <c r="G131" s="29">
        <f>IF((Input!C137-Input!$C$7)&lt;0,0,1-EXP(-Input!$G$6*(Input!C137-Input!$C$7)))</f>
        <v>0.3415978982473975</v>
      </c>
      <c r="I131" s="73">
        <f>IF((Input!C137-Input!$C$7+$C131)&lt;0,0,1-EXP(-Input!$G$5*(Input!C137-Input!$C$7+$C131)))</f>
        <v>0.20755597174017548</v>
      </c>
      <c r="J131" s="55">
        <f>IF((Input!C137-Input!$C$7+$C131)&lt;0,0,1-EXP(-Input!$G$4*(Input!C137-Input!$C$7+$C131)))</f>
        <v>0.26454069578304662</v>
      </c>
      <c r="K131" s="29">
        <f>IF((Input!C137-Input!$C$7+$C131)&lt;0,0,1-EXP(-Input!$G$6*(Input!C137-Input!$C$7+$C131)))</f>
        <v>0.34074707993161291</v>
      </c>
      <c r="M131" s="84">
        <f>$F131*Population!C131*'Baseline Mortality'!C131</f>
        <v>243.40250483351016</v>
      </c>
      <c r="N131" s="85">
        <f>$F131*Population!D131*'Baseline Mortality'!D131</f>
        <v>386.9309882292514</v>
      </c>
      <c r="O131" s="85">
        <f>$F131*Population!E131*'Baseline Mortality'!E131</f>
        <v>440.86936760300313</v>
      </c>
      <c r="P131" s="85">
        <f>$F131*Population!F131*'Baseline Mortality'!F131</f>
        <v>624.34953333116812</v>
      </c>
      <c r="Q131" s="85">
        <f>$F131*Population!G131*'Baseline Mortality'!G131</f>
        <v>1182.6812204367884</v>
      </c>
      <c r="R131" s="85">
        <f>$F131*Population!H131*'Baseline Mortality'!H131</f>
        <v>1397.8547555897767</v>
      </c>
      <c r="S131" s="85">
        <f>$F131*Population!I131*'Baseline Mortality'!I131</f>
        <v>2499.5140072320355</v>
      </c>
      <c r="T131" s="85">
        <f>$F131*Population!J131*'Baseline Mortality'!J131</f>
        <v>2876.8717162039088</v>
      </c>
      <c r="U131" s="85">
        <f>$F131*Population!K131*'Baseline Mortality'!K131</f>
        <v>4143.8974882193115</v>
      </c>
      <c r="V131" s="85">
        <f>$F131*Population!L131*'Baseline Mortality'!L131</f>
        <v>3469.0553426104007</v>
      </c>
      <c r="W131" s="87">
        <f>$F131*Population!M131*'Baseline Mortality'!M131</f>
        <v>6766.5637313967554</v>
      </c>
      <c r="X131" s="89">
        <f t="shared" si="3"/>
        <v>24031.990655685913</v>
      </c>
      <c r="Z131" s="84">
        <f>$J131*Population!C131*'Baseline Mortality'!C131</f>
        <v>242.76005597362797</v>
      </c>
      <c r="AA131" s="85">
        <f>$J131*Population!D131*'Baseline Mortality'!D131</f>
        <v>385.90970304399411</v>
      </c>
      <c r="AB131" s="85">
        <f>$J131*Population!E131*'Baseline Mortality'!E131</f>
        <v>439.70571473604809</v>
      </c>
      <c r="AC131" s="85">
        <f>$J131*Population!F131*'Baseline Mortality'!F131</f>
        <v>622.70159365145548</v>
      </c>
      <c r="AD131" s="85">
        <f>$J131*Population!G131*'Baseline Mortality'!G131</f>
        <v>1179.5595919137236</v>
      </c>
      <c r="AE131" s="85">
        <f>$J131*Population!H131*'Baseline Mortality'!H131</f>
        <v>1394.1651871745958</v>
      </c>
      <c r="AF131" s="85">
        <f>$J131*Population!I131*'Baseline Mortality'!I131</f>
        <v>2492.9166637687699</v>
      </c>
      <c r="AG131" s="85">
        <f>$J131*Population!J131*'Baseline Mortality'!J131</f>
        <v>2869.278355751982</v>
      </c>
      <c r="AH131" s="85">
        <f>$J131*Population!K131*'Baseline Mortality'!K131</f>
        <v>4132.9598759765931</v>
      </c>
      <c r="AI131" s="85">
        <f>$J131*Population!L131*'Baseline Mortality'!L131</f>
        <v>3459.8989427974539</v>
      </c>
      <c r="AJ131" s="87">
        <f>$J131*Population!M131*'Baseline Mortality'!M131</f>
        <v>6748.7037214616485</v>
      </c>
      <c r="AK131" s="89">
        <f t="shared" si="8"/>
        <v>23968.559406249893</v>
      </c>
      <c r="AM131" s="95">
        <f t="shared" si="5"/>
        <v>63.431249436020153</v>
      </c>
    </row>
    <row r="132" spans="2:39" x14ac:dyDescent="0.3">
      <c r="B132" s="32" t="s">
        <v>129</v>
      </c>
      <c r="C132" s="29" t="e">
        <f>((-Input!C$2)/556)*(MMM_results!Q132*LN(Input!D138)+MMM_results!T132)</f>
        <v>#VALUE!</v>
      </c>
      <c r="E132" s="73" t="s">
        <v>107</v>
      </c>
      <c r="F132" s="55" t="s">
        <v>107</v>
      </c>
      <c r="G132" s="29" t="s">
        <v>107</v>
      </c>
      <c r="I132" s="73" t="s">
        <v>107</v>
      </c>
      <c r="J132" s="55" t="s">
        <v>107</v>
      </c>
      <c r="K132" s="29" t="s">
        <v>107</v>
      </c>
      <c r="M132" s="84" t="s">
        <v>107</v>
      </c>
      <c r="N132" s="85" t="s">
        <v>107</v>
      </c>
      <c r="O132" s="85" t="s">
        <v>107</v>
      </c>
      <c r="P132" s="85" t="s">
        <v>107</v>
      </c>
      <c r="Q132" s="85" t="s">
        <v>107</v>
      </c>
      <c r="R132" s="85" t="s">
        <v>107</v>
      </c>
      <c r="S132" s="85" t="s">
        <v>107</v>
      </c>
      <c r="T132" s="85" t="s">
        <v>107</v>
      </c>
      <c r="U132" s="85" t="s">
        <v>107</v>
      </c>
      <c r="V132" s="85" t="s">
        <v>107</v>
      </c>
      <c r="W132" s="87" t="s">
        <v>107</v>
      </c>
      <c r="X132" s="89" t="s">
        <v>107</v>
      </c>
      <c r="Z132" s="84" t="s">
        <v>107</v>
      </c>
      <c r="AA132" s="85" t="s">
        <v>107</v>
      </c>
      <c r="AB132" s="85" t="s">
        <v>107</v>
      </c>
      <c r="AC132" s="85" t="s">
        <v>107</v>
      </c>
      <c r="AD132" s="85" t="s">
        <v>107</v>
      </c>
      <c r="AE132" s="85" t="s">
        <v>107</v>
      </c>
      <c r="AF132" s="85" t="s">
        <v>107</v>
      </c>
      <c r="AG132" s="85" t="s">
        <v>107</v>
      </c>
      <c r="AH132" s="85" t="s">
        <v>107</v>
      </c>
      <c r="AI132" s="85" t="s">
        <v>107</v>
      </c>
      <c r="AJ132" s="87" t="s">
        <v>107</v>
      </c>
      <c r="AK132" s="89" t="s">
        <v>107</v>
      </c>
      <c r="AM132" s="95" t="s">
        <v>107</v>
      </c>
    </row>
    <row r="133" spans="2:39" x14ac:dyDescent="0.3">
      <c r="B133" s="32" t="s">
        <v>130</v>
      </c>
      <c r="C133" s="29">
        <f>((-Input!C$2)/556)*(MMM_results!Q133*LN(Input!D139)+MMM_results!T133)</f>
        <v>-5.1841245191751512E-2</v>
      </c>
      <c r="E133" s="73">
        <f>IF((Input!C139-Input!$C$7)&lt;0,0,1-EXP(-Input!$G$5*(Input!C139-Input!$C$7)))</f>
        <v>1.9796853885965082E-2</v>
      </c>
      <c r="F133" s="55">
        <f>IF((Input!C139-Input!$C$7)&lt;0,0,1-EXP(-Input!$G$4*(Input!C139-Input!$C$7)))</f>
        <v>2.6064101546798391E-2</v>
      </c>
      <c r="G133" s="29">
        <f>IF((Input!C139-Input!$C$7)&lt;0,0,1-EXP(-Input!$G$6*(Input!C139-Input!$C$7)))</f>
        <v>3.5178303281442669E-2</v>
      </c>
      <c r="I133" s="73">
        <f>IF((Input!C139-Input!$C$7+$C133)&lt;0,0,1-EXP(-Input!$G$5*(Input!C139-Input!$C$7+$C133)))</f>
        <v>1.9500715985727335E-2</v>
      </c>
      <c r="J133" s="55">
        <f>IF((Input!C139-Input!$C$7+$C133)&lt;0,0,1-EXP(-Input!$G$4*(Input!C139-Input!$C$7+$C133)))</f>
        <v>2.5675447340886559E-2</v>
      </c>
      <c r="K133" s="29">
        <f>IF((Input!C139-Input!$C$7+$C133)&lt;0,0,1-EXP(-Input!$G$6*(Input!C139-Input!$C$7+$C133)))</f>
        <v>3.4656178742033417E-2</v>
      </c>
      <c r="M133" s="84">
        <f>$F133*Population!C133*'Baseline Mortality'!C133</f>
        <v>0.32649282635776755</v>
      </c>
      <c r="N133" s="85">
        <f>$F133*Population!D133*'Baseline Mortality'!D133</f>
        <v>0.3693869052596232</v>
      </c>
      <c r="O133" s="85">
        <f>$F133*Population!E133*'Baseline Mortality'!E133</f>
        <v>0.55495126536167083</v>
      </c>
      <c r="P133" s="85">
        <f>$F133*Population!F133*'Baseline Mortality'!F133</f>
        <v>0.77003644321773967</v>
      </c>
      <c r="Q133" s="85">
        <f>$F133*Population!G133*'Baseline Mortality'!G133</f>
        <v>1.136378619104961</v>
      </c>
      <c r="R133" s="85">
        <f>$F133*Population!H133*'Baseline Mortality'!H133</f>
        <v>1.5455651575769862</v>
      </c>
      <c r="S133" s="85">
        <f>$F133*Population!I133*'Baseline Mortality'!I133</f>
        <v>1.9279883657727819</v>
      </c>
      <c r="T133" s="85">
        <f>$F133*Population!J133*'Baseline Mortality'!J133</f>
        <v>2.4733832859310305</v>
      </c>
      <c r="U133" s="85">
        <f>$F133*Population!K133*'Baseline Mortality'!K133</f>
        <v>3.4457562018249934</v>
      </c>
      <c r="V133" s="85">
        <f>$F133*Population!L133*'Baseline Mortality'!L133</f>
        <v>4.3612132659719327</v>
      </c>
      <c r="W133" s="87">
        <f>$F133*Population!M133*'Baseline Mortality'!M133</f>
        <v>17.820605448317117</v>
      </c>
      <c r="X133" s="89">
        <f t="shared" ref="X133:X196" si="9">SUM(M133:W133)</f>
        <v>34.731757784696605</v>
      </c>
      <c r="Z133" s="84">
        <f>$J133*Population!C133*'Baseline Mortality'!C133</f>
        <v>0.32162433664841961</v>
      </c>
      <c r="AA133" s="85">
        <f>$J133*Population!D133*'Baseline Mortality'!D133</f>
        <v>0.36387880155306973</v>
      </c>
      <c r="AB133" s="85">
        <f>$J133*Population!E133*'Baseline Mortality'!E133</f>
        <v>0.54667612328659709</v>
      </c>
      <c r="AC133" s="85">
        <f>$J133*Population!F133*'Baseline Mortality'!F133</f>
        <v>0.75855406382995971</v>
      </c>
      <c r="AD133" s="85">
        <f>$J133*Population!G133*'Baseline Mortality'!G133</f>
        <v>1.1194335374173985</v>
      </c>
      <c r="AE133" s="85">
        <f>$J133*Population!H133*'Baseline Mortality'!H133</f>
        <v>1.5225185009360682</v>
      </c>
      <c r="AF133" s="85">
        <f>$J133*Population!I133*'Baseline Mortality'!I133</f>
        <v>1.8992392149163344</v>
      </c>
      <c r="AG133" s="85">
        <f>$J133*Population!J133*'Baseline Mortality'!J133</f>
        <v>2.4365014922047785</v>
      </c>
      <c r="AH133" s="85">
        <f>$J133*Population!K133*'Baseline Mortality'!K133</f>
        <v>3.3943748934003963</v>
      </c>
      <c r="AI133" s="85">
        <f>$J133*Population!L133*'Baseline Mortality'!L133</f>
        <v>4.2961811421653593</v>
      </c>
      <c r="AJ133" s="87">
        <f>$J133*Population!M133*'Baseline Mortality'!M133</f>
        <v>17.554873930698989</v>
      </c>
      <c r="AK133" s="89">
        <f t="shared" ref="AK133:AK145" si="10">SUM(Z133:AJ133)</f>
        <v>34.213856037057369</v>
      </c>
      <c r="AM133" s="95">
        <f t="shared" si="5"/>
        <v>0.51790174763923602</v>
      </c>
    </row>
    <row r="134" spans="2:39" x14ac:dyDescent="0.3">
      <c r="B134" s="32" t="s">
        <v>131</v>
      </c>
      <c r="C134" s="29">
        <f>((-Input!C$2)/556)*(MMM_results!Q134*LN(Input!D140)+MMM_results!T134)</f>
        <v>-3.5584822138578186E-2</v>
      </c>
      <c r="E134" s="73">
        <f>IF((Input!C140-Input!$C$7)&lt;0,0,1-EXP(-Input!$G$5*(Input!C140-Input!$C$7)))</f>
        <v>0</v>
      </c>
      <c r="F134" s="55">
        <f>IF((Input!C140-Input!$C$7)&lt;0,0,1-EXP(-Input!$G$4*(Input!C140-Input!$C$7)))</f>
        <v>0</v>
      </c>
      <c r="G134" s="29">
        <f>IF((Input!C140-Input!$C$7)&lt;0,0,1-EXP(-Input!$G$6*(Input!C140-Input!$C$7)))</f>
        <v>0</v>
      </c>
      <c r="I134" s="73">
        <f>IF((Input!C140-Input!$C$7+$C134)&lt;0,0,1-EXP(-Input!$G$5*(Input!C140-Input!$C$7+$C134)))</f>
        <v>0</v>
      </c>
      <c r="J134" s="55">
        <f>IF((Input!C140-Input!$C$7+$C134)&lt;0,0,1-EXP(-Input!$G$4*(Input!C140-Input!$C$7+$C134)))</f>
        <v>0</v>
      </c>
      <c r="K134" s="29">
        <f>IF((Input!C140-Input!$C$7+$C134)&lt;0,0,1-EXP(-Input!$G$6*(Input!C140-Input!$C$7+$C134)))</f>
        <v>0</v>
      </c>
      <c r="M134" s="84">
        <f>$F134*Population!C134*'Baseline Mortality'!C134</f>
        <v>0</v>
      </c>
      <c r="N134" s="85">
        <f>$F134*Population!D134*'Baseline Mortality'!D134</f>
        <v>0</v>
      </c>
      <c r="O134" s="85">
        <f>$F134*Population!E134*'Baseline Mortality'!E134</f>
        <v>0</v>
      </c>
      <c r="P134" s="85">
        <f>$F134*Population!F134*'Baseline Mortality'!F134</f>
        <v>0</v>
      </c>
      <c r="Q134" s="85">
        <f>$F134*Population!G134*'Baseline Mortality'!G134</f>
        <v>0</v>
      </c>
      <c r="R134" s="85">
        <f>$F134*Population!H134*'Baseline Mortality'!H134</f>
        <v>0</v>
      </c>
      <c r="S134" s="85">
        <f>$F134*Population!I134*'Baseline Mortality'!I134</f>
        <v>0</v>
      </c>
      <c r="T134" s="85">
        <f>$F134*Population!J134*'Baseline Mortality'!J134</f>
        <v>0</v>
      </c>
      <c r="U134" s="85">
        <f>$F134*Population!K134*'Baseline Mortality'!K134</f>
        <v>0</v>
      </c>
      <c r="V134" s="85">
        <f>$F134*Population!L134*'Baseline Mortality'!L134</f>
        <v>0</v>
      </c>
      <c r="W134" s="87">
        <f>$F134*Population!M134*'Baseline Mortality'!M134</f>
        <v>0</v>
      </c>
      <c r="X134" s="89">
        <f t="shared" si="9"/>
        <v>0</v>
      </c>
      <c r="Z134" s="84">
        <f>$J134*Population!C134*'Baseline Mortality'!C134</f>
        <v>0</v>
      </c>
      <c r="AA134" s="85">
        <f>$J134*Population!D134*'Baseline Mortality'!D134</f>
        <v>0</v>
      </c>
      <c r="AB134" s="85">
        <f>$J134*Population!E134*'Baseline Mortality'!E134</f>
        <v>0</v>
      </c>
      <c r="AC134" s="85">
        <f>$J134*Population!F134*'Baseline Mortality'!F134</f>
        <v>0</v>
      </c>
      <c r="AD134" s="85">
        <f>$J134*Population!G134*'Baseline Mortality'!G134</f>
        <v>0</v>
      </c>
      <c r="AE134" s="85">
        <f>$J134*Population!H134*'Baseline Mortality'!H134</f>
        <v>0</v>
      </c>
      <c r="AF134" s="85">
        <f>$J134*Population!I134*'Baseline Mortality'!I134</f>
        <v>0</v>
      </c>
      <c r="AG134" s="85">
        <f>$J134*Population!J134*'Baseline Mortality'!J134</f>
        <v>0</v>
      </c>
      <c r="AH134" s="85">
        <f>$J134*Population!K134*'Baseline Mortality'!K134</f>
        <v>0</v>
      </c>
      <c r="AI134" s="85">
        <f>$J134*Population!L134*'Baseline Mortality'!L134</f>
        <v>0</v>
      </c>
      <c r="AJ134" s="87">
        <f>$J134*Population!M134*'Baseline Mortality'!M134</f>
        <v>0</v>
      </c>
      <c r="AK134" s="89">
        <f t="shared" si="10"/>
        <v>0</v>
      </c>
      <c r="AM134" s="95">
        <f t="shared" ref="AM134:AM195" si="11">X134-AK134</f>
        <v>0</v>
      </c>
    </row>
    <row r="135" spans="2:39" x14ac:dyDescent="0.3">
      <c r="B135" s="32" t="s">
        <v>132</v>
      </c>
      <c r="C135" s="29">
        <f>((-Input!C$2)/556)*(MMM_results!Q135*LN(Input!D141)+MMM_results!T135)</f>
        <v>-3.5412665362048928E-2</v>
      </c>
      <c r="E135" s="73">
        <f>IF((Input!C141-Input!$C$7)&lt;0,0,1-EXP(-Input!$G$5*(Input!C141-Input!$C$7)))</f>
        <v>9.3422440633464943E-3</v>
      </c>
      <c r="F135" s="55">
        <f>IF((Input!C141-Input!$C$7)&lt;0,0,1-EXP(-Input!$G$4*(Input!C141-Input!$C$7)))</f>
        <v>1.232062164694947E-2</v>
      </c>
      <c r="G135" s="29">
        <f>IF((Input!C141-Input!$C$7)&lt;0,0,1-EXP(-Input!$G$6*(Input!C141-Input!$C$7)))</f>
        <v>1.667016005946742E-2</v>
      </c>
      <c r="I135" s="73">
        <f>IF((Input!C141-Input!$C$7+$C135)&lt;0,0,1-EXP(-Input!$G$5*(Input!C141-Input!$C$7+$C135)))</f>
        <v>9.1378049692762975E-3</v>
      </c>
      <c r="J135" s="55">
        <f>IF((Input!C141-Input!$C$7+$C135)&lt;0,0,1-EXP(-Input!$G$4*(Input!C141-Input!$C$7+$C135)))</f>
        <v>1.2051403259515925E-2</v>
      </c>
      <c r="K135" s="29">
        <f>IF((Input!C141-Input!$C$7+$C135)&lt;0,0,1-EXP(-Input!$G$6*(Input!C141-Input!$C$7+$C135)))</f>
        <v>1.6306687004737253E-2</v>
      </c>
      <c r="M135" s="84">
        <f>$F135*Population!C135*'Baseline Mortality'!C135</f>
        <v>0.29792229247011198</v>
      </c>
      <c r="N135" s="85">
        <f>$F135*Population!D135*'Baseline Mortality'!D135</f>
        <v>0.29503897340889451</v>
      </c>
      <c r="O135" s="85">
        <f>$F135*Population!E135*'Baseline Mortality'!E135</f>
        <v>0.35543346480100879</v>
      </c>
      <c r="P135" s="85">
        <f>$F135*Population!F135*'Baseline Mortality'!F135</f>
        <v>0.55943209938981997</v>
      </c>
      <c r="Q135" s="85">
        <f>$F135*Population!G135*'Baseline Mortality'!G135</f>
        <v>0.8860711202488184</v>
      </c>
      <c r="R135" s="85">
        <f>$F135*Population!H135*'Baseline Mortality'!H135</f>
        <v>1.2198665183425965</v>
      </c>
      <c r="S135" s="85">
        <f>$F135*Population!I135*'Baseline Mortality'!I135</f>
        <v>1.8313257143139128</v>
      </c>
      <c r="T135" s="85">
        <f>$F135*Population!J135*'Baseline Mortality'!J135</f>
        <v>2.411659413310467</v>
      </c>
      <c r="U135" s="85">
        <f>$F135*Population!K135*'Baseline Mortality'!K135</f>
        <v>3.0534482687844315</v>
      </c>
      <c r="V135" s="85">
        <f>$F135*Population!L135*'Baseline Mortality'!L135</f>
        <v>3.7710654372994168</v>
      </c>
      <c r="W135" s="87">
        <f>$F135*Population!M135*'Baseline Mortality'!M135</f>
        <v>11.492390761958582</v>
      </c>
      <c r="X135" s="89">
        <f t="shared" si="9"/>
        <v>26.173654064328058</v>
      </c>
      <c r="Z135" s="84">
        <f>$J135*Population!C135*'Baseline Mortality'!C135</f>
        <v>0.29141238075805426</v>
      </c>
      <c r="AA135" s="85">
        <f>$J135*Population!D135*'Baseline Mortality'!D135</f>
        <v>0.2885920652148703</v>
      </c>
      <c r="AB135" s="85">
        <f>$J135*Population!E135*'Baseline Mortality'!E135</f>
        <v>0.34766687420390702</v>
      </c>
      <c r="AC135" s="85">
        <f>$J135*Population!F135*'Baseline Mortality'!F135</f>
        <v>0.5472079266173705</v>
      </c>
      <c r="AD135" s="85">
        <f>$J135*Population!G135*'Baseline Mortality'!G135</f>
        <v>0.86670954540459089</v>
      </c>
      <c r="AE135" s="85">
        <f>$J135*Population!H135*'Baseline Mortality'!H135</f>
        <v>1.1932111671466055</v>
      </c>
      <c r="AF135" s="85">
        <f>$J135*Population!I135*'Baseline Mortality'!I135</f>
        <v>1.7913093442149863</v>
      </c>
      <c r="AG135" s="85">
        <f>$J135*Population!J135*'Baseline Mortality'!J135</f>
        <v>2.3589621487652863</v>
      </c>
      <c r="AH135" s="85">
        <f>$J135*Population!K135*'Baseline Mortality'!K135</f>
        <v>2.9867272507554889</v>
      </c>
      <c r="AI135" s="85">
        <f>$J135*Population!L135*'Baseline Mortality'!L135</f>
        <v>3.6886637383407046</v>
      </c>
      <c r="AJ135" s="87">
        <f>$J135*Population!M135*'Baseline Mortality'!M135</f>
        <v>11.24127008011728</v>
      </c>
      <c r="AK135" s="89">
        <f t="shared" si="10"/>
        <v>25.601732521539144</v>
      </c>
      <c r="AM135" s="95">
        <f t="shared" si="11"/>
        <v>0.57192154278891394</v>
      </c>
    </row>
    <row r="136" spans="2:39" x14ac:dyDescent="0.3">
      <c r="B136" s="32" t="s">
        <v>133</v>
      </c>
      <c r="C136" s="29">
        <f>((-Input!C$2)/556)*(MMM_results!Q136*LN(Input!D142)+MMM_results!T136)</f>
        <v>-5.9800904167675244E-2</v>
      </c>
      <c r="E136" s="73">
        <f>IF((Input!C142-Input!$C$7)&lt;0,0,1-EXP(-Input!$G$5*(Input!C142-Input!$C$7)))</f>
        <v>1.0101722028680649E-2</v>
      </c>
      <c r="F136" s="55">
        <f>IF((Input!C142-Input!$C$7)&lt;0,0,1-EXP(-Input!$G$4*(Input!C142-Input!$C$7)))</f>
        <v>1.3320594381981077E-2</v>
      </c>
      <c r="G136" s="29">
        <f>IF((Input!C142-Input!$C$7)&lt;0,0,1-EXP(-Input!$G$6*(Input!C142-Input!$C$7)))</f>
        <v>1.8019919264020023E-2</v>
      </c>
      <c r="I136" s="73">
        <f>IF((Input!C142-Input!$C$7+$C136)&lt;0,0,1-EXP(-Input!$G$5*(Input!C142-Input!$C$7+$C136)))</f>
        <v>9.7567285648126889E-3</v>
      </c>
      <c r="J136" s="55">
        <f>IF((Input!C142-Input!$C$7+$C136)&lt;0,0,1-EXP(-Input!$G$4*(Input!C142-Input!$C$7+$C136)))</f>
        <v>1.2866386474707503E-2</v>
      </c>
      <c r="K136" s="29">
        <f>IF((Input!C142-Input!$C$7+$C136)&lt;0,0,1-EXP(-Input!$G$6*(Input!C142-Input!$C$7+$C136)))</f>
        <v>1.7406891579666794E-2</v>
      </c>
      <c r="M136" s="84">
        <f>$F136*Population!C136*'Baseline Mortality'!C136</f>
        <v>2.5805049520343806</v>
      </c>
      <c r="N136" s="85">
        <f>$F136*Population!D136*'Baseline Mortality'!D136</f>
        <v>3.1473617503018398</v>
      </c>
      <c r="O136" s="85">
        <f>$F136*Population!E136*'Baseline Mortality'!E136</f>
        <v>4.1680178091120395</v>
      </c>
      <c r="P136" s="85">
        <f>$F136*Population!F136*'Baseline Mortality'!F136</f>
        <v>5.4773880691056451</v>
      </c>
      <c r="Q136" s="85">
        <f>$F136*Population!G136*'Baseline Mortality'!G136</f>
        <v>8.2133756777714968</v>
      </c>
      <c r="R136" s="85">
        <f>$F136*Population!H136*'Baseline Mortality'!H136</f>
        <v>10.457481485907135</v>
      </c>
      <c r="S136" s="85">
        <f>$F136*Population!I136*'Baseline Mortality'!I136</f>
        <v>14.633947348340183</v>
      </c>
      <c r="T136" s="85">
        <f>$F136*Population!J136*'Baseline Mortality'!J136</f>
        <v>19.441224985391557</v>
      </c>
      <c r="U136" s="85">
        <f>$F136*Population!K136*'Baseline Mortality'!K136</f>
        <v>26.005016431077348</v>
      </c>
      <c r="V136" s="85">
        <f>$F136*Population!L136*'Baseline Mortality'!L136</f>
        <v>35.802582513545438</v>
      </c>
      <c r="W136" s="87">
        <f>$F136*Population!M136*'Baseline Mortality'!M136</f>
        <v>108.09541789038805</v>
      </c>
      <c r="X136" s="89">
        <f t="shared" si="9"/>
        <v>238.02231891297509</v>
      </c>
      <c r="Z136" s="84">
        <f>$J136*Population!C136*'Baseline Mortality'!C136</f>
        <v>2.4925144524844414</v>
      </c>
      <c r="AA136" s="85">
        <f>$J136*Population!D136*'Baseline Mortality'!D136</f>
        <v>3.0400424706177991</v>
      </c>
      <c r="AB136" s="85">
        <f>$J136*Population!E136*'Baseline Mortality'!E136</f>
        <v>4.0258960244327726</v>
      </c>
      <c r="AC136" s="85">
        <f>$J136*Population!F136*'Baseline Mortality'!F136</f>
        <v>5.2906191531810611</v>
      </c>
      <c r="AD136" s="85">
        <f>$J136*Population!G136*'Baseline Mortality'!G136</f>
        <v>7.9333145880577636</v>
      </c>
      <c r="AE136" s="85">
        <f>$J136*Population!H136*'Baseline Mortality'!H136</f>
        <v>10.100900492232315</v>
      </c>
      <c r="AF136" s="85">
        <f>$J136*Population!I136*'Baseline Mortality'!I136</f>
        <v>14.134956506817936</v>
      </c>
      <c r="AG136" s="85">
        <f>$J136*Population!J136*'Baseline Mortality'!J136</f>
        <v>18.77831476815723</v>
      </c>
      <c r="AH136" s="85">
        <f>$J136*Population!K136*'Baseline Mortality'!K136</f>
        <v>25.118292929628169</v>
      </c>
      <c r="AI136" s="85">
        <f>$J136*Population!L136*'Baseline Mortality'!L136</f>
        <v>34.581779926803179</v>
      </c>
      <c r="AJ136" s="87">
        <f>$J136*Population!M136*'Baseline Mortality'!M136</f>
        <v>104.40956182886944</v>
      </c>
      <c r="AK136" s="89">
        <f t="shared" si="10"/>
        <v>229.9061931412821</v>
      </c>
      <c r="AM136" s="95">
        <f t="shared" si="11"/>
        <v>8.1161257716929924</v>
      </c>
    </row>
    <row r="137" spans="2:39" x14ac:dyDescent="0.3">
      <c r="B137" s="32" t="s">
        <v>134</v>
      </c>
      <c r="C137" s="29">
        <f>((-Input!C$2)/556)*(MMM_results!Q137*LN(Input!D143)+MMM_results!T137)</f>
        <v>-5.2340941646293847E-2</v>
      </c>
      <c r="E137" s="73">
        <f>IF((Input!C143-Input!$C$7)&lt;0,0,1-EXP(-Input!$G$5*(Input!C143-Input!$C$7)))</f>
        <v>1.7250190522373643E-2</v>
      </c>
      <c r="F137" s="55">
        <f>IF((Input!C143-Input!$C$7)&lt;0,0,1-EXP(-Input!$G$4*(Input!C143-Input!$C$7)))</f>
        <v>2.2720606278411659E-2</v>
      </c>
      <c r="G137" s="29">
        <f>IF((Input!C143-Input!$C$7)&lt;0,0,1-EXP(-Input!$G$6*(Input!C143-Input!$C$7)))</f>
        <v>3.0684172399638721E-2</v>
      </c>
      <c r="I137" s="73">
        <f>IF((Input!C143-Input!$C$7+$C137)&lt;0,0,1-EXP(-Input!$G$5*(Input!C143-Input!$C$7+$C137)))</f>
        <v>1.6950420908623864E-2</v>
      </c>
      <c r="J137" s="55">
        <f>IF((Input!C143-Input!$C$7+$C137)&lt;0,0,1-EXP(-Input!$G$4*(Input!C143-Input!$C$7+$C137)))</f>
        <v>2.2326857987298054E-2</v>
      </c>
      <c r="K137" s="29">
        <f>IF((Input!C143-Input!$C$7+$C137)&lt;0,0,1-EXP(-Input!$G$6*(Input!C143-Input!$C$7+$C137)))</f>
        <v>3.0154558239975038E-2</v>
      </c>
      <c r="M137" s="84">
        <f>$F137*Population!C137*'Baseline Mortality'!C137</f>
        <v>29.190609731745628</v>
      </c>
      <c r="N137" s="85">
        <f>$F137*Population!D137*'Baseline Mortality'!D137</f>
        <v>34.660982404430577</v>
      </c>
      <c r="O137" s="85">
        <f>$F137*Population!E137*'Baseline Mortality'!E137</f>
        <v>40.066614381124168</v>
      </c>
      <c r="P137" s="85">
        <f>$F137*Population!F137*'Baseline Mortality'!F137</f>
        <v>54.638059315503867</v>
      </c>
      <c r="Q137" s="85">
        <f>$F137*Population!G137*'Baseline Mortality'!G137</f>
        <v>75.016807460370799</v>
      </c>
      <c r="R137" s="85">
        <f>$F137*Population!H137*'Baseline Mortality'!H137</f>
        <v>104.86834582199224</v>
      </c>
      <c r="S137" s="85">
        <f>$F137*Population!I137*'Baseline Mortality'!I137</f>
        <v>151.6394238323856</v>
      </c>
      <c r="T137" s="85">
        <f>$F137*Population!J137*'Baseline Mortality'!J137</f>
        <v>197.76422469437671</v>
      </c>
      <c r="U137" s="85">
        <f>$F137*Population!K137*'Baseline Mortality'!K137</f>
        <v>236.79432314335932</v>
      </c>
      <c r="V137" s="85">
        <f>$F137*Population!L137*'Baseline Mortality'!L137</f>
        <v>280.1922829427989</v>
      </c>
      <c r="W137" s="87">
        <f>$F137*Population!M137*'Baseline Mortality'!M137</f>
        <v>565.79841645909835</v>
      </c>
      <c r="X137" s="89">
        <f t="shared" si="9"/>
        <v>1770.6300901871859</v>
      </c>
      <c r="Z137" s="84">
        <f>$J137*Population!C137*'Baseline Mortality'!C137</f>
        <v>28.684736228301315</v>
      </c>
      <c r="AA137" s="85">
        <f>$J137*Population!D137*'Baseline Mortality'!D137</f>
        <v>34.060307298193173</v>
      </c>
      <c r="AB137" s="85">
        <f>$J137*Population!E137*'Baseline Mortality'!E137</f>
        <v>39.372259628880364</v>
      </c>
      <c r="AC137" s="85">
        <f>$J137*Population!F137*'Baseline Mortality'!F137</f>
        <v>53.691181304344234</v>
      </c>
      <c r="AD137" s="85">
        <f>$J137*Population!G137*'Baseline Mortality'!G137</f>
        <v>73.716765578548973</v>
      </c>
      <c r="AE137" s="85">
        <f>$J137*Population!H137*'Baseline Mortality'!H137</f>
        <v>103.0509765382089</v>
      </c>
      <c r="AF137" s="85">
        <f>$J137*Population!I137*'Baseline Mortality'!I137</f>
        <v>149.01151138727687</v>
      </c>
      <c r="AG137" s="85">
        <f>$J137*Population!J137*'Baseline Mortality'!J137</f>
        <v>194.33696907616698</v>
      </c>
      <c r="AH137" s="85">
        <f>$J137*Population!K137*'Baseline Mortality'!K137</f>
        <v>232.690675602418</v>
      </c>
      <c r="AI137" s="85">
        <f>$J137*Population!L137*'Baseline Mortality'!L137</f>
        <v>275.33654840649058</v>
      </c>
      <c r="AJ137" s="87">
        <f>$J137*Population!M137*'Baseline Mortality'!M137</f>
        <v>555.99312531212604</v>
      </c>
      <c r="AK137" s="89">
        <f t="shared" si="10"/>
        <v>1739.9450563609555</v>
      </c>
      <c r="AM137" s="95">
        <f t="shared" si="11"/>
        <v>30.685033826230438</v>
      </c>
    </row>
    <row r="138" spans="2:39" x14ac:dyDescent="0.3">
      <c r="B138" s="32" t="s">
        <v>135</v>
      </c>
      <c r="C138" s="29">
        <f>((-Input!C$2)/556)*(MMM_results!Q138*LN(Input!D144)+MMM_results!T138)</f>
        <v>-9.4434880541662741E-2</v>
      </c>
      <c r="E138" s="73">
        <f>IF((Input!C144-Input!$C$7)&lt;0,0,1-EXP(-Input!$G$5*(Input!C144-Input!$C$7)))</f>
        <v>9.5032024638186496E-2</v>
      </c>
      <c r="F138" s="55">
        <f>IF((Input!C144-Input!$C$7)&lt;0,0,1-EXP(-Input!$G$4*(Input!C144-Input!$C$7)))</f>
        <v>0.12356130939068055</v>
      </c>
      <c r="G138" s="29">
        <f>IF((Input!C144-Input!$C$7)&lt;0,0,1-EXP(-Input!$G$6*(Input!C144-Input!$C$7)))</f>
        <v>0.16376222420324749</v>
      </c>
      <c r="I138" s="73">
        <f>IF((Input!C144-Input!$C$7+$C138)&lt;0,0,1-EXP(-Input!$G$5*(Input!C144-Input!$C$7+$C138)))</f>
        <v>9.4533918355566349E-2</v>
      </c>
      <c r="J138" s="55">
        <f>IF((Input!C144-Input!$C$7+$C138)&lt;0,0,1-EXP(-Input!$G$4*(Input!C144-Input!$C$7+$C138)))</f>
        <v>0.12292409916163127</v>
      </c>
      <c r="K138" s="29">
        <f>IF((Input!C144-Input!$C$7+$C138)&lt;0,0,1-EXP(-Input!$G$6*(Input!C144-Input!$C$7+$C138)))</f>
        <v>0.16293768677792864</v>
      </c>
      <c r="M138" s="84">
        <f>$F138*Population!C138*'Baseline Mortality'!C138</f>
        <v>11.545007235358804</v>
      </c>
      <c r="N138" s="85">
        <f>$F138*Population!D138*'Baseline Mortality'!D138</f>
        <v>18.266710671617993</v>
      </c>
      <c r="O138" s="85">
        <f>$F138*Population!E138*'Baseline Mortality'!E138</f>
        <v>25.200704664937479</v>
      </c>
      <c r="P138" s="85">
        <f>$F138*Population!F138*'Baseline Mortality'!F138</f>
        <v>36.283457262066428</v>
      </c>
      <c r="Q138" s="85">
        <f>$F138*Population!G138*'Baseline Mortality'!G138</f>
        <v>68.503058616219647</v>
      </c>
      <c r="R138" s="85">
        <f>$F138*Population!H138*'Baseline Mortality'!H138</f>
        <v>144.79550585270923</v>
      </c>
      <c r="S138" s="85">
        <f>$F138*Population!I138*'Baseline Mortality'!I138</f>
        <v>236.95090979781693</v>
      </c>
      <c r="T138" s="85">
        <f>$F138*Population!J138*'Baseline Mortality'!J138</f>
        <v>301.64634510454096</v>
      </c>
      <c r="U138" s="85">
        <f>$F138*Population!K138*'Baseline Mortality'!K138</f>
        <v>287.00021286842241</v>
      </c>
      <c r="V138" s="85">
        <f>$F138*Population!L138*'Baseline Mortality'!L138</f>
        <v>420.94466051623687</v>
      </c>
      <c r="W138" s="87">
        <f>$F138*Population!M138*'Baseline Mortality'!M138</f>
        <v>1289.6747399120632</v>
      </c>
      <c r="X138" s="89">
        <f t="shared" si="9"/>
        <v>2840.81131250199</v>
      </c>
      <c r="Z138" s="84">
        <f>$J138*Population!C138*'Baseline Mortality'!C138</f>
        <v>11.485469207305394</v>
      </c>
      <c r="AA138" s="85">
        <f>$J138*Population!D138*'Baseline Mortality'!D138</f>
        <v>18.172508571070196</v>
      </c>
      <c r="AB138" s="85">
        <f>$J138*Population!E138*'Baseline Mortality'!E138</f>
        <v>25.070743701663979</v>
      </c>
      <c r="AC138" s="85">
        <f>$J138*Population!F138*'Baseline Mortality'!F138</f>
        <v>36.09634213495525</v>
      </c>
      <c r="AD138" s="85">
        <f>$J138*Population!G138*'Baseline Mortality'!G138</f>
        <v>68.149785816775605</v>
      </c>
      <c r="AE138" s="85">
        <f>$J138*Population!H138*'Baseline Mortality'!H138</f>
        <v>144.0487900894602</v>
      </c>
      <c r="AF138" s="85">
        <f>$J138*Population!I138*'Baseline Mortality'!I138</f>
        <v>235.72894521804463</v>
      </c>
      <c r="AG138" s="85">
        <f>$J138*Population!J138*'Baseline Mortality'!J138</f>
        <v>300.09074377914385</v>
      </c>
      <c r="AH138" s="85">
        <f>$J138*Population!K138*'Baseline Mortality'!K138</f>
        <v>285.5201421870666</v>
      </c>
      <c r="AI138" s="85">
        <f>$J138*Population!L138*'Baseline Mortality'!L138</f>
        <v>418.7738333789448</v>
      </c>
      <c r="AJ138" s="87">
        <f>$J138*Population!M138*'Baseline Mortality'!M138</f>
        <v>1283.0238397195112</v>
      </c>
      <c r="AK138" s="89">
        <f t="shared" si="10"/>
        <v>2826.1611438039417</v>
      </c>
      <c r="AM138" s="95">
        <f t="shared" si="11"/>
        <v>14.650168698048219</v>
      </c>
    </row>
    <row r="139" spans="2:39" x14ac:dyDescent="0.3">
      <c r="B139" s="32" t="s">
        <v>136</v>
      </c>
      <c r="C139" s="29">
        <f>((-Input!C$2)/556)*(MMM_results!Q139*LN(Input!D145)+MMM_results!T139)</f>
        <v>-0.10382099799220257</v>
      </c>
      <c r="E139" s="73">
        <f>IF((Input!C145-Input!$C$7)&lt;0,0,1-EXP(-Input!$G$5*(Input!C145-Input!$C$7)))</f>
        <v>0.10618109868605574</v>
      </c>
      <c r="F139" s="55">
        <f>IF((Input!C145-Input!$C$7)&lt;0,0,1-EXP(-Input!$G$4*(Input!C145-Input!$C$7)))</f>
        <v>0.13779441715771479</v>
      </c>
      <c r="G139" s="29">
        <f>IF((Input!C145-Input!$C$7)&lt;0,0,1-EXP(-Input!$G$6*(Input!C145-Input!$C$7)))</f>
        <v>0.18212378106317606</v>
      </c>
      <c r="I139" s="73">
        <f>IF((Input!C145-Input!$C$7+$C139)&lt;0,0,1-EXP(-Input!$G$5*(Input!C145-Input!$C$7+$C139)))</f>
        <v>0.10564021611873831</v>
      </c>
      <c r="J139" s="55">
        <f>IF((Input!C145-Input!$C$7+$C139)&lt;0,0,1-EXP(-Input!$G$4*(Input!C145-Input!$C$7+$C139)))</f>
        <v>0.13710522475707321</v>
      </c>
      <c r="K139" s="29">
        <f>IF((Input!C145-Input!$C$7+$C139)&lt;0,0,1-EXP(-Input!$G$6*(Input!C145-Input!$C$7+$C139)))</f>
        <v>0.18123715149775554</v>
      </c>
      <c r="M139" s="84">
        <f>$F139*Population!C139*'Baseline Mortality'!C139</f>
        <v>1.6339443209266107</v>
      </c>
      <c r="N139" s="85">
        <f>$F139*Population!D139*'Baseline Mortality'!D139</f>
        <v>3.0730617220275653</v>
      </c>
      <c r="O139" s="85">
        <f>$F139*Population!E139*'Baseline Mortality'!E139</f>
        <v>6.0393113370478524</v>
      </c>
      <c r="P139" s="85">
        <f>$F139*Population!F139*'Baseline Mortality'!F139</f>
        <v>9.5802670261182659</v>
      </c>
      <c r="Q139" s="85">
        <f>$F139*Population!G139*'Baseline Mortality'!G139</f>
        <v>16.786233952015401</v>
      </c>
      <c r="R139" s="85">
        <f>$F139*Population!H139*'Baseline Mortality'!H139</f>
        <v>26.141828425535898</v>
      </c>
      <c r="S139" s="85">
        <f>$F139*Population!I139*'Baseline Mortality'!I139</f>
        <v>40.892338949504186</v>
      </c>
      <c r="T139" s="85">
        <f>$F139*Population!J139*'Baseline Mortality'!J139</f>
        <v>66.204094575289545</v>
      </c>
      <c r="U139" s="85">
        <f>$F139*Population!K139*'Baseline Mortality'!K139</f>
        <v>114.49902483657206</v>
      </c>
      <c r="V139" s="85">
        <f>$F139*Population!L139*'Baseline Mortality'!L139</f>
        <v>212.52266687251085</v>
      </c>
      <c r="W139" s="87">
        <f>$F139*Population!M139*'Baseline Mortality'!M139</f>
        <v>1265.8911457999757</v>
      </c>
      <c r="X139" s="89">
        <f t="shared" si="9"/>
        <v>1763.2639178175239</v>
      </c>
      <c r="Z139" s="84">
        <f>$J139*Population!C139*'Baseline Mortality'!C139</f>
        <v>1.6257719868634304</v>
      </c>
      <c r="AA139" s="85">
        <f>$J139*Population!D139*'Baseline Mortality'!D139</f>
        <v>3.0576915000025338</v>
      </c>
      <c r="AB139" s="85">
        <f>$J139*Population!E139*'Baseline Mortality'!E139</f>
        <v>6.0091051243111053</v>
      </c>
      <c r="AC139" s="85">
        <f>$J139*Population!F139*'Baseline Mortality'!F139</f>
        <v>9.5323503734213677</v>
      </c>
      <c r="AD139" s="85">
        <f>$J139*Population!G139*'Baseline Mortality'!G139</f>
        <v>16.702275943311175</v>
      </c>
      <c r="AE139" s="85">
        <f>$J139*Population!H139*'Baseline Mortality'!H139</f>
        <v>26.011077486119142</v>
      </c>
      <c r="AF139" s="85">
        <f>$J139*Population!I139*'Baseline Mortality'!I139</f>
        <v>40.687811873373072</v>
      </c>
      <c r="AG139" s="85">
        <f>$J139*Population!J139*'Baseline Mortality'!J139</f>
        <v>65.872968250915861</v>
      </c>
      <c r="AH139" s="85">
        <f>$J139*Population!K139*'Baseline Mortality'!K139</f>
        <v>113.92634664375444</v>
      </c>
      <c r="AI139" s="85">
        <f>$J139*Population!L139*'Baseline Mortality'!L139</f>
        <v>211.45971374281351</v>
      </c>
      <c r="AJ139" s="87">
        <f>$J139*Population!M139*'Baseline Mortality'!M139</f>
        <v>1259.5596660802548</v>
      </c>
      <c r="AK139" s="89">
        <f t="shared" si="10"/>
        <v>1754.4447790051404</v>
      </c>
      <c r="AM139" s="95">
        <f t="shared" si="11"/>
        <v>8.8191388123834713</v>
      </c>
    </row>
    <row r="140" spans="2:39" x14ac:dyDescent="0.3">
      <c r="B140" s="32" t="s">
        <v>137</v>
      </c>
      <c r="C140" s="29">
        <f>((-Input!C$2)/556)*(MMM_results!Q140*LN(Input!D146)+MMM_results!T140)</f>
        <v>-0.15707248440674557</v>
      </c>
      <c r="E140" s="73">
        <f>IF((Input!C146-Input!$C$7)&lt;0,0,1-EXP(-Input!$G$5*(Input!C146-Input!$C$7)))</f>
        <v>0.22574359290840107</v>
      </c>
      <c r="F140" s="55">
        <f>IF((Input!C146-Input!$C$7)&lt;0,0,1-EXP(-Input!$G$4*(Input!C146-Input!$C$7)))</f>
        <v>0.28675280869663788</v>
      </c>
      <c r="G140" s="29">
        <f>IF((Input!C146-Input!$C$7)&lt;0,0,1-EXP(-Input!$G$6*(Input!C146-Input!$C$7)))</f>
        <v>0.36759990499686357</v>
      </c>
      <c r="I140" s="73">
        <f>IF((Input!C146-Input!$C$7+$C140)&lt;0,0,1-EXP(-Input!$G$5*(Input!C146-Input!$C$7+$C140)))</f>
        <v>0.22503463482449704</v>
      </c>
      <c r="J140" s="55">
        <f>IF((Input!C146-Input!$C$7+$C140)&lt;0,0,1-EXP(-Input!$G$4*(Input!C146-Input!$C$7+$C140)))</f>
        <v>0.28589008119712556</v>
      </c>
      <c r="K140" s="29">
        <f>IF((Input!C146-Input!$C$7+$C140)&lt;0,0,1-EXP(-Input!$G$6*(Input!C146-Input!$C$7+$C140)))</f>
        <v>0.36656241917128241</v>
      </c>
      <c r="M140" s="84">
        <f>$F140*Population!C140*'Baseline Mortality'!C140</f>
        <v>1.6535622135274406</v>
      </c>
      <c r="N140" s="85">
        <f>$F140*Population!D140*'Baseline Mortality'!D140</f>
        <v>1.7125600789857134</v>
      </c>
      <c r="O140" s="85">
        <f>$F140*Population!E140*'Baseline Mortality'!E140</f>
        <v>1.7391407097315648</v>
      </c>
      <c r="P140" s="85">
        <f>$F140*Population!F140*'Baseline Mortality'!F140</f>
        <v>1.9641646871320211</v>
      </c>
      <c r="Q140" s="85">
        <f>$F140*Population!G140*'Baseline Mortality'!G140</f>
        <v>2.4383524728819665</v>
      </c>
      <c r="R140" s="85">
        <f>$F140*Population!H140*'Baseline Mortality'!H140</f>
        <v>3.1089384892735308</v>
      </c>
      <c r="S140" s="85">
        <f>$F140*Population!I140*'Baseline Mortality'!I140</f>
        <v>3.8989432435093567</v>
      </c>
      <c r="T140" s="85">
        <f>$F140*Population!J140*'Baseline Mortality'!J140</f>
        <v>3.0823975426890562</v>
      </c>
      <c r="U140" s="85">
        <f>$F140*Population!K140*'Baseline Mortality'!K140</f>
        <v>3.3353476336490511</v>
      </c>
      <c r="V140" s="85">
        <f>$F140*Population!L140*'Baseline Mortality'!L140</f>
        <v>4.6750494267957325</v>
      </c>
      <c r="W140" s="87">
        <f>$F140*Population!M140*'Baseline Mortality'!M140</f>
        <v>5.7715435051110875</v>
      </c>
      <c r="X140" s="89">
        <f t="shared" si="9"/>
        <v>33.380000003286519</v>
      </c>
      <c r="Z140" s="84">
        <f>$J140*Population!C140*'Baseline Mortality'!C140</f>
        <v>1.6485872889565227</v>
      </c>
      <c r="AA140" s="85">
        <f>$J140*Population!D140*'Baseline Mortality'!D140</f>
        <v>1.7074076528196944</v>
      </c>
      <c r="AB140" s="85">
        <f>$J140*Population!E140*'Baseline Mortality'!E140</f>
        <v>1.733908312801866</v>
      </c>
      <c r="AC140" s="85">
        <f>$J140*Population!F140*'Baseline Mortality'!F140</f>
        <v>1.9582552807102955</v>
      </c>
      <c r="AD140" s="85">
        <f>$J140*Population!G140*'Baseline Mortality'!G140</f>
        <v>2.4310164201283051</v>
      </c>
      <c r="AE140" s="85">
        <f>$J140*Population!H140*'Baseline Mortality'!H140</f>
        <v>3.0995849044170134</v>
      </c>
      <c r="AF140" s="85">
        <f>$J140*Population!I140*'Baseline Mortality'!I140</f>
        <v>3.8872128420862553</v>
      </c>
      <c r="AG140" s="85">
        <f>$J140*Population!J140*'Baseline Mortality'!J140</f>
        <v>3.0731238092020363</v>
      </c>
      <c r="AH140" s="85">
        <f>$J140*Population!K140*'Baseline Mortality'!K140</f>
        <v>3.3253128718726579</v>
      </c>
      <c r="AI140" s="85">
        <f>$J140*Population!L140*'Baseline Mortality'!L140</f>
        <v>4.6609840241919764</v>
      </c>
      <c r="AJ140" s="87">
        <f>$J140*Population!M140*'Baseline Mortality'!M140</f>
        <v>5.7541791789546215</v>
      </c>
      <c r="AK140" s="89">
        <f t="shared" si="10"/>
        <v>33.279572586141242</v>
      </c>
      <c r="AM140" s="95">
        <f t="shared" si="11"/>
        <v>0.10042741714527637</v>
      </c>
    </row>
    <row r="141" spans="2:39" x14ac:dyDescent="0.3">
      <c r="B141" s="32" t="s">
        <v>138</v>
      </c>
      <c r="C141" s="29">
        <f>((-Input!C$2)/556)*(MMM_results!Q141*LN(Input!D147)+MMM_results!T141)</f>
        <v>-8.8047564045473842E-2</v>
      </c>
      <c r="E141" s="73">
        <f>IF((Input!C147-Input!$C$7)&lt;0,0,1-EXP(-Input!$G$5*(Input!C147-Input!$C$7)))</f>
        <v>0.15917335119440634</v>
      </c>
      <c r="F141" s="55">
        <f>IF((Input!C147-Input!$C$7)&lt;0,0,1-EXP(-Input!$G$4*(Input!C147-Input!$C$7)))</f>
        <v>0.20465969638385928</v>
      </c>
      <c r="G141" s="29">
        <f>IF((Input!C147-Input!$C$7)&lt;0,0,1-EXP(-Input!$G$6*(Input!C147-Input!$C$7)))</f>
        <v>0.26692439841208382</v>
      </c>
      <c r="I141" s="73">
        <f>IF((Input!C147-Input!$C$7+$C141)&lt;0,0,1-EXP(-Input!$G$5*(Input!C147-Input!$C$7+$C141)))</f>
        <v>0.1587418598348399</v>
      </c>
      <c r="J141" s="55">
        <f>IF((Input!C147-Input!$C$7+$C141)&lt;0,0,1-EXP(-Input!$G$4*(Input!C147-Input!$C$7+$C141)))</f>
        <v>0.20412057268571238</v>
      </c>
      <c r="K141" s="29">
        <f>IF((Input!C147-Input!$C$7+$C141)&lt;0,0,1-EXP(-Input!$G$6*(Input!C147-Input!$C$7+$C141)))</f>
        <v>0.26625049168914416</v>
      </c>
      <c r="M141" s="84">
        <f>$F141*Population!C141*'Baseline Mortality'!C141</f>
        <v>6.1247859369133186</v>
      </c>
      <c r="N141" s="85">
        <f>$F141*Population!D141*'Baseline Mortality'!D141</f>
        <v>9.0034755280235981</v>
      </c>
      <c r="O141" s="85">
        <f>$F141*Population!E141*'Baseline Mortality'!E141</f>
        <v>16.948080941359841</v>
      </c>
      <c r="P141" s="85">
        <f>$F141*Population!F141*'Baseline Mortality'!F141</f>
        <v>33.205624500786911</v>
      </c>
      <c r="Q141" s="85">
        <f>$F141*Population!G141*'Baseline Mortality'!G141</f>
        <v>67.915586987914935</v>
      </c>
      <c r="R141" s="85">
        <f>$F141*Population!H141*'Baseline Mortality'!H141</f>
        <v>112.93729823307271</v>
      </c>
      <c r="S141" s="85">
        <f>$F141*Population!I141*'Baseline Mortality'!I141</f>
        <v>152.23511593682227</v>
      </c>
      <c r="T141" s="85">
        <f>$F141*Population!J141*'Baseline Mortality'!J141</f>
        <v>253.0478142434097</v>
      </c>
      <c r="U141" s="85">
        <f>$F141*Population!K141*'Baseline Mortality'!K141</f>
        <v>476.49004649661902</v>
      </c>
      <c r="V141" s="85">
        <f>$F141*Population!L141*'Baseline Mortality'!L141</f>
        <v>859.20149952525048</v>
      </c>
      <c r="W141" s="87">
        <f>$F141*Population!M141*'Baseline Mortality'!M141</f>
        <v>3127.927641959006</v>
      </c>
      <c r="X141" s="89">
        <f t="shared" si="9"/>
        <v>5115.0369702891785</v>
      </c>
      <c r="Z141" s="84">
        <f>$J141*Population!C141*'Baseline Mortality'!C141</f>
        <v>6.1086517526894077</v>
      </c>
      <c r="AA141" s="85">
        <f>$J141*Population!D141*'Baseline Mortality'!D141</f>
        <v>8.9797581713158117</v>
      </c>
      <c r="AB141" s="85">
        <f>$J141*Population!E141*'Baseline Mortality'!E141</f>
        <v>16.903435550816209</v>
      </c>
      <c r="AC141" s="85">
        <f>$J141*Population!F141*'Baseline Mortality'!F141</f>
        <v>33.118152764062714</v>
      </c>
      <c r="AD141" s="85">
        <f>$J141*Population!G141*'Baseline Mortality'!G141</f>
        <v>67.736680720263351</v>
      </c>
      <c r="AE141" s="85">
        <f>$J141*Population!H141*'Baseline Mortality'!H141</f>
        <v>112.63979376610656</v>
      </c>
      <c r="AF141" s="85">
        <f>$J141*Population!I141*'Baseline Mortality'!I141</f>
        <v>151.83409140614111</v>
      </c>
      <c r="AG141" s="85">
        <f>$J141*Population!J141*'Baseline Mortality'!J141</f>
        <v>252.38122440753395</v>
      </c>
      <c r="AH141" s="85">
        <f>$J141*Population!K141*'Baseline Mortality'!K141</f>
        <v>475.23485516908158</v>
      </c>
      <c r="AI141" s="85">
        <f>$J141*Population!L141*'Baseline Mortality'!L141</f>
        <v>856.93815262274848</v>
      </c>
      <c r="AJ141" s="87">
        <f>$J141*Population!M141*'Baseline Mortality'!M141</f>
        <v>3119.6879154878693</v>
      </c>
      <c r="AK141" s="89">
        <f t="shared" si="10"/>
        <v>5101.5627118186285</v>
      </c>
      <c r="AM141" s="95">
        <f t="shared" si="11"/>
        <v>13.474258470550012</v>
      </c>
    </row>
    <row r="142" spans="2:39" x14ac:dyDescent="0.3">
      <c r="B142" s="32" t="s">
        <v>139</v>
      </c>
      <c r="C142" s="29">
        <f>((-Input!C$2)/556)*(MMM_results!Q142*LN(Input!D148)+MMM_results!T142)</f>
        <v>-8.2693781688150517E-2</v>
      </c>
      <c r="E142" s="73">
        <f>IF((Input!C148-Input!$C$7)&lt;0,0,1-EXP(-Input!$G$5*(Input!C148-Input!$C$7)))</f>
        <v>9.842298795231641E-2</v>
      </c>
      <c r="F142" s="55">
        <f>IF((Input!C148-Input!$C$7)&lt;0,0,1-EXP(-Input!$G$4*(Input!C148-Input!$C$7)))</f>
        <v>0.12789626006457555</v>
      </c>
      <c r="G142" s="29">
        <f>IF((Input!C148-Input!$C$7)&lt;0,0,1-EXP(-Input!$G$6*(Input!C148-Input!$C$7)))</f>
        <v>0.16936589558035964</v>
      </c>
      <c r="I142" s="73">
        <f>IF((Input!C148-Input!$C$7+$C142)&lt;0,0,1-EXP(-Input!$G$5*(Input!C148-Input!$C$7+$C142)))</f>
        <v>9.7988460520102239E-2</v>
      </c>
      <c r="J142" s="55">
        <f>IF((Input!C148-Input!$C$7+$C142)&lt;0,0,1-EXP(-Input!$G$4*(Input!C148-Input!$C$7+$C142)))</f>
        <v>0.12734105919131056</v>
      </c>
      <c r="K142" s="29">
        <f>IF((Input!C148-Input!$C$7+$C142)&lt;0,0,1-EXP(-Input!$G$6*(Input!C148-Input!$C$7+$C142)))</f>
        <v>0.16864875523529843</v>
      </c>
      <c r="M142" s="84">
        <f>$F142*Population!C142*'Baseline Mortality'!C142</f>
        <v>4.0229100749434332</v>
      </c>
      <c r="N142" s="85">
        <f>$F142*Population!D142*'Baseline Mortality'!D142</f>
        <v>6.4280283112140468</v>
      </c>
      <c r="O142" s="85">
        <f>$F142*Population!E142*'Baseline Mortality'!E142</f>
        <v>8.6615996457031255</v>
      </c>
      <c r="P142" s="85">
        <f>$F142*Population!F142*'Baseline Mortality'!F142</f>
        <v>12.394752871528093</v>
      </c>
      <c r="Q142" s="85">
        <f>$F142*Population!G142*'Baseline Mortality'!G142</f>
        <v>22.536966118156514</v>
      </c>
      <c r="R142" s="85">
        <f>$F142*Population!H142*'Baseline Mortality'!H142</f>
        <v>27.715511952039101</v>
      </c>
      <c r="S142" s="85">
        <f>$F142*Population!I142*'Baseline Mortality'!I142</f>
        <v>34.523662933346827</v>
      </c>
      <c r="T142" s="85">
        <f>$F142*Population!J142*'Baseline Mortality'!J142</f>
        <v>18.297427106341754</v>
      </c>
      <c r="U142" s="85">
        <f>$F142*Population!K142*'Baseline Mortality'!K142</f>
        <v>20.706928941723081</v>
      </c>
      <c r="V142" s="85">
        <f>$F142*Population!L142*'Baseline Mortality'!L142</f>
        <v>23.38230774403976</v>
      </c>
      <c r="W142" s="87">
        <f>$F142*Population!M142*'Baseline Mortality'!M142</f>
        <v>46.440307503259604</v>
      </c>
      <c r="X142" s="89">
        <f t="shared" si="9"/>
        <v>225.11040320229534</v>
      </c>
      <c r="Z142" s="84">
        <f>$J142*Population!C142*'Baseline Mortality'!C142</f>
        <v>4.0054465213919261</v>
      </c>
      <c r="AA142" s="85">
        <f>$J142*Population!D142*'Baseline Mortality'!D142</f>
        <v>6.4001240790656153</v>
      </c>
      <c r="AB142" s="85">
        <f>$J142*Population!E142*'Baseline Mortality'!E142</f>
        <v>8.6239994243617204</v>
      </c>
      <c r="AC142" s="85">
        <f>$J142*Population!F142*'Baseline Mortality'!F142</f>
        <v>12.34094693838586</v>
      </c>
      <c r="AD142" s="85">
        <f>$J142*Population!G142*'Baseline Mortality'!G142</f>
        <v>22.439132582889524</v>
      </c>
      <c r="AE142" s="85">
        <f>$J142*Population!H142*'Baseline Mortality'!H142</f>
        <v>27.595198219401503</v>
      </c>
      <c r="AF142" s="85">
        <f>$J142*Population!I142*'Baseline Mortality'!I142</f>
        <v>34.3737948465144</v>
      </c>
      <c r="AG142" s="85">
        <f>$J142*Population!J142*'Baseline Mortality'!J142</f>
        <v>18.217997516275442</v>
      </c>
      <c r="AH142" s="85">
        <f>$J142*Population!K142*'Baseline Mortality'!K142</f>
        <v>20.617039643746143</v>
      </c>
      <c r="AI142" s="85">
        <f>$J142*Population!L142*'Baseline Mortality'!L142</f>
        <v>23.280804559569102</v>
      </c>
      <c r="AJ142" s="87">
        <f>$J142*Population!M142*'Baseline Mortality'!M142</f>
        <v>46.238708963415775</v>
      </c>
      <c r="AK142" s="89">
        <f t="shared" si="10"/>
        <v>224.13319329501704</v>
      </c>
      <c r="AM142" s="95">
        <f t="shared" si="11"/>
        <v>0.97720990727830781</v>
      </c>
    </row>
    <row r="143" spans="2:39" x14ac:dyDescent="0.3">
      <c r="B143" s="32" t="s">
        <v>140</v>
      </c>
      <c r="C143" s="29">
        <f>((-Input!C$2)/556)*(MMM_results!Q143*LN(Input!D149)+MMM_results!T143)</f>
        <v>-8.6333000991105566E-2</v>
      </c>
      <c r="E143" s="73">
        <f>IF((Input!C149-Input!$C$7)&lt;0,0,1-EXP(-Input!$G$5*(Input!C149-Input!$C$7)))</f>
        <v>0.10077961775429789</v>
      </c>
      <c r="F143" s="55">
        <f>IF((Input!C149-Input!$C$7)&lt;0,0,1-EXP(-Input!$G$4*(Input!C149-Input!$C$7)))</f>
        <v>0.13090585821699507</v>
      </c>
      <c r="G143" s="29">
        <f>IF((Input!C149-Input!$C$7)&lt;0,0,1-EXP(-Input!$G$6*(Input!C149-Input!$C$7)))</f>
        <v>0.17325049515441593</v>
      </c>
      <c r="I143" s="73">
        <f>IF((Input!C149-Input!$C$7+$C143)&lt;0,0,1-EXP(-Input!$G$5*(Input!C149-Input!$C$7+$C143)))</f>
        <v>0.10032714847160495</v>
      </c>
      <c r="J143" s="55">
        <f>IF((Input!C149-Input!$C$7+$C143)&lt;0,0,1-EXP(-Input!$G$4*(Input!C149-Input!$C$7+$C143)))</f>
        <v>0.13032821606011269</v>
      </c>
      <c r="K143" s="29">
        <f>IF((Input!C149-Input!$C$7+$C143)&lt;0,0,1-EXP(-Input!$G$6*(Input!C149-Input!$C$7+$C143)))</f>
        <v>0.17250528189544745</v>
      </c>
      <c r="M143" s="84">
        <f>$F143*Population!C143*'Baseline Mortality'!C143</f>
        <v>9.6006073092083817</v>
      </c>
      <c r="N143" s="85">
        <f>$F143*Population!D143*'Baseline Mortality'!D143</f>
        <v>17.290116981408172</v>
      </c>
      <c r="O143" s="85">
        <f>$F143*Population!E143*'Baseline Mortality'!E143</f>
        <v>28.600436400804721</v>
      </c>
      <c r="P143" s="85">
        <f>$F143*Population!F143*'Baseline Mortality'!F143</f>
        <v>48.477383819887713</v>
      </c>
      <c r="Q143" s="85">
        <f>$F143*Population!G143*'Baseline Mortality'!G143</f>
        <v>58.127369731242879</v>
      </c>
      <c r="R143" s="85">
        <f>$F143*Population!H143*'Baseline Mortality'!H143</f>
        <v>110.82540957213713</v>
      </c>
      <c r="S143" s="85">
        <f>$F143*Population!I143*'Baseline Mortality'!I143</f>
        <v>157.13092698903586</v>
      </c>
      <c r="T143" s="85">
        <f>$F143*Population!J143*'Baseline Mortality'!J143</f>
        <v>170.84844912213379</v>
      </c>
      <c r="U143" s="85">
        <f>$F143*Population!K143*'Baseline Mortality'!K143</f>
        <v>182.29963339280349</v>
      </c>
      <c r="V143" s="85">
        <f>$F143*Population!L143*'Baseline Mortality'!L143</f>
        <v>286.46796865637168</v>
      </c>
      <c r="W143" s="87">
        <f>$F143*Population!M143*'Baseline Mortality'!M143</f>
        <v>600.95962577827731</v>
      </c>
      <c r="X143" s="89">
        <f t="shared" si="9"/>
        <v>1670.627927753311</v>
      </c>
      <c r="Z143" s="84">
        <f>$J143*Population!C143*'Baseline Mortality'!C143</f>
        <v>9.5582431584437995</v>
      </c>
      <c r="AA143" s="85">
        <f>$J143*Population!D143*'Baseline Mortality'!D143</f>
        <v>17.213821691022208</v>
      </c>
      <c r="AB143" s="85">
        <f>$J143*Population!E143*'Baseline Mortality'!E143</f>
        <v>28.474232593004515</v>
      </c>
      <c r="AC143" s="85">
        <f>$J143*Population!F143*'Baseline Mortality'!F143</f>
        <v>48.26346993603908</v>
      </c>
      <c r="AD143" s="85">
        <f>$J143*Population!G143*'Baseline Mortality'!G143</f>
        <v>57.870873805981873</v>
      </c>
      <c r="AE143" s="85">
        <f>$J143*Population!H143*'Baseline Mortality'!H143</f>
        <v>110.33637547164251</v>
      </c>
      <c r="AF143" s="85">
        <f>$J143*Population!I143*'Baseline Mortality'!I143</f>
        <v>156.43756269797092</v>
      </c>
      <c r="AG143" s="85">
        <f>$J143*Population!J143*'Baseline Mortality'!J143</f>
        <v>170.09455416284689</v>
      </c>
      <c r="AH143" s="85">
        <f>$J143*Population!K143*'Baseline Mortality'!K143</f>
        <v>181.49520832836268</v>
      </c>
      <c r="AI143" s="85">
        <f>$J143*Population!L143*'Baseline Mortality'!L143</f>
        <v>285.20388485182502</v>
      </c>
      <c r="AJ143" s="87">
        <f>$J143*Population!M143*'Baseline Mortality'!M143</f>
        <v>598.30779935001794</v>
      </c>
      <c r="AK143" s="89">
        <f t="shared" si="10"/>
        <v>1663.2560260471573</v>
      </c>
      <c r="AM143" s="95">
        <f t="shared" si="11"/>
        <v>7.3719017061537215</v>
      </c>
    </row>
    <row r="144" spans="2:39" x14ac:dyDescent="0.3">
      <c r="B144" s="32" t="s">
        <v>141</v>
      </c>
      <c r="C144" s="29">
        <f>((-Input!C$2)/556)*(MMM_results!Q144*LN(Input!D150)+MMM_results!T144)</f>
        <v>-7.7168929584874008E-2</v>
      </c>
      <c r="E144" s="73">
        <f>IF((Input!C150-Input!$C$7)&lt;0,0,1-EXP(-Input!$G$5*(Input!C150-Input!$C$7)))</f>
        <v>7.4480680757629369E-2</v>
      </c>
      <c r="F144" s="55">
        <f>IF((Input!C150-Input!$C$7)&lt;0,0,1-EXP(-Input!$G$4*(Input!C150-Input!$C$7)))</f>
        <v>9.7177735467118942E-2</v>
      </c>
      <c r="G144" s="29">
        <f>IF((Input!C150-Input!$C$7)&lt;0,0,1-EXP(-Input!$G$6*(Input!C150-Input!$C$7)))</f>
        <v>0.12944507085575352</v>
      </c>
      <c r="I144" s="73">
        <f>IF((Input!C150-Input!$C$7+$C144)&lt;0,0,1-EXP(-Input!$G$5*(Input!C150-Input!$C$7+$C144)))</f>
        <v>7.4064422856688461E-2</v>
      </c>
      <c r="J144" s="55">
        <f>IF((Input!C150-Input!$C$7+$C144)&lt;0,0,1-EXP(-Input!$G$4*(Input!C150-Input!$C$7+$C144)))</f>
        <v>9.6641389967042524E-2</v>
      </c>
      <c r="K144" s="29">
        <f>IF((Input!C150-Input!$C$7+$C144)&lt;0,0,1-EXP(-Input!$G$6*(Input!C150-Input!$C$7+$C144)))</f>
        <v>0.12874370006187208</v>
      </c>
      <c r="M144" s="84">
        <f>$F144*Population!C144*'Baseline Mortality'!C144</f>
        <v>173.63545490663682</v>
      </c>
      <c r="N144" s="85">
        <f>$F144*Population!D144*'Baseline Mortality'!D144</f>
        <v>234.66343498616459</v>
      </c>
      <c r="O144" s="85">
        <f>$F144*Population!E144*'Baseline Mortality'!E144</f>
        <v>264.37295205038072</v>
      </c>
      <c r="P144" s="85">
        <f>$F144*Population!F144*'Baseline Mortality'!F144</f>
        <v>289.57503251871009</v>
      </c>
      <c r="Q144" s="85">
        <f>$F144*Population!G144*'Baseline Mortality'!G144</f>
        <v>489.32854680275682</v>
      </c>
      <c r="R144" s="85">
        <f>$F144*Population!H144*'Baseline Mortality'!H144</f>
        <v>650.83674188149485</v>
      </c>
      <c r="S144" s="85">
        <f>$F144*Population!I144*'Baseline Mortality'!I144</f>
        <v>831.41420499754963</v>
      </c>
      <c r="T144" s="85">
        <f>$F144*Population!J144*'Baseline Mortality'!J144</f>
        <v>648.29637926759563</v>
      </c>
      <c r="U144" s="85">
        <f>$F144*Population!K144*'Baseline Mortality'!K144</f>
        <v>639.70630671661002</v>
      </c>
      <c r="V144" s="85">
        <f>$F144*Population!L144*'Baseline Mortality'!L144</f>
        <v>1148.831261271542</v>
      </c>
      <c r="W144" s="87">
        <f>$F144*Population!M144*'Baseline Mortality'!M144</f>
        <v>1847.8420212378394</v>
      </c>
      <c r="X144" s="89">
        <f t="shared" si="9"/>
        <v>7218.5023366372807</v>
      </c>
      <c r="Z144" s="84">
        <f>$J144*Population!C144*'Baseline Mortality'!C144</f>
        <v>172.67712227575959</v>
      </c>
      <c r="AA144" s="85">
        <f>$J144*Population!D144*'Baseline Mortality'!D144</f>
        <v>233.36827538214303</v>
      </c>
      <c r="AB144" s="85">
        <f>$J144*Population!E144*'Baseline Mortality'!E144</f>
        <v>262.91381902476991</v>
      </c>
      <c r="AC144" s="85">
        <f>$J144*Population!F144*'Baseline Mortality'!F144</f>
        <v>287.97680361494599</v>
      </c>
      <c r="AD144" s="85">
        <f>$J144*Population!G144*'Baseline Mortality'!G144</f>
        <v>486.62783389897231</v>
      </c>
      <c r="AE144" s="85">
        <f>$J144*Population!H144*'Baseline Mortality'!H144</f>
        <v>647.24462938664601</v>
      </c>
      <c r="AF144" s="85">
        <f>$J144*Population!I144*'Baseline Mortality'!I144</f>
        <v>826.82544538706316</v>
      </c>
      <c r="AG144" s="85">
        <f>$J144*Population!J144*'Baseline Mortality'!J144</f>
        <v>644.7182875980933</v>
      </c>
      <c r="AH144" s="85">
        <f>$J144*Population!K144*'Baseline Mortality'!K144</f>
        <v>636.17562556491714</v>
      </c>
      <c r="AI144" s="85">
        <f>$J144*Population!L144*'Baseline Mortality'!L144</f>
        <v>1142.4906064459456</v>
      </c>
      <c r="AJ144" s="87">
        <f>$J144*Population!M144*'Baseline Mortality'!M144</f>
        <v>1837.643370814684</v>
      </c>
      <c r="AK144" s="89">
        <f t="shared" si="10"/>
        <v>7178.6618193939403</v>
      </c>
      <c r="AM144" s="95">
        <f t="shared" si="11"/>
        <v>39.8405172433404</v>
      </c>
    </row>
    <row r="145" spans="2:39" x14ac:dyDescent="0.3">
      <c r="B145" s="32" t="s">
        <v>142</v>
      </c>
      <c r="C145" s="29">
        <f>((-Input!C$2)/556)*(MMM_results!Q145*LN(Input!D151)+MMM_results!T145)</f>
        <v>-5.83258311435772E-2</v>
      </c>
      <c r="E145" s="73">
        <f>IF((Input!C151-Input!$C$7)&lt;0,0,1-EXP(-Input!$G$5*(Input!C151-Input!$C$7)))</f>
        <v>6.4984851257127718E-2</v>
      </c>
      <c r="F145" s="55">
        <f>IF((Input!C151-Input!$C$7)&lt;0,0,1-EXP(-Input!$G$4*(Input!C151-Input!$C$7)))</f>
        <v>8.4923218527392375E-2</v>
      </c>
      <c r="G145" s="29">
        <f>IF((Input!C151-Input!$C$7)&lt;0,0,1-EXP(-Input!$G$6*(Input!C151-Input!$C$7)))</f>
        <v>0.11338311808227242</v>
      </c>
      <c r="I145" s="73">
        <f>IF((Input!C151-Input!$C$7+$C145)&lt;0,0,1-EXP(-Input!$G$5*(Input!C151-Input!$C$7+$C145)))</f>
        <v>6.4667024640371884E-2</v>
      </c>
      <c r="J145" s="55">
        <f>IF((Input!C151-Input!$C$7+$C145)&lt;0,0,1-EXP(-Input!$G$4*(Input!C151-Input!$C$7+$C145)))</f>
        <v>8.4512365129086442E-2</v>
      </c>
      <c r="K145" s="29">
        <f>IF((Input!C151-Input!$C$7+$C145)&lt;0,0,1-EXP(-Input!$G$6*(Input!C151-Input!$C$7+$C145)))</f>
        <v>0.11284328033513902</v>
      </c>
      <c r="M145" s="84">
        <f>$F145*Population!C145*'Baseline Mortality'!C145</f>
        <v>9.9227531906456257</v>
      </c>
      <c r="N145" s="85">
        <f>$F145*Population!D145*'Baseline Mortality'!D145</f>
        <v>10.260669696034284</v>
      </c>
      <c r="O145" s="85">
        <f>$F145*Population!E145*'Baseline Mortality'!E145</f>
        <v>11.472905522208082</v>
      </c>
      <c r="P145" s="85">
        <f>$F145*Population!F145*'Baseline Mortality'!F145</f>
        <v>15.2788103292987</v>
      </c>
      <c r="Q145" s="85">
        <f>$F145*Population!G145*'Baseline Mortality'!G145</f>
        <v>26.350196393863406</v>
      </c>
      <c r="R145" s="85">
        <f>$F145*Population!H145*'Baseline Mortality'!H145</f>
        <v>34.466706116594459</v>
      </c>
      <c r="S145" s="85">
        <f>$F145*Population!I145*'Baseline Mortality'!I145</f>
        <v>46.78118835832916</v>
      </c>
      <c r="T145" s="85">
        <f>$F145*Population!J145*'Baseline Mortality'!J145</f>
        <v>46.268845081863269</v>
      </c>
      <c r="U145" s="85">
        <f>$F145*Population!K145*'Baseline Mortality'!K145</f>
        <v>56.047913482116009</v>
      </c>
      <c r="V145" s="85">
        <f>$F145*Population!L145*'Baseline Mortality'!L145</f>
        <v>44.636214026850126</v>
      </c>
      <c r="W145" s="87">
        <f>$F145*Population!M145*'Baseline Mortality'!M145</f>
        <v>105.86983595369796</v>
      </c>
      <c r="X145" s="89">
        <f t="shared" si="9"/>
        <v>407.35603815150102</v>
      </c>
      <c r="Z145" s="84">
        <f>$J145*Population!C145*'Baseline Mortality'!C145</f>
        <v>9.874747510460379</v>
      </c>
      <c r="AA145" s="85">
        <f>$J145*Population!D145*'Baseline Mortality'!D145</f>
        <v>10.21102919622032</v>
      </c>
      <c r="AB145" s="85">
        <f>$J145*Population!E145*'Baseline Mortality'!E145</f>
        <v>11.417400298737052</v>
      </c>
      <c r="AC145" s="85">
        <f>$J145*Population!F145*'Baseline Mortality'!F145</f>
        <v>15.204892368407481</v>
      </c>
      <c r="AD145" s="85">
        <f>$J145*Population!G145*'Baseline Mortality'!G145</f>
        <v>26.222715736368595</v>
      </c>
      <c r="AE145" s="85">
        <f>$J145*Population!H145*'Baseline Mortality'!H145</f>
        <v>34.299958275639192</v>
      </c>
      <c r="AF145" s="85">
        <f>$J145*Population!I145*'Baseline Mortality'!I145</f>
        <v>46.55486379660038</v>
      </c>
      <c r="AG145" s="85">
        <f>$J145*Population!J145*'Baseline Mortality'!J145</f>
        <v>46.044999205938971</v>
      </c>
      <c r="AH145" s="85">
        <f>$J145*Population!K145*'Baseline Mortality'!K145</f>
        <v>55.776757064337794</v>
      </c>
      <c r="AI145" s="85">
        <f>$J145*Population!L145*'Baseline Mortality'!L145</f>
        <v>44.420266721290488</v>
      </c>
      <c r="AJ145" s="87">
        <f>$J145*Population!M145*'Baseline Mortality'!M145</f>
        <v>105.35764408633911</v>
      </c>
      <c r="AK145" s="89">
        <f t="shared" si="10"/>
        <v>405.38527426033983</v>
      </c>
      <c r="AM145" s="95">
        <f t="shared" si="11"/>
        <v>1.970763891161198</v>
      </c>
    </row>
    <row r="146" spans="2:39" x14ac:dyDescent="0.3">
      <c r="B146" s="32" t="s">
        <v>143</v>
      </c>
      <c r="C146" s="29" t="e">
        <f>((-Input!C$2)/556)*(MMM_results!Q146*LN(Input!D152)+MMM_results!T146)</f>
        <v>#VALUE!</v>
      </c>
      <c r="E146" s="73" t="s">
        <v>107</v>
      </c>
      <c r="F146" s="55" t="s">
        <v>107</v>
      </c>
      <c r="G146" s="29" t="s">
        <v>107</v>
      </c>
      <c r="I146" s="73" t="s">
        <v>107</v>
      </c>
      <c r="J146" s="55" t="s">
        <v>107</v>
      </c>
      <c r="K146" s="29" t="s">
        <v>107</v>
      </c>
      <c r="M146" s="84" t="s">
        <v>107</v>
      </c>
      <c r="N146" s="85" t="s">
        <v>107</v>
      </c>
      <c r="O146" s="85" t="s">
        <v>107</v>
      </c>
      <c r="P146" s="85" t="s">
        <v>107</v>
      </c>
      <c r="Q146" s="85" t="s">
        <v>107</v>
      </c>
      <c r="R146" s="85" t="s">
        <v>107</v>
      </c>
      <c r="S146" s="85" t="s">
        <v>107</v>
      </c>
      <c r="T146" s="85" t="s">
        <v>107</v>
      </c>
      <c r="U146" s="85" t="s">
        <v>107</v>
      </c>
      <c r="V146" s="85" t="s">
        <v>107</v>
      </c>
      <c r="W146" s="87" t="s">
        <v>107</v>
      </c>
      <c r="X146" s="89" t="s">
        <v>107</v>
      </c>
      <c r="Z146" s="84" t="s">
        <v>107</v>
      </c>
      <c r="AA146" s="85" t="s">
        <v>107</v>
      </c>
      <c r="AB146" s="85" t="s">
        <v>107</v>
      </c>
      <c r="AC146" s="85" t="s">
        <v>107</v>
      </c>
      <c r="AD146" s="85" t="s">
        <v>107</v>
      </c>
      <c r="AE146" s="85" t="s">
        <v>107</v>
      </c>
      <c r="AF146" s="85" t="s">
        <v>107</v>
      </c>
      <c r="AG146" s="85" t="s">
        <v>107</v>
      </c>
      <c r="AH146" s="85" t="s">
        <v>107</v>
      </c>
      <c r="AI146" s="85" t="s">
        <v>107</v>
      </c>
      <c r="AJ146" s="87" t="s">
        <v>107</v>
      </c>
      <c r="AK146" s="89" t="s">
        <v>107</v>
      </c>
      <c r="AM146" s="95" t="s">
        <v>107</v>
      </c>
    </row>
    <row r="147" spans="2:39" x14ac:dyDescent="0.3">
      <c r="B147" s="32" t="s">
        <v>144</v>
      </c>
      <c r="C147" s="29">
        <f>((-Input!C$2)/556)*(MMM_results!Q147*LN(Input!D153)+MMM_results!T147)</f>
        <v>-8.5130692646309292E-2</v>
      </c>
      <c r="E147" s="73">
        <f>IF((Input!C153-Input!$C$7)&lt;0,0,1-EXP(-Input!$G$5*(Input!C153-Input!$C$7)))</f>
        <v>0</v>
      </c>
      <c r="F147" s="55">
        <f>IF((Input!C153-Input!$C$7)&lt;0,0,1-EXP(-Input!$G$4*(Input!C153-Input!$C$7)))</f>
        <v>0</v>
      </c>
      <c r="G147" s="29">
        <f>IF((Input!C153-Input!$C$7)&lt;0,0,1-EXP(-Input!$G$6*(Input!C153-Input!$C$7)))</f>
        <v>0</v>
      </c>
      <c r="I147" s="73">
        <f>IF((Input!C153-Input!$C$7+$C147)&lt;0,0,1-EXP(-Input!$G$5*(Input!C153-Input!$C$7+$C147)))</f>
        <v>0</v>
      </c>
      <c r="J147" s="55">
        <f>IF((Input!C153-Input!$C$7+$C147)&lt;0,0,1-EXP(-Input!$G$4*(Input!C153-Input!$C$7+$C147)))</f>
        <v>0</v>
      </c>
      <c r="K147" s="29">
        <f>IF((Input!C153-Input!$C$7+$C147)&lt;0,0,1-EXP(-Input!$G$6*(Input!C153-Input!$C$7+$C147)))</f>
        <v>0</v>
      </c>
      <c r="M147" s="84">
        <f>$F147*Population!C147*'Baseline Mortality'!C147</f>
        <v>0</v>
      </c>
      <c r="N147" s="85">
        <f>$F147*Population!D147*'Baseline Mortality'!D147</f>
        <v>0</v>
      </c>
      <c r="O147" s="85">
        <f>$F147*Population!E147*'Baseline Mortality'!E147</f>
        <v>0</v>
      </c>
      <c r="P147" s="85">
        <f>$F147*Population!F147*'Baseline Mortality'!F147</f>
        <v>0</v>
      </c>
      <c r="Q147" s="85">
        <f>$F147*Population!G147*'Baseline Mortality'!G147</f>
        <v>0</v>
      </c>
      <c r="R147" s="85">
        <f>$F147*Population!H147*'Baseline Mortality'!H147</f>
        <v>0</v>
      </c>
      <c r="S147" s="85">
        <f>$F147*Population!I147*'Baseline Mortality'!I147</f>
        <v>0</v>
      </c>
      <c r="T147" s="85">
        <f>$F147*Population!J147*'Baseline Mortality'!J147</f>
        <v>0</v>
      </c>
      <c r="U147" s="85">
        <f>$F147*Population!K147*'Baseline Mortality'!K147</f>
        <v>0</v>
      </c>
      <c r="V147" s="85">
        <f>$F147*Population!L147*'Baseline Mortality'!L147</f>
        <v>0</v>
      </c>
      <c r="W147" s="87">
        <f>$F147*Population!M147*'Baseline Mortality'!M147</f>
        <v>0</v>
      </c>
      <c r="X147" s="89">
        <f t="shared" si="9"/>
        <v>0</v>
      </c>
      <c r="Z147" s="84">
        <f>$J147*Population!C147*'Baseline Mortality'!C147</f>
        <v>0</v>
      </c>
      <c r="AA147" s="85">
        <f>$J147*Population!D147*'Baseline Mortality'!D147</f>
        <v>0</v>
      </c>
      <c r="AB147" s="85">
        <f>$J147*Population!E147*'Baseline Mortality'!E147</f>
        <v>0</v>
      </c>
      <c r="AC147" s="85">
        <f>$J147*Population!F147*'Baseline Mortality'!F147</f>
        <v>0</v>
      </c>
      <c r="AD147" s="85">
        <f>$J147*Population!G147*'Baseline Mortality'!G147</f>
        <v>0</v>
      </c>
      <c r="AE147" s="85">
        <f>$J147*Population!H147*'Baseline Mortality'!H147</f>
        <v>0</v>
      </c>
      <c r="AF147" s="85">
        <f>$J147*Population!I147*'Baseline Mortality'!I147</f>
        <v>0</v>
      </c>
      <c r="AG147" s="85">
        <f>$J147*Population!J147*'Baseline Mortality'!J147</f>
        <v>0</v>
      </c>
      <c r="AH147" s="85">
        <f>$J147*Population!K147*'Baseline Mortality'!K147</f>
        <v>0</v>
      </c>
      <c r="AI147" s="85">
        <f>$J147*Population!L147*'Baseline Mortality'!L147</f>
        <v>0</v>
      </c>
      <c r="AJ147" s="87">
        <f>$J147*Population!M147*'Baseline Mortality'!M147</f>
        <v>0</v>
      </c>
      <c r="AK147" s="89">
        <f t="shared" ref="AK147:AK180" si="12">SUM(Z147:AJ147)</f>
        <v>0</v>
      </c>
      <c r="AM147" s="95">
        <f t="shared" si="11"/>
        <v>0</v>
      </c>
    </row>
    <row r="148" spans="2:39" x14ac:dyDescent="0.3">
      <c r="B148" s="32" t="s">
        <v>145</v>
      </c>
      <c r="C148" s="29">
        <f>((-Input!C$2)/556)*(MMM_results!Q148*LN(Input!D154)+MMM_results!T148)</f>
        <v>-8.3086412487209438E-2</v>
      </c>
      <c r="E148" s="73">
        <f>IF((Input!C154-Input!$C$7)&lt;0,0,1-EXP(-Input!$G$5*(Input!C154-Input!$C$7)))</f>
        <v>0</v>
      </c>
      <c r="F148" s="55">
        <f>IF((Input!C154-Input!$C$7)&lt;0,0,1-EXP(-Input!$G$4*(Input!C154-Input!$C$7)))</f>
        <v>0</v>
      </c>
      <c r="G148" s="29">
        <f>IF((Input!C154-Input!$C$7)&lt;0,0,1-EXP(-Input!$G$6*(Input!C154-Input!$C$7)))</f>
        <v>0</v>
      </c>
      <c r="I148" s="73">
        <f>IF((Input!C154-Input!$C$7+$C148)&lt;0,0,1-EXP(-Input!$G$5*(Input!C154-Input!$C$7+$C148)))</f>
        <v>0</v>
      </c>
      <c r="J148" s="55">
        <f>IF((Input!C154-Input!$C$7+$C148)&lt;0,0,1-EXP(-Input!$G$4*(Input!C154-Input!$C$7+$C148)))</f>
        <v>0</v>
      </c>
      <c r="K148" s="29">
        <f>IF((Input!C154-Input!$C$7+$C148)&lt;0,0,1-EXP(-Input!$G$6*(Input!C154-Input!$C$7+$C148)))</f>
        <v>0</v>
      </c>
      <c r="M148" s="84">
        <f>$F148*Population!C148*'Baseline Mortality'!C148</f>
        <v>0</v>
      </c>
      <c r="N148" s="85">
        <f>$F148*Population!D148*'Baseline Mortality'!D148</f>
        <v>0</v>
      </c>
      <c r="O148" s="85">
        <f>$F148*Population!E148*'Baseline Mortality'!E148</f>
        <v>0</v>
      </c>
      <c r="P148" s="85">
        <f>$F148*Population!F148*'Baseline Mortality'!F148</f>
        <v>0</v>
      </c>
      <c r="Q148" s="85">
        <f>$F148*Population!G148*'Baseline Mortality'!G148</f>
        <v>0</v>
      </c>
      <c r="R148" s="85">
        <f>$F148*Population!H148*'Baseline Mortality'!H148</f>
        <v>0</v>
      </c>
      <c r="S148" s="85">
        <f>$F148*Population!I148*'Baseline Mortality'!I148</f>
        <v>0</v>
      </c>
      <c r="T148" s="85">
        <f>$F148*Population!J148*'Baseline Mortality'!J148</f>
        <v>0</v>
      </c>
      <c r="U148" s="85">
        <f>$F148*Population!K148*'Baseline Mortality'!K148</f>
        <v>0</v>
      </c>
      <c r="V148" s="85">
        <f>$F148*Population!L148*'Baseline Mortality'!L148</f>
        <v>0</v>
      </c>
      <c r="W148" s="87">
        <f>$F148*Population!M148*'Baseline Mortality'!M148</f>
        <v>0</v>
      </c>
      <c r="X148" s="89">
        <f t="shared" si="9"/>
        <v>0</v>
      </c>
      <c r="Z148" s="84">
        <f>$J148*Population!C148*'Baseline Mortality'!C148</f>
        <v>0</v>
      </c>
      <c r="AA148" s="85">
        <f>$J148*Population!D148*'Baseline Mortality'!D148</f>
        <v>0</v>
      </c>
      <c r="AB148" s="85">
        <f>$J148*Population!E148*'Baseline Mortality'!E148</f>
        <v>0</v>
      </c>
      <c r="AC148" s="85">
        <f>$J148*Population!F148*'Baseline Mortality'!F148</f>
        <v>0</v>
      </c>
      <c r="AD148" s="85">
        <f>$J148*Population!G148*'Baseline Mortality'!G148</f>
        <v>0</v>
      </c>
      <c r="AE148" s="85">
        <f>$J148*Population!H148*'Baseline Mortality'!H148</f>
        <v>0</v>
      </c>
      <c r="AF148" s="85">
        <f>$J148*Population!I148*'Baseline Mortality'!I148</f>
        <v>0</v>
      </c>
      <c r="AG148" s="85">
        <f>$J148*Population!J148*'Baseline Mortality'!J148</f>
        <v>0</v>
      </c>
      <c r="AH148" s="85">
        <f>$J148*Population!K148*'Baseline Mortality'!K148</f>
        <v>0</v>
      </c>
      <c r="AI148" s="85">
        <f>$J148*Population!L148*'Baseline Mortality'!L148</f>
        <v>0</v>
      </c>
      <c r="AJ148" s="87">
        <f>$J148*Population!M148*'Baseline Mortality'!M148</f>
        <v>0</v>
      </c>
      <c r="AK148" s="89">
        <f t="shared" si="12"/>
        <v>0</v>
      </c>
      <c r="AM148" s="95">
        <f t="shared" si="11"/>
        <v>0</v>
      </c>
    </row>
    <row r="149" spans="2:39" x14ac:dyDescent="0.3">
      <c r="B149" s="32" t="s">
        <v>146</v>
      </c>
      <c r="C149" s="29">
        <f>((-Input!C$2)/556)*(MMM_results!Q149*LN(Input!D155)+MMM_results!T149)</f>
        <v>-4.9624795820677726E-2</v>
      </c>
      <c r="E149" s="73">
        <f>IF((Input!C155-Input!$C$7)&lt;0,0,1-EXP(-Input!$G$5*(Input!C155-Input!$C$7)))</f>
        <v>0</v>
      </c>
      <c r="F149" s="55">
        <f>IF((Input!C155-Input!$C$7)&lt;0,0,1-EXP(-Input!$G$4*(Input!C155-Input!$C$7)))</f>
        <v>0</v>
      </c>
      <c r="G149" s="29">
        <f>IF((Input!C155-Input!$C$7)&lt;0,0,1-EXP(-Input!$G$6*(Input!C155-Input!$C$7)))</f>
        <v>0</v>
      </c>
      <c r="I149" s="73">
        <f>IF((Input!C155-Input!$C$7+$C149)&lt;0,0,1-EXP(-Input!$G$5*(Input!C155-Input!$C$7+$C149)))</f>
        <v>0</v>
      </c>
      <c r="J149" s="55">
        <f>IF((Input!C155-Input!$C$7+$C149)&lt;0,0,1-EXP(-Input!$G$4*(Input!C155-Input!$C$7+$C149)))</f>
        <v>0</v>
      </c>
      <c r="K149" s="29">
        <f>IF((Input!C155-Input!$C$7+$C149)&lt;0,0,1-EXP(-Input!$G$6*(Input!C155-Input!$C$7+$C149)))</f>
        <v>0</v>
      </c>
      <c r="M149" s="84">
        <f>$F149*Population!C149*'Baseline Mortality'!C149</f>
        <v>0</v>
      </c>
      <c r="N149" s="85">
        <f>$F149*Population!D149*'Baseline Mortality'!D149</f>
        <v>0</v>
      </c>
      <c r="O149" s="85">
        <f>$F149*Population!E149*'Baseline Mortality'!E149</f>
        <v>0</v>
      </c>
      <c r="P149" s="85">
        <f>$F149*Population!F149*'Baseline Mortality'!F149</f>
        <v>0</v>
      </c>
      <c r="Q149" s="85">
        <f>$F149*Population!G149*'Baseline Mortality'!G149</f>
        <v>0</v>
      </c>
      <c r="R149" s="85">
        <f>$F149*Population!H149*'Baseline Mortality'!H149</f>
        <v>0</v>
      </c>
      <c r="S149" s="85">
        <f>$F149*Population!I149*'Baseline Mortality'!I149</f>
        <v>0</v>
      </c>
      <c r="T149" s="85">
        <f>$F149*Population!J149*'Baseline Mortality'!J149</f>
        <v>0</v>
      </c>
      <c r="U149" s="85">
        <f>$F149*Population!K149*'Baseline Mortality'!K149</f>
        <v>0</v>
      </c>
      <c r="V149" s="85">
        <f>$F149*Population!L149*'Baseline Mortality'!L149</f>
        <v>0</v>
      </c>
      <c r="W149" s="87">
        <f>$F149*Population!M149*'Baseline Mortality'!M149</f>
        <v>0</v>
      </c>
      <c r="X149" s="89">
        <f t="shared" si="9"/>
        <v>0</v>
      </c>
      <c r="Z149" s="84">
        <f>$J149*Population!C149*'Baseline Mortality'!C149</f>
        <v>0</v>
      </c>
      <c r="AA149" s="85">
        <f>$J149*Population!D149*'Baseline Mortality'!D149</f>
        <v>0</v>
      </c>
      <c r="AB149" s="85">
        <f>$J149*Population!E149*'Baseline Mortality'!E149</f>
        <v>0</v>
      </c>
      <c r="AC149" s="85">
        <f>$J149*Population!F149*'Baseline Mortality'!F149</f>
        <v>0</v>
      </c>
      <c r="AD149" s="85">
        <f>$J149*Population!G149*'Baseline Mortality'!G149</f>
        <v>0</v>
      </c>
      <c r="AE149" s="85">
        <f>$J149*Population!H149*'Baseline Mortality'!H149</f>
        <v>0</v>
      </c>
      <c r="AF149" s="85">
        <f>$J149*Population!I149*'Baseline Mortality'!I149</f>
        <v>0</v>
      </c>
      <c r="AG149" s="85">
        <f>$J149*Population!J149*'Baseline Mortality'!J149</f>
        <v>0</v>
      </c>
      <c r="AH149" s="85">
        <f>$J149*Population!K149*'Baseline Mortality'!K149</f>
        <v>0</v>
      </c>
      <c r="AI149" s="85">
        <f>$J149*Population!L149*'Baseline Mortality'!L149</f>
        <v>0</v>
      </c>
      <c r="AJ149" s="87">
        <f>$J149*Population!M149*'Baseline Mortality'!M149</f>
        <v>0</v>
      </c>
      <c r="AK149" s="89">
        <f t="shared" si="12"/>
        <v>0</v>
      </c>
      <c r="AM149" s="95">
        <f t="shared" si="11"/>
        <v>0</v>
      </c>
    </row>
    <row r="150" spans="2:39" x14ac:dyDescent="0.3">
      <c r="B150" s="32" t="s">
        <v>147</v>
      </c>
      <c r="C150" s="29">
        <f>((-Input!C$2)/556)*(MMM_results!Q150*LN(Input!D156)+MMM_results!T150)</f>
        <v>-9.9253065574867072E-2</v>
      </c>
      <c r="E150" s="73">
        <f>IF((Input!C156-Input!$C$7)&lt;0,0,1-EXP(-Input!$G$5*(Input!C156-Input!$C$7)))</f>
        <v>0.14298815715515445</v>
      </c>
      <c r="F150" s="55">
        <f>IF((Input!C156-Input!$C$7)&lt;0,0,1-EXP(-Input!$G$4*(Input!C156-Input!$C$7)))</f>
        <v>0.18437672788281112</v>
      </c>
      <c r="G150" s="29">
        <f>IF((Input!C156-Input!$C$7)&lt;0,0,1-EXP(-Input!$G$6*(Input!C156-Input!$C$7)))</f>
        <v>0.24145920999147386</v>
      </c>
      <c r="I150" s="73">
        <f>IF((Input!C156-Input!$C$7+$C150)&lt;0,0,1-EXP(-Input!$G$5*(Input!C156-Input!$C$7+$C150)))</f>
        <v>0.1424923723375775</v>
      </c>
      <c r="J150" s="55">
        <f>IF((Input!C156-Input!$C$7+$C150)&lt;0,0,1-EXP(-Input!$G$4*(Input!C156-Input!$C$7+$C150)))</f>
        <v>0.18375346630648082</v>
      </c>
      <c r="K150" s="29">
        <f>IF((Input!C156-Input!$C$7+$C150)&lt;0,0,1-EXP(-Input!$G$6*(Input!C156-Input!$C$7+$C150)))</f>
        <v>0.24067310248210061</v>
      </c>
      <c r="M150" s="84">
        <f>$F150*Population!C150*'Baseline Mortality'!C150</f>
        <v>0</v>
      </c>
      <c r="N150" s="85">
        <f>$F150*Population!D150*'Baseline Mortality'!D150</f>
        <v>0</v>
      </c>
      <c r="O150" s="85">
        <f>$F150*Population!E150*'Baseline Mortality'!E150</f>
        <v>0</v>
      </c>
      <c r="P150" s="85">
        <f>$F150*Population!F150*'Baseline Mortality'!F150</f>
        <v>0</v>
      </c>
      <c r="Q150" s="85">
        <f>$F150*Population!G150*'Baseline Mortality'!G150</f>
        <v>0</v>
      </c>
      <c r="R150" s="85">
        <f>$F150*Population!H150*'Baseline Mortality'!H150</f>
        <v>0</v>
      </c>
      <c r="S150" s="85">
        <f>$F150*Population!I150*'Baseline Mortality'!I150</f>
        <v>0</v>
      </c>
      <c r="T150" s="85">
        <f>$F150*Population!J150*'Baseline Mortality'!J150</f>
        <v>0</v>
      </c>
      <c r="U150" s="85">
        <f>$F150*Population!K150*'Baseline Mortality'!K150</f>
        <v>0</v>
      </c>
      <c r="V150" s="85">
        <f>$F150*Population!L150*'Baseline Mortality'!L150</f>
        <v>0</v>
      </c>
      <c r="W150" s="87">
        <f>$F150*Population!M150*'Baseline Mortality'!M150</f>
        <v>0</v>
      </c>
      <c r="X150" s="89">
        <f t="shared" si="9"/>
        <v>0</v>
      </c>
      <c r="Z150" s="84">
        <f>$J150*Population!C150*'Baseline Mortality'!C150</f>
        <v>0</v>
      </c>
      <c r="AA150" s="85">
        <f>$J150*Population!D150*'Baseline Mortality'!D150</f>
        <v>0</v>
      </c>
      <c r="AB150" s="85">
        <f>$J150*Population!E150*'Baseline Mortality'!E150</f>
        <v>0</v>
      </c>
      <c r="AC150" s="85">
        <f>$J150*Population!F150*'Baseline Mortality'!F150</f>
        <v>0</v>
      </c>
      <c r="AD150" s="85">
        <f>$J150*Population!G150*'Baseline Mortality'!G150</f>
        <v>0</v>
      </c>
      <c r="AE150" s="85">
        <f>$J150*Population!H150*'Baseline Mortality'!H150</f>
        <v>0</v>
      </c>
      <c r="AF150" s="85">
        <f>$J150*Population!I150*'Baseline Mortality'!I150</f>
        <v>0</v>
      </c>
      <c r="AG150" s="85">
        <f>$J150*Population!J150*'Baseline Mortality'!J150</f>
        <v>0</v>
      </c>
      <c r="AH150" s="85">
        <f>$J150*Population!K150*'Baseline Mortality'!K150</f>
        <v>0</v>
      </c>
      <c r="AI150" s="85">
        <f>$J150*Population!L150*'Baseline Mortality'!L150</f>
        <v>0</v>
      </c>
      <c r="AJ150" s="87">
        <f>$J150*Population!M150*'Baseline Mortality'!M150</f>
        <v>0</v>
      </c>
      <c r="AK150" s="89">
        <f t="shared" si="12"/>
        <v>0</v>
      </c>
      <c r="AM150" s="95">
        <f t="shared" si="11"/>
        <v>0</v>
      </c>
    </row>
    <row r="151" spans="2:39" x14ac:dyDescent="0.3">
      <c r="B151" s="32" t="s">
        <v>148</v>
      </c>
      <c r="C151" s="29">
        <f>((-Input!C$2)/556)*(MMM_results!Q151*LN(Input!D157)+MMM_results!T151)</f>
        <v>-5.5083187498408862E-2</v>
      </c>
      <c r="E151" s="73">
        <f>IF((Input!C157-Input!$C$7)&lt;0,0,1-EXP(-Input!$G$5*(Input!C157-Input!$C$7)))</f>
        <v>2.5001961708119524E-2</v>
      </c>
      <c r="F151" s="55">
        <f>IF((Input!C157-Input!$C$7)&lt;0,0,1-EXP(-Input!$G$4*(Input!C157-Input!$C$7)))</f>
        <v>3.2889178581130274E-2</v>
      </c>
      <c r="G151" s="29">
        <f>IF((Input!C157-Input!$C$7)&lt;0,0,1-EXP(-Input!$G$6*(Input!C157-Input!$C$7)))</f>
        <v>4.4335120463674382E-2</v>
      </c>
      <c r="I151" s="73">
        <f>IF((Input!C157-Input!$C$7+$C151)&lt;0,0,1-EXP(-Input!$G$5*(Input!C157-Input!$C$7+$C151)))</f>
        <v>2.4688972485177874E-2</v>
      </c>
      <c r="J151" s="55">
        <f>IF((Input!C157-Input!$C$7+$C151)&lt;0,0,1-EXP(-Input!$G$4*(Input!C157-Input!$C$7+$C151)))</f>
        <v>3.2479108297797543E-2</v>
      </c>
      <c r="K151" s="29">
        <f>IF((Input!C157-Input!$C$7+$C151)&lt;0,0,1-EXP(-Input!$G$6*(Input!C157-Input!$C$7+$C151)))</f>
        <v>4.3785600269794944E-2</v>
      </c>
      <c r="M151" s="84">
        <f>$F151*Population!C151*'Baseline Mortality'!C151</f>
        <v>0.12497012537741904</v>
      </c>
      <c r="N151" s="85">
        <f>$F151*Population!D151*'Baseline Mortality'!D151</f>
        <v>0.18006215823626753</v>
      </c>
      <c r="O151" s="85">
        <f>$F151*Population!E151*'Baseline Mortality'!E151</f>
        <v>0.14610548632197951</v>
      </c>
      <c r="P151" s="85">
        <f>$F151*Population!F151*'Baseline Mortality'!F151</f>
        <v>0.19003055759168069</v>
      </c>
      <c r="Q151" s="85">
        <f>$F151*Population!G151*'Baseline Mortality'!G151</f>
        <v>0.28896652152350849</v>
      </c>
      <c r="R151" s="85">
        <f>$F151*Population!H151*'Baseline Mortality'!H151</f>
        <v>0.31838974188892122</v>
      </c>
      <c r="S151" s="85">
        <f>$F151*Population!I151*'Baseline Mortality'!I151</f>
        <v>0.36711979627761487</v>
      </c>
      <c r="T151" s="85">
        <f>$F151*Population!J151*'Baseline Mortality'!J151</f>
        <v>0.38029135642835443</v>
      </c>
      <c r="U151" s="85">
        <f>$F151*Population!K151*'Baseline Mortality'!K151</f>
        <v>0.49160933908339882</v>
      </c>
      <c r="V151" s="85">
        <f>$F151*Population!L151*'Baseline Mortality'!L151</f>
        <v>0.87163009724863949</v>
      </c>
      <c r="W151" s="87">
        <f>$F151*Population!M151*'Baseline Mortality'!M151</f>
        <v>1.6007151147031486</v>
      </c>
      <c r="X151" s="89">
        <f t="shared" si="9"/>
        <v>4.9598902946809327</v>
      </c>
      <c r="Z151" s="84">
        <f>$J151*Population!C151*'Baseline Mortality'!C151</f>
        <v>0.12341196743816764</v>
      </c>
      <c r="AA151" s="85">
        <f>$J151*Population!D151*'Baseline Mortality'!D151</f>
        <v>0.17781709942267307</v>
      </c>
      <c r="AB151" s="85">
        <f>$J151*Population!E151*'Baseline Mortality'!E151</f>
        <v>0.14428380755840908</v>
      </c>
      <c r="AC151" s="85">
        <f>$J151*Population!F151*'Baseline Mortality'!F151</f>
        <v>0.18766121034874872</v>
      </c>
      <c r="AD151" s="85">
        <f>$J151*Population!G151*'Baseline Mortality'!G151</f>
        <v>0.28536361660259313</v>
      </c>
      <c r="AE151" s="85">
        <f>$J151*Population!H151*'Baseline Mortality'!H151</f>
        <v>0.31441998109527425</v>
      </c>
      <c r="AF151" s="85">
        <f>$J151*Population!I151*'Baseline Mortality'!I151</f>
        <v>0.36254245730561058</v>
      </c>
      <c r="AG151" s="85">
        <f>$J151*Population!J151*'Baseline Mortality'!J151</f>
        <v>0.37554979123861032</v>
      </c>
      <c r="AH151" s="85">
        <f>$J151*Population!K151*'Baseline Mortality'!K151</f>
        <v>0.48547983419261365</v>
      </c>
      <c r="AI151" s="85">
        <f>$J151*Population!L151*'Baseline Mortality'!L151</f>
        <v>0.86076240105311463</v>
      </c>
      <c r="AJ151" s="87">
        <f>$J151*Population!M151*'Baseline Mortality'!M151</f>
        <v>1.5807570090605252</v>
      </c>
      <c r="AK151" s="89">
        <f t="shared" si="12"/>
        <v>4.8980491753163404</v>
      </c>
      <c r="AM151" s="95">
        <f t="shared" si="11"/>
        <v>6.1841119364592245E-2</v>
      </c>
    </row>
    <row r="152" spans="2:39" x14ac:dyDescent="0.3">
      <c r="B152" s="32" t="s">
        <v>149</v>
      </c>
      <c r="C152" s="29">
        <f>((-Input!C$2)/556)*(MMM_results!Q152*LN(Input!D158)+MMM_results!T152)</f>
        <v>-0.15758171587524314</v>
      </c>
      <c r="E152" s="73">
        <f>IF((Input!C158-Input!$C$7)&lt;0,0,1-EXP(-Input!$G$5*(Input!C158-Input!$C$7)))</f>
        <v>0.17014835091118863</v>
      </c>
      <c r="F152" s="55">
        <f>IF((Input!C158-Input!$C$7)&lt;0,0,1-EXP(-Input!$G$4*(Input!C158-Input!$C$7)))</f>
        <v>0.21834240893234602</v>
      </c>
      <c r="G152" s="29">
        <f>IF((Input!C158-Input!$C$7)&lt;0,0,1-EXP(-Input!$G$6*(Input!C158-Input!$C$7)))</f>
        <v>0.28397321429755684</v>
      </c>
      <c r="I152" s="73">
        <f>IF((Input!C158-Input!$C$7+$C152)&lt;0,0,1-EXP(-Input!$G$5*(Input!C158-Input!$C$7+$C152)))</f>
        <v>0.16938602168702155</v>
      </c>
      <c r="J152" s="55">
        <f>IF((Input!C158-Input!$C$7+$C152)&lt;0,0,1-EXP(-Input!$G$4*(Input!C158-Input!$C$7+$C152)))</f>
        <v>0.21739386667253902</v>
      </c>
      <c r="K152" s="29">
        <f>IF((Input!C158-Input!$C$7+$C152)&lt;0,0,1-EXP(-Input!$G$6*(Input!C158-Input!$C$7+$C152)))</f>
        <v>0.2827947229971064</v>
      </c>
      <c r="M152" s="84">
        <f>$F152*Population!C152*'Baseline Mortality'!C152</f>
        <v>27.320881637197889</v>
      </c>
      <c r="N152" s="85">
        <f>$F152*Population!D152*'Baseline Mortality'!D152</f>
        <v>45.003612307223044</v>
      </c>
      <c r="O152" s="85">
        <f>$F152*Population!E152*'Baseline Mortality'!E152</f>
        <v>60.820915289014046</v>
      </c>
      <c r="P152" s="85">
        <f>$F152*Population!F152*'Baseline Mortality'!F152</f>
        <v>76.658283025470453</v>
      </c>
      <c r="Q152" s="85">
        <f>$F152*Population!G152*'Baseline Mortality'!G152</f>
        <v>110.08924678874645</v>
      </c>
      <c r="R152" s="85">
        <f>$F152*Population!H152*'Baseline Mortality'!H152</f>
        <v>119.43962117532868</v>
      </c>
      <c r="S152" s="85">
        <f>$F152*Population!I152*'Baseline Mortality'!I152</f>
        <v>150.81351023134235</v>
      </c>
      <c r="T152" s="85">
        <f>$F152*Population!J152*'Baseline Mortality'!J152</f>
        <v>142.80679245194543</v>
      </c>
      <c r="U152" s="85">
        <f>$F152*Population!K152*'Baseline Mortality'!K152</f>
        <v>175.70867479442461</v>
      </c>
      <c r="V152" s="85">
        <f>$F152*Population!L152*'Baseline Mortality'!L152</f>
        <v>176.8666765491289</v>
      </c>
      <c r="W152" s="87">
        <f>$F152*Population!M152*'Baseline Mortality'!M152</f>
        <v>443.44999867246867</v>
      </c>
      <c r="X152" s="89">
        <f t="shared" si="9"/>
        <v>1528.9782129222904</v>
      </c>
      <c r="Z152" s="84">
        <f>$J152*Population!C152*'Baseline Mortality'!C152</f>
        <v>27.202191864859174</v>
      </c>
      <c r="AA152" s="85">
        <f>$J152*Population!D152*'Baseline Mortality'!D152</f>
        <v>44.808103664050577</v>
      </c>
      <c r="AB152" s="85">
        <f>$J152*Population!E152*'Baseline Mortality'!E152</f>
        <v>60.556691729725351</v>
      </c>
      <c r="AC152" s="85">
        <f>$J152*Population!F152*'Baseline Mortality'!F152</f>
        <v>76.325257382996966</v>
      </c>
      <c r="AD152" s="85">
        <f>$J152*Population!G152*'Baseline Mortality'!G152</f>
        <v>109.61098741879599</v>
      </c>
      <c r="AE152" s="85">
        <f>$J152*Population!H152*'Baseline Mortality'!H152</f>
        <v>118.92074108815677</v>
      </c>
      <c r="AF152" s="85">
        <f>$J152*Population!I152*'Baseline Mortality'!I152</f>
        <v>150.15833294121458</v>
      </c>
      <c r="AG152" s="85">
        <f>$J152*Population!J152*'Baseline Mortality'!J152</f>
        <v>142.1863986480549</v>
      </c>
      <c r="AH152" s="85">
        <f>$J152*Population!K152*'Baseline Mortality'!K152</f>
        <v>174.94534574501012</v>
      </c>
      <c r="AI152" s="85">
        <f>$J152*Population!L152*'Baseline Mortality'!L152</f>
        <v>176.09831680683783</v>
      </c>
      <c r="AJ152" s="87">
        <f>$J152*Population!M152*'Baseline Mortality'!M152</f>
        <v>441.52352426051635</v>
      </c>
      <c r="AK152" s="89">
        <f t="shared" si="12"/>
        <v>1522.3358915502185</v>
      </c>
      <c r="AM152" s="95">
        <f t="shared" si="11"/>
        <v>6.6423213720718195</v>
      </c>
    </row>
    <row r="153" spans="2:39" x14ac:dyDescent="0.3">
      <c r="B153" s="32" t="s">
        <v>150</v>
      </c>
      <c r="C153" s="29">
        <f>((-Input!C$2)/556)*(MMM_results!Q153*LN(Input!D159)+MMM_results!T153)</f>
        <v>-8.5612086978944804E-2</v>
      </c>
      <c r="E153" s="73">
        <f>IF((Input!C159-Input!$C$7)&lt;0,0,1-EXP(-Input!$G$5*(Input!C159-Input!$C$7)))</f>
        <v>4.8963610080188125E-2</v>
      </c>
      <c r="F153" s="55">
        <f>IF((Input!C159-Input!$C$7)&lt;0,0,1-EXP(-Input!$G$4*(Input!C159-Input!$C$7)))</f>
        <v>6.4157045639272381E-2</v>
      </c>
      <c r="G153" s="29">
        <f>IF((Input!C159-Input!$C$7)&lt;0,0,1-EXP(-Input!$G$6*(Input!C159-Input!$C$7)))</f>
        <v>8.5990060532561419E-2</v>
      </c>
      <c r="I153" s="73">
        <f>IF((Input!C159-Input!$C$7+$C153)&lt;0,0,1-EXP(-Input!$G$5*(Input!C159-Input!$C$7+$C153)))</f>
        <v>4.8489065051720681E-2</v>
      </c>
      <c r="J153" s="55">
        <f>IF((Input!C159-Input!$C$7+$C153)&lt;0,0,1-EXP(-Input!$G$4*(Input!C159-Input!$C$7+$C153)))</f>
        <v>6.3540234689140385E-2</v>
      </c>
      <c r="K153" s="29">
        <f>IF((Input!C159-Input!$C$7+$C153)&lt;0,0,1-EXP(-Input!$G$6*(Input!C159-Input!$C$7+$C153)))</f>
        <v>8.5173075385683417E-2</v>
      </c>
      <c r="M153" s="84">
        <f>$F153*Population!C153*'Baseline Mortality'!C153</f>
        <v>8.8984288020194722</v>
      </c>
      <c r="N153" s="85">
        <f>$F153*Population!D153*'Baseline Mortality'!D153</f>
        <v>10.39048103533403</v>
      </c>
      <c r="O153" s="85">
        <f>$F153*Population!E153*'Baseline Mortality'!E153</f>
        <v>12.677920101944707</v>
      </c>
      <c r="P153" s="85">
        <f>$F153*Population!F153*'Baseline Mortality'!F153</f>
        <v>16.974233327347871</v>
      </c>
      <c r="Q153" s="85">
        <f>$F153*Population!G153*'Baseline Mortality'!G153</f>
        <v>22.534827216523318</v>
      </c>
      <c r="R153" s="85">
        <f>$F153*Population!H153*'Baseline Mortality'!H153</f>
        <v>29.225625638966665</v>
      </c>
      <c r="S153" s="85">
        <f>$F153*Population!I153*'Baseline Mortality'!I153</f>
        <v>37.963794010676992</v>
      </c>
      <c r="T153" s="85">
        <f>$F153*Population!J153*'Baseline Mortality'!J153</f>
        <v>46.896654092198858</v>
      </c>
      <c r="U153" s="85">
        <f>$F153*Population!K153*'Baseline Mortality'!K153</f>
        <v>61.016521892254161</v>
      </c>
      <c r="V153" s="85">
        <f>$F153*Population!L153*'Baseline Mortality'!L153</f>
        <v>57.167777274002738</v>
      </c>
      <c r="W153" s="87">
        <f>$F153*Population!M153*'Baseline Mortality'!M153</f>
        <v>69.842153844209605</v>
      </c>
      <c r="X153" s="89">
        <f t="shared" si="9"/>
        <v>373.58841723547835</v>
      </c>
      <c r="Z153" s="84">
        <f>$J153*Population!C153*'Baseline Mortality'!C153</f>
        <v>8.8128785983066038</v>
      </c>
      <c r="AA153" s="85">
        <f>$J153*Population!D153*'Baseline Mortality'!D153</f>
        <v>10.290586122532593</v>
      </c>
      <c r="AB153" s="85">
        <f>$J153*Population!E153*'Baseline Mortality'!E153</f>
        <v>12.556033567646576</v>
      </c>
      <c r="AC153" s="85">
        <f>$J153*Population!F153*'Baseline Mortality'!F153</f>
        <v>16.811041695281904</v>
      </c>
      <c r="AD153" s="85">
        <f>$J153*Population!G153*'Baseline Mortality'!G153</f>
        <v>22.318175591624062</v>
      </c>
      <c r="AE153" s="85">
        <f>$J153*Population!H153*'Baseline Mortality'!H153</f>
        <v>28.944648144773286</v>
      </c>
      <c r="AF153" s="85">
        <f>$J153*Population!I153*'Baseline Mortality'!I153</f>
        <v>37.598807069320593</v>
      </c>
      <c r="AG153" s="85">
        <f>$J153*Population!J153*'Baseline Mortality'!J153</f>
        <v>46.44578592206426</v>
      </c>
      <c r="AH153" s="85">
        <f>$J153*Population!K153*'Baseline Mortality'!K153</f>
        <v>60.429904187727679</v>
      </c>
      <c r="AI153" s="85">
        <f>$J153*Population!L153*'Baseline Mortality'!L153</f>
        <v>56.618161706983436</v>
      </c>
      <c r="AJ153" s="87">
        <f>$J153*Population!M153*'Baseline Mortality'!M153</f>
        <v>69.170685810688724</v>
      </c>
      <c r="AK153" s="89">
        <f t="shared" si="12"/>
        <v>369.99670841694973</v>
      </c>
      <c r="AM153" s="95">
        <f t="shared" si="11"/>
        <v>3.5917088185286161</v>
      </c>
    </row>
    <row r="154" spans="2:39" x14ac:dyDescent="0.3">
      <c r="B154" s="32" t="s">
        <v>151</v>
      </c>
      <c r="C154" s="29">
        <f>((-Input!C$2)/556)*(MMM_results!Q154*LN(Input!D160)+MMM_results!T154)</f>
        <v>-8.9111933758519016E-2</v>
      </c>
      <c r="E154" s="73">
        <f>IF((Input!C160-Input!$C$7)&lt;0,0,1-EXP(-Input!$G$5*(Input!C160-Input!$C$7)))</f>
        <v>0.1118393673145377</v>
      </c>
      <c r="F154" s="55">
        <f>IF((Input!C160-Input!$C$7)&lt;0,0,1-EXP(-Input!$G$4*(Input!C160-Input!$C$7)))</f>
        <v>0.14499615126132226</v>
      </c>
      <c r="G154" s="29">
        <f>IF((Input!C160-Input!$C$7)&lt;0,0,1-EXP(-Input!$G$6*(Input!C160-Input!$C$7)))</f>
        <v>0.19137352412240805</v>
      </c>
      <c r="I154" s="73">
        <f>IF((Input!C160-Input!$C$7+$C154)&lt;0,0,1-EXP(-Input!$G$5*(Input!C160-Input!$C$7+$C154)))</f>
        <v>0.11137807414371215</v>
      </c>
      <c r="J154" s="55">
        <f>IF((Input!C160-Input!$C$7+$C154)&lt;0,0,1-EXP(-Input!$G$4*(Input!C160-Input!$C$7+$C154)))</f>
        <v>0.14440957591821413</v>
      </c>
      <c r="K154" s="29">
        <f>IF((Input!C160-Input!$C$7+$C154)&lt;0,0,1-EXP(-Input!$G$6*(Input!C160-Input!$C$7+$C154)))</f>
        <v>0.19062117413909119</v>
      </c>
      <c r="M154" s="84">
        <f>$F154*Population!C154*'Baseline Mortality'!C154</f>
        <v>1.8603374735854199</v>
      </c>
      <c r="N154" s="85">
        <f>$F154*Population!D154*'Baseline Mortality'!D154</f>
        <v>2.8607502398319014</v>
      </c>
      <c r="O154" s="85">
        <f>$F154*Population!E154*'Baseline Mortality'!E154</f>
        <v>4.5009773240412203</v>
      </c>
      <c r="P154" s="85">
        <f>$F154*Population!F154*'Baseline Mortality'!F154</f>
        <v>8.4840250766948397</v>
      </c>
      <c r="Q154" s="85">
        <f>$F154*Population!G154*'Baseline Mortality'!G154</f>
        <v>18.127425513577339</v>
      </c>
      <c r="R154" s="85">
        <f>$F154*Population!H154*'Baseline Mortality'!H154</f>
        <v>34.935996687140168</v>
      </c>
      <c r="S154" s="85">
        <f>$F154*Population!I154*'Baseline Mortality'!I154</f>
        <v>68.995373619098572</v>
      </c>
      <c r="T154" s="85">
        <f>$F154*Population!J154*'Baseline Mortality'!J154</f>
        <v>91.806423225400096</v>
      </c>
      <c r="U154" s="85">
        <f>$F154*Population!K154*'Baseline Mortality'!K154</f>
        <v>90.10924375694006</v>
      </c>
      <c r="V154" s="85">
        <f>$F154*Population!L154*'Baseline Mortality'!L154</f>
        <v>149.52493502025868</v>
      </c>
      <c r="W154" s="87">
        <f>$F154*Population!M154*'Baseline Mortality'!M154</f>
        <v>388.39581172404894</v>
      </c>
      <c r="X154" s="89">
        <f t="shared" si="9"/>
        <v>859.60129966061731</v>
      </c>
      <c r="Z154" s="84">
        <f>$J154*Population!C154*'Baseline Mortality'!C154</f>
        <v>1.8528115628465989</v>
      </c>
      <c r="AA154" s="85">
        <f>$J154*Population!D154*'Baseline Mortality'!D154</f>
        <v>2.8491772046935289</v>
      </c>
      <c r="AB154" s="85">
        <f>$J154*Population!E154*'Baseline Mortality'!E154</f>
        <v>4.4827688247451727</v>
      </c>
      <c r="AC154" s="85">
        <f>$J154*Population!F154*'Baseline Mortality'!F154</f>
        <v>8.4497033386555227</v>
      </c>
      <c r="AD154" s="85">
        <f>$J154*Population!G154*'Baseline Mortality'!G154</f>
        <v>18.054091837146647</v>
      </c>
      <c r="AE154" s="85">
        <f>$J154*Population!H154*'Baseline Mortality'!H154</f>
        <v>34.794664699598989</v>
      </c>
      <c r="AF154" s="85">
        <f>$J154*Population!I154*'Baseline Mortality'!I154</f>
        <v>68.716255969413126</v>
      </c>
      <c r="AG154" s="85">
        <f>$J154*Population!J154*'Baseline Mortality'!J154</f>
        <v>91.435024510782384</v>
      </c>
      <c r="AH154" s="85">
        <f>$J154*Population!K154*'Baseline Mortality'!K154</f>
        <v>89.744710904763323</v>
      </c>
      <c r="AI154" s="85">
        <f>$J154*Population!L154*'Baseline Mortality'!L154</f>
        <v>148.92003868818529</v>
      </c>
      <c r="AJ154" s="87">
        <f>$J154*Population!M154*'Baseline Mortality'!M154</f>
        <v>386.82457411158845</v>
      </c>
      <c r="AK154" s="89">
        <f t="shared" si="12"/>
        <v>856.12382165241911</v>
      </c>
      <c r="AM154" s="95">
        <f t="shared" si="11"/>
        <v>3.4774780081982044</v>
      </c>
    </row>
    <row r="155" spans="2:39" x14ac:dyDescent="0.3">
      <c r="B155" s="32" t="s">
        <v>152</v>
      </c>
      <c r="C155" s="29">
        <f>((-Input!C$2)/556)*(MMM_results!Q155*LN(Input!D161)+MMM_results!T155)</f>
        <v>-6.2966514093013765E-2</v>
      </c>
      <c r="E155" s="73">
        <f>IF((Input!C161-Input!$C$7)&lt;0,0,1-EXP(-Input!$G$5*(Input!C161-Input!$C$7)))</f>
        <v>0</v>
      </c>
      <c r="F155" s="55">
        <f>IF((Input!C161-Input!$C$7)&lt;0,0,1-EXP(-Input!$G$4*(Input!C161-Input!$C$7)))</f>
        <v>0</v>
      </c>
      <c r="G155" s="29">
        <f>IF((Input!C161-Input!$C$7)&lt;0,0,1-EXP(-Input!$G$6*(Input!C161-Input!$C$7)))</f>
        <v>0</v>
      </c>
      <c r="I155" s="73">
        <f>IF((Input!C161-Input!$C$7+$C155)&lt;0,0,1-EXP(-Input!$G$5*(Input!C161-Input!$C$7+$C155)))</f>
        <v>0</v>
      </c>
      <c r="J155" s="55">
        <f>IF((Input!C161-Input!$C$7+$C155)&lt;0,0,1-EXP(-Input!$G$4*(Input!C161-Input!$C$7+$C155)))</f>
        <v>0</v>
      </c>
      <c r="K155" s="29">
        <f>IF((Input!C161-Input!$C$7+$C155)&lt;0,0,1-EXP(-Input!$G$6*(Input!C161-Input!$C$7+$C155)))</f>
        <v>0</v>
      </c>
      <c r="M155" s="84">
        <f>$F155*Population!C155*'Baseline Mortality'!C155</f>
        <v>0</v>
      </c>
      <c r="N155" s="85">
        <f>$F155*Population!D155*'Baseline Mortality'!D155</f>
        <v>0</v>
      </c>
      <c r="O155" s="85">
        <f>$F155*Population!E155*'Baseline Mortality'!E155</f>
        <v>0</v>
      </c>
      <c r="P155" s="85">
        <f>$F155*Population!F155*'Baseline Mortality'!F155</f>
        <v>0</v>
      </c>
      <c r="Q155" s="85">
        <f>$F155*Population!G155*'Baseline Mortality'!G155</f>
        <v>0</v>
      </c>
      <c r="R155" s="85">
        <f>$F155*Population!H155*'Baseline Mortality'!H155</f>
        <v>0</v>
      </c>
      <c r="S155" s="85">
        <f>$F155*Population!I155*'Baseline Mortality'!I155</f>
        <v>0</v>
      </c>
      <c r="T155" s="85">
        <f>$F155*Population!J155*'Baseline Mortality'!J155</f>
        <v>0</v>
      </c>
      <c r="U155" s="85">
        <f>$F155*Population!K155*'Baseline Mortality'!K155</f>
        <v>0</v>
      </c>
      <c r="V155" s="85">
        <f>$F155*Population!L155*'Baseline Mortality'!L155</f>
        <v>0</v>
      </c>
      <c r="W155" s="87">
        <f>$F155*Population!M155*'Baseline Mortality'!M155</f>
        <v>0</v>
      </c>
      <c r="X155" s="89">
        <f t="shared" si="9"/>
        <v>0</v>
      </c>
      <c r="Z155" s="84">
        <f>$J155*Population!C155*'Baseline Mortality'!C155</f>
        <v>0</v>
      </c>
      <c r="AA155" s="85">
        <f>$J155*Population!D155*'Baseline Mortality'!D155</f>
        <v>0</v>
      </c>
      <c r="AB155" s="85">
        <f>$J155*Population!E155*'Baseline Mortality'!E155</f>
        <v>0</v>
      </c>
      <c r="AC155" s="85">
        <f>$J155*Population!F155*'Baseline Mortality'!F155</f>
        <v>0</v>
      </c>
      <c r="AD155" s="85">
        <f>$J155*Population!G155*'Baseline Mortality'!G155</f>
        <v>0</v>
      </c>
      <c r="AE155" s="85">
        <f>$J155*Population!H155*'Baseline Mortality'!H155</f>
        <v>0</v>
      </c>
      <c r="AF155" s="85">
        <f>$J155*Population!I155*'Baseline Mortality'!I155</f>
        <v>0</v>
      </c>
      <c r="AG155" s="85">
        <f>$J155*Population!J155*'Baseline Mortality'!J155</f>
        <v>0</v>
      </c>
      <c r="AH155" s="85">
        <f>$J155*Population!K155*'Baseline Mortality'!K155</f>
        <v>0</v>
      </c>
      <c r="AI155" s="85">
        <f>$J155*Population!L155*'Baseline Mortality'!L155</f>
        <v>0</v>
      </c>
      <c r="AJ155" s="87">
        <f>$J155*Population!M155*'Baseline Mortality'!M155</f>
        <v>0</v>
      </c>
      <c r="AK155" s="89">
        <f t="shared" si="12"/>
        <v>0</v>
      </c>
      <c r="AM155" s="95">
        <f t="shared" si="11"/>
        <v>0</v>
      </c>
    </row>
    <row r="156" spans="2:39" x14ac:dyDescent="0.3">
      <c r="B156" s="32" t="s">
        <v>153</v>
      </c>
      <c r="C156" s="29">
        <f>((-Input!C$2)/556)*(MMM_results!Q156*LN(Input!D162)+MMM_results!T156)</f>
        <v>-5.8227554747796201E-2</v>
      </c>
      <c r="E156" s="73">
        <f>IF((Input!C162-Input!$C$7)&lt;0,0,1-EXP(-Input!$G$5*(Input!C162-Input!$C$7)))</f>
        <v>3.6427885900348067E-2</v>
      </c>
      <c r="F156" s="55">
        <f>IF((Input!C162-Input!$C$7)&lt;0,0,1-EXP(-Input!$G$4*(Input!C162-Input!$C$7)))</f>
        <v>4.7830142535757902E-2</v>
      </c>
      <c r="G156" s="29">
        <f>IF((Input!C162-Input!$C$7)&lt;0,0,1-EXP(-Input!$G$6*(Input!C162-Input!$C$7)))</f>
        <v>6.4300209009144793E-2</v>
      </c>
      <c r="I156" s="73">
        <f>IF((Input!C162-Input!$C$7+$C156)&lt;0,0,1-EXP(-Input!$G$5*(Input!C162-Input!$C$7+$C156)))</f>
        <v>3.610090428688173E-2</v>
      </c>
      <c r="J156" s="55">
        <f>IF((Input!C162-Input!$C$7+$C156)&lt;0,0,1-EXP(-Input!$G$4*(Input!C162-Input!$C$7+$C156)))</f>
        <v>4.7403355490341137E-2</v>
      </c>
      <c r="K156" s="29">
        <f>IF((Input!C162-Input!$C$7+$C156)&lt;0,0,1-EXP(-Input!$G$6*(Input!C162-Input!$C$7+$C156)))</f>
        <v>6.3731446216358179E-2</v>
      </c>
      <c r="M156" s="84">
        <f>$F156*Population!C156*'Baseline Mortality'!C156</f>
        <v>4.9309424059402813</v>
      </c>
      <c r="N156" s="85">
        <f>$F156*Population!D156*'Baseline Mortality'!D156</f>
        <v>5.7929707058283313</v>
      </c>
      <c r="O156" s="85">
        <f>$F156*Population!E156*'Baseline Mortality'!E156</f>
        <v>6.5974917347388029</v>
      </c>
      <c r="P156" s="85">
        <f>$F156*Population!F156*'Baseline Mortality'!F156</f>
        <v>8.6195979682622745</v>
      </c>
      <c r="Q156" s="85">
        <f>$F156*Population!G156*'Baseline Mortality'!G156</f>
        <v>11.207197214118667</v>
      </c>
      <c r="R156" s="85">
        <f>$F156*Population!H156*'Baseline Mortality'!H156</f>
        <v>14.247483709380207</v>
      </c>
      <c r="S156" s="85">
        <f>$F156*Population!I156*'Baseline Mortality'!I156</f>
        <v>17.794356217074153</v>
      </c>
      <c r="T156" s="85">
        <f>$F156*Population!J156*'Baseline Mortality'!J156</f>
        <v>21.994956768946345</v>
      </c>
      <c r="U156" s="85">
        <f>$F156*Population!K156*'Baseline Mortality'!K156</f>
        <v>23.778034933275066</v>
      </c>
      <c r="V156" s="85">
        <f>$F156*Population!L156*'Baseline Mortality'!L156</f>
        <v>17.877257798023763</v>
      </c>
      <c r="W156" s="87">
        <f>$F156*Population!M156*'Baseline Mortality'!M156</f>
        <v>13.970604194741114</v>
      </c>
      <c r="X156" s="89">
        <f t="shared" si="9"/>
        <v>146.81089365032898</v>
      </c>
      <c r="Z156" s="84">
        <f>$J156*Population!C156*'Baseline Mortality'!C156</f>
        <v>4.8869437425664852</v>
      </c>
      <c r="AA156" s="85">
        <f>$J156*Population!D156*'Baseline Mortality'!D156</f>
        <v>5.7412801876602533</v>
      </c>
      <c r="AB156" s="85">
        <f>$J156*Population!E156*'Baseline Mortality'!E156</f>
        <v>6.5386224975726028</v>
      </c>
      <c r="AC156" s="85">
        <f>$J156*Population!F156*'Baseline Mortality'!F156</f>
        <v>8.5426855328288074</v>
      </c>
      <c r="AD156" s="85">
        <f>$J156*Population!G156*'Baseline Mortality'!G156</f>
        <v>11.107195701832959</v>
      </c>
      <c r="AE156" s="85">
        <f>$J156*Population!H156*'Baseline Mortality'!H156</f>
        <v>14.120353804375135</v>
      </c>
      <c r="AF156" s="85">
        <f>$J156*Population!I156*'Baseline Mortality'!I156</f>
        <v>17.635577666303558</v>
      </c>
      <c r="AG156" s="85">
        <f>$J156*Population!J156*'Baseline Mortality'!J156</f>
        <v>21.798696375064594</v>
      </c>
      <c r="AH156" s="85">
        <f>$J156*Population!K156*'Baseline Mortality'!K156</f>
        <v>23.565864182008703</v>
      </c>
      <c r="AI156" s="85">
        <f>$J156*Population!L156*'Baseline Mortality'!L156</f>
        <v>17.717739518728056</v>
      </c>
      <c r="AJ156" s="87">
        <f>$J156*Population!M156*'Baseline Mortality'!M156</f>
        <v>13.845944878024609</v>
      </c>
      <c r="AK156" s="89">
        <f t="shared" si="12"/>
        <v>145.50090408696573</v>
      </c>
      <c r="AM156" s="95">
        <f t="shared" si="11"/>
        <v>1.3099895633632457</v>
      </c>
    </row>
    <row r="157" spans="2:39" x14ac:dyDescent="0.3">
      <c r="B157" s="32" t="s">
        <v>154</v>
      </c>
      <c r="C157" s="29">
        <f>((-Input!C$2)/556)*(MMM_results!Q157*LN(Input!D163)+MMM_results!T157)</f>
        <v>-8.5588125180764626E-2</v>
      </c>
      <c r="E157" s="73">
        <f>IF((Input!C163-Input!$C$7)&lt;0,0,1-EXP(-Input!$G$5*(Input!C163-Input!$C$7)))</f>
        <v>0.16812633495634877</v>
      </c>
      <c r="F157" s="55">
        <f>IF((Input!C163-Input!$C$7)&lt;0,0,1-EXP(-Input!$G$4*(Input!C163-Input!$C$7)))</f>
        <v>0.21582586611051635</v>
      </c>
      <c r="G157" s="29">
        <f>IF((Input!C163-Input!$C$7)&lt;0,0,1-EXP(-Input!$G$6*(Input!C163-Input!$C$7)))</f>
        <v>0.28084548693279288</v>
      </c>
      <c r="I157" s="73">
        <f>IF((Input!C163-Input!$C$7+$C157)&lt;0,0,1-EXP(-Input!$G$5*(Input!C163-Input!$C$7+$C157)))</f>
        <v>0.16771136556120481</v>
      </c>
      <c r="J157" s="55">
        <f>IF((Input!C163-Input!$C$7+$C157)&lt;0,0,1-EXP(-Input!$G$4*(Input!C163-Input!$C$7+$C157)))</f>
        <v>0.21530916427769886</v>
      </c>
      <c r="K157" s="29">
        <f>IF((Input!C163-Input!$C$7+$C157)&lt;0,0,1-EXP(-Input!$G$6*(Input!C163-Input!$C$7+$C157)))</f>
        <v>0.28020285274287482</v>
      </c>
      <c r="M157" s="84">
        <f>$F157*Population!C157*'Baseline Mortality'!C157</f>
        <v>2.0355905280074023</v>
      </c>
      <c r="N157" s="85">
        <f>$F157*Population!D157*'Baseline Mortality'!D157</f>
        <v>2.9882766825963336</v>
      </c>
      <c r="O157" s="85">
        <f>$F157*Population!E157*'Baseline Mortality'!E157</f>
        <v>5.0465686959427822</v>
      </c>
      <c r="P157" s="85">
        <f>$F157*Population!F157*'Baseline Mortality'!F157</f>
        <v>8.6260074057765195</v>
      </c>
      <c r="Q157" s="85">
        <f>$F157*Population!G157*'Baseline Mortality'!G157</f>
        <v>16.258861647719609</v>
      </c>
      <c r="R157" s="85">
        <f>$F157*Population!H157*'Baseline Mortality'!H157</f>
        <v>30.381046553309574</v>
      </c>
      <c r="S157" s="85">
        <f>$F157*Population!I157*'Baseline Mortality'!I157</f>
        <v>46.521881602304617</v>
      </c>
      <c r="T157" s="85">
        <f>$F157*Population!J157*'Baseline Mortality'!J157</f>
        <v>66.642068281360565</v>
      </c>
      <c r="U157" s="85">
        <f>$F157*Population!K157*'Baseline Mortality'!K157</f>
        <v>84.090072241047807</v>
      </c>
      <c r="V157" s="85">
        <f>$F157*Population!L157*'Baseline Mortality'!L157</f>
        <v>126.67200057362398</v>
      </c>
      <c r="W157" s="87">
        <f>$F157*Population!M157*'Baseline Mortality'!M157</f>
        <v>432.6726048772868</v>
      </c>
      <c r="X157" s="89">
        <f t="shared" si="9"/>
        <v>821.93497908897598</v>
      </c>
      <c r="Z157" s="84">
        <f>$J157*Population!C157*'Baseline Mortality'!C157</f>
        <v>2.0307171855501602</v>
      </c>
      <c r="AA157" s="85">
        <f>$J157*Population!D157*'Baseline Mortality'!D157</f>
        <v>2.9811225445558418</v>
      </c>
      <c r="AB157" s="85">
        <f>$J157*Population!E157*'Baseline Mortality'!E157</f>
        <v>5.0344868665419558</v>
      </c>
      <c r="AC157" s="85">
        <f>$J157*Population!F157*'Baseline Mortality'!F157</f>
        <v>8.6053561561520659</v>
      </c>
      <c r="AD157" s="85">
        <f>$J157*Population!G157*'Baseline Mortality'!G157</f>
        <v>16.219936824832065</v>
      </c>
      <c r="AE157" s="85">
        <f>$J157*Population!H157*'Baseline Mortality'!H157</f>
        <v>30.308312257277741</v>
      </c>
      <c r="AF157" s="85">
        <f>$J157*Population!I157*'Baseline Mortality'!I157</f>
        <v>46.410505047106547</v>
      </c>
      <c r="AG157" s="85">
        <f>$J157*Population!J157*'Baseline Mortality'!J157</f>
        <v>66.482522627986029</v>
      </c>
      <c r="AH157" s="85">
        <f>$J157*Population!K157*'Baseline Mortality'!K157</f>
        <v>83.888754877046324</v>
      </c>
      <c r="AI157" s="85">
        <f>$J157*Population!L157*'Baseline Mortality'!L157</f>
        <v>126.36873917107485</v>
      </c>
      <c r="AJ157" s="87">
        <f>$J157*Population!M157*'Baseline Mortality'!M157</f>
        <v>431.63675717293643</v>
      </c>
      <c r="AK157" s="89">
        <f t="shared" si="12"/>
        <v>819.96721073106005</v>
      </c>
      <c r="AM157" s="95">
        <f t="shared" si="11"/>
        <v>1.9677683579159293</v>
      </c>
    </row>
    <row r="158" spans="2:39" x14ac:dyDescent="0.3">
      <c r="B158" s="32" t="s">
        <v>155</v>
      </c>
      <c r="C158" s="29">
        <f>((-Input!C$2)/556)*(MMM_results!Q158*LN(Input!D164)+MMM_results!T158)</f>
        <v>-8.9021065132949384E-2</v>
      </c>
      <c r="E158" s="73">
        <f>IF((Input!C164-Input!$C$7)&lt;0,0,1-EXP(-Input!$G$5*(Input!C164-Input!$C$7)))</f>
        <v>0.10136397989194135</v>
      </c>
      <c r="F158" s="55">
        <f>IF((Input!C164-Input!$C$7)&lt;0,0,1-EXP(-Input!$G$4*(Input!C164-Input!$C$7)))</f>
        <v>0.13165174262087331</v>
      </c>
      <c r="G158" s="29">
        <f>IF((Input!C164-Input!$C$7)&lt;0,0,1-EXP(-Input!$G$6*(Input!C164-Input!$C$7)))</f>
        <v>0.1742124960642395</v>
      </c>
      <c r="I158" s="73">
        <f>IF((Input!C164-Input!$C$7+$C158)&lt;0,0,1-EXP(-Input!$G$5*(Input!C164-Input!$C$7+$C158)))</f>
        <v>0.10089772206904335</v>
      </c>
      <c r="J158" s="55">
        <f>IF((Input!C164-Input!$C$7+$C158)&lt;0,0,1-EXP(-Input!$G$4*(Input!C164-Input!$C$7+$C158)))</f>
        <v>0.13105662002916818</v>
      </c>
      <c r="K158" s="29">
        <f>IF((Input!C164-Input!$C$7+$C158)&lt;0,0,1-EXP(-Input!$G$6*(Input!C164-Input!$C$7+$C158)))</f>
        <v>0.17344496320417568</v>
      </c>
      <c r="M158" s="84">
        <f>$F158*Population!C158*'Baseline Mortality'!C158</f>
        <v>1.7286365587341437</v>
      </c>
      <c r="N158" s="85">
        <f>$F158*Population!D158*'Baseline Mortality'!D158</f>
        <v>2.7830345164277484</v>
      </c>
      <c r="O158" s="85">
        <f>$F158*Population!E158*'Baseline Mortality'!E158</f>
        <v>3.9334972695129613</v>
      </c>
      <c r="P158" s="85">
        <f>$F158*Population!F158*'Baseline Mortality'!F158</f>
        <v>6.1674866765190695</v>
      </c>
      <c r="Q158" s="85">
        <f>$F158*Population!G158*'Baseline Mortality'!G158</f>
        <v>11.053687439930325</v>
      </c>
      <c r="R158" s="85">
        <f>$F158*Population!H158*'Baseline Mortality'!H158</f>
        <v>20.080854690676155</v>
      </c>
      <c r="S158" s="85">
        <f>$F158*Population!I158*'Baseline Mortality'!I158</f>
        <v>32.234768114923753</v>
      </c>
      <c r="T158" s="85">
        <f>$F158*Population!J158*'Baseline Mortality'!J158</f>
        <v>35.321204745386297</v>
      </c>
      <c r="U158" s="85">
        <f>$F158*Population!K158*'Baseline Mortality'!K158</f>
        <v>42.570742271797293</v>
      </c>
      <c r="V158" s="85">
        <f>$F158*Population!L158*'Baseline Mortality'!L158</f>
        <v>51.974056246080949</v>
      </c>
      <c r="W158" s="87">
        <f>$F158*Population!M158*'Baseline Mortality'!M158</f>
        <v>161.41385306414929</v>
      </c>
      <c r="X158" s="89">
        <f t="shared" si="9"/>
        <v>369.26182159413798</v>
      </c>
      <c r="Z158" s="84">
        <f>$J158*Population!C158*'Baseline Mortality'!C158</f>
        <v>1.720822376798758</v>
      </c>
      <c r="AA158" s="85">
        <f>$J158*Population!D158*'Baseline Mortality'!D158</f>
        <v>2.7704540014930474</v>
      </c>
      <c r="AB158" s="85">
        <f>$J158*Population!E158*'Baseline Mortality'!E158</f>
        <v>3.9157161673194345</v>
      </c>
      <c r="AC158" s="85">
        <f>$J158*Population!F158*'Baseline Mortality'!F158</f>
        <v>6.1396069798119255</v>
      </c>
      <c r="AD158" s="85">
        <f>$J158*Population!G158*'Baseline Mortality'!G158</f>
        <v>11.003720010816272</v>
      </c>
      <c r="AE158" s="85">
        <f>$J158*Population!H158*'Baseline Mortality'!H158</f>
        <v>19.990080576720182</v>
      </c>
      <c r="AF158" s="85">
        <f>$J158*Population!I158*'Baseline Mortality'!I158</f>
        <v>32.08905307643154</v>
      </c>
      <c r="AG158" s="85">
        <f>$J158*Population!J158*'Baseline Mortality'!J158</f>
        <v>35.161537683699493</v>
      </c>
      <c r="AH158" s="85">
        <f>$J158*Population!K158*'Baseline Mortality'!K158</f>
        <v>42.378304177418535</v>
      </c>
      <c r="AI158" s="85">
        <f>$J158*Population!L158*'Baseline Mortality'!L158</f>
        <v>51.739111121627346</v>
      </c>
      <c r="AJ158" s="87">
        <f>$J158*Population!M158*'Baseline Mortality'!M158</f>
        <v>160.68419291183909</v>
      </c>
      <c r="AK158" s="89">
        <f t="shared" si="12"/>
        <v>367.59259908397564</v>
      </c>
      <c r="AM158" s="95">
        <f t="shared" si="11"/>
        <v>1.6692225101623421</v>
      </c>
    </row>
    <row r="159" spans="2:39" x14ac:dyDescent="0.3">
      <c r="B159" s="32" t="s">
        <v>156</v>
      </c>
      <c r="C159" s="29">
        <f>((-Input!C$2)/556)*(MMM_results!Q159*LN(Input!D165)+MMM_results!T159)</f>
        <v>-8.7730751241273636E-2</v>
      </c>
      <c r="E159" s="73">
        <f>IF((Input!C165-Input!$C$7)&lt;0,0,1-EXP(-Input!$G$5*(Input!C165-Input!$C$7)))</f>
        <v>0.11509171510242777</v>
      </c>
      <c r="F159" s="55">
        <f>IF((Input!C165-Input!$C$7)&lt;0,0,1-EXP(-Input!$G$4*(Input!C165-Input!$C$7)))</f>
        <v>0.14912902573556841</v>
      </c>
      <c r="G159" s="29">
        <f>IF((Input!C165-Input!$C$7)&lt;0,0,1-EXP(-Input!$G$6*(Input!C165-Input!$C$7)))</f>
        <v>0.19666919602904653</v>
      </c>
      <c r="I159" s="73">
        <f>IF((Input!C165-Input!$C$7+$C159)&lt;0,0,1-EXP(-Input!$G$5*(Input!C165-Input!$C$7+$C159)))</f>
        <v>0.11463923654894892</v>
      </c>
      <c r="J159" s="55">
        <f>IF((Input!C165-Input!$C$7+$C159)&lt;0,0,1-EXP(-Input!$G$4*(Input!C165-Input!$C$7+$C159)))</f>
        <v>0.14855433643165772</v>
      </c>
      <c r="K159" s="29">
        <f>IF((Input!C165-Input!$C$7+$C159)&lt;0,0,1-EXP(-Input!$G$6*(Input!C165-Input!$C$7+$C159)))</f>
        <v>0.19593336308289844</v>
      </c>
      <c r="M159" s="84">
        <f>$F159*Population!C159*'Baseline Mortality'!C159</f>
        <v>0.17566018853147422</v>
      </c>
      <c r="N159" s="85">
        <f>$F159*Population!D159*'Baseline Mortality'!D159</f>
        <v>0.27609467759877959</v>
      </c>
      <c r="O159" s="85">
        <f>$F159*Population!E159*'Baseline Mortality'!E159</f>
        <v>0.4076130975752319</v>
      </c>
      <c r="P159" s="85">
        <f>$F159*Population!F159*'Baseline Mortality'!F159</f>
        <v>0.77412097231888921</v>
      </c>
      <c r="Q159" s="85">
        <f>$F159*Population!G159*'Baseline Mortality'!G159</f>
        <v>1.5148899973431185</v>
      </c>
      <c r="R159" s="85">
        <f>$F159*Population!H159*'Baseline Mortality'!H159</f>
        <v>2.9168113257114312</v>
      </c>
      <c r="S159" s="85">
        <f>$F159*Population!I159*'Baseline Mortality'!I159</f>
        <v>5.8050293384902689</v>
      </c>
      <c r="T159" s="85">
        <f>$F159*Population!J159*'Baseline Mortality'!J159</f>
        <v>8.3144078525023648</v>
      </c>
      <c r="U159" s="85">
        <f>$F159*Population!K159*'Baseline Mortality'!K159</f>
        <v>14.290146802310721</v>
      </c>
      <c r="V159" s="85">
        <f>$F159*Population!L159*'Baseline Mortality'!L159</f>
        <v>23.564196726661123</v>
      </c>
      <c r="W159" s="87">
        <f>$F159*Population!M159*'Baseline Mortality'!M159</f>
        <v>118.79378477142325</v>
      </c>
      <c r="X159" s="89">
        <f t="shared" si="9"/>
        <v>176.83275575046665</v>
      </c>
      <c r="Z159" s="84">
        <f>$J159*Population!C159*'Baseline Mortality'!C159</f>
        <v>0.17498325772626011</v>
      </c>
      <c r="AA159" s="85">
        <f>$J159*Population!D159*'Baseline Mortality'!D159</f>
        <v>0.27503070861420353</v>
      </c>
      <c r="AB159" s="85">
        <f>$J159*Population!E159*'Baseline Mortality'!E159</f>
        <v>0.40604230418906873</v>
      </c>
      <c r="AC159" s="85">
        <f>$J159*Population!F159*'Baseline Mortality'!F159</f>
        <v>0.77113779020172413</v>
      </c>
      <c r="AD159" s="85">
        <f>$J159*Population!G159*'Baseline Mortality'!G159</f>
        <v>1.5090521594454975</v>
      </c>
      <c r="AE159" s="85">
        <f>$J159*Population!H159*'Baseline Mortality'!H159</f>
        <v>2.9055709902895108</v>
      </c>
      <c r="AF159" s="85">
        <f>$J159*Population!I159*'Baseline Mortality'!I159</f>
        <v>5.7826588559281848</v>
      </c>
      <c r="AG159" s="85">
        <f>$J159*Population!J159*'Baseline Mortality'!J159</f>
        <v>8.2823671331479929</v>
      </c>
      <c r="AH159" s="85">
        <f>$J159*Population!K159*'Baseline Mortality'!K159</f>
        <v>14.2350777473223</v>
      </c>
      <c r="AI159" s="85">
        <f>$J159*Population!L159*'Baseline Mortality'!L159</f>
        <v>23.473388839013065</v>
      </c>
      <c r="AJ159" s="87">
        <f>$J159*Population!M159*'Baseline Mortality'!M159</f>
        <v>118.33599650959783</v>
      </c>
      <c r="AK159" s="89">
        <f t="shared" si="12"/>
        <v>176.15130629547565</v>
      </c>
      <c r="AM159" s="95">
        <f t="shared" si="11"/>
        <v>0.68144945499099663</v>
      </c>
    </row>
    <row r="160" spans="2:39" x14ac:dyDescent="0.3">
      <c r="B160" s="32" t="s">
        <v>157</v>
      </c>
      <c r="C160" s="29">
        <f>((-Input!C$2)/556)*(MMM_results!Q160*LN(Input!D166)+MMM_results!T160)</f>
        <v>-4.3060935886595743E-2</v>
      </c>
      <c r="E160" s="73">
        <f>IF((Input!C166-Input!$C$7)&lt;0,0,1-EXP(-Input!$G$5*(Input!C166-Input!$C$7)))</f>
        <v>0</v>
      </c>
      <c r="F160" s="55">
        <f>IF((Input!C166-Input!$C$7)&lt;0,0,1-EXP(-Input!$G$4*(Input!C166-Input!$C$7)))</f>
        <v>0</v>
      </c>
      <c r="G160" s="29">
        <f>IF((Input!C166-Input!$C$7)&lt;0,0,1-EXP(-Input!$G$6*(Input!C166-Input!$C$7)))</f>
        <v>0</v>
      </c>
      <c r="I160" s="73">
        <f>IF((Input!C166-Input!$C$7+$C160)&lt;0,0,1-EXP(-Input!$G$5*(Input!C166-Input!$C$7+$C160)))</f>
        <v>0</v>
      </c>
      <c r="J160" s="55">
        <f>IF((Input!C166-Input!$C$7+$C160)&lt;0,0,1-EXP(-Input!$G$4*(Input!C166-Input!$C$7+$C160)))</f>
        <v>0</v>
      </c>
      <c r="K160" s="29">
        <f>IF((Input!C166-Input!$C$7+$C160)&lt;0,0,1-EXP(-Input!$G$6*(Input!C166-Input!$C$7+$C160)))</f>
        <v>0</v>
      </c>
      <c r="M160" s="84">
        <f>$F160*Population!C160*'Baseline Mortality'!C160</f>
        <v>0</v>
      </c>
      <c r="N160" s="85">
        <f>$F160*Population!D160*'Baseline Mortality'!D160</f>
        <v>0</v>
      </c>
      <c r="O160" s="85">
        <f>$F160*Population!E160*'Baseline Mortality'!E160</f>
        <v>0</v>
      </c>
      <c r="P160" s="85">
        <f>$F160*Population!F160*'Baseline Mortality'!F160</f>
        <v>0</v>
      </c>
      <c r="Q160" s="85">
        <f>$F160*Population!G160*'Baseline Mortality'!G160</f>
        <v>0</v>
      </c>
      <c r="R160" s="85">
        <f>$F160*Population!H160*'Baseline Mortality'!H160</f>
        <v>0</v>
      </c>
      <c r="S160" s="85">
        <f>$F160*Population!I160*'Baseline Mortality'!I160</f>
        <v>0</v>
      </c>
      <c r="T160" s="85">
        <f>$F160*Population!J160*'Baseline Mortality'!J160</f>
        <v>0</v>
      </c>
      <c r="U160" s="85">
        <f>$F160*Population!K160*'Baseline Mortality'!K160</f>
        <v>0</v>
      </c>
      <c r="V160" s="85">
        <f>$F160*Population!L160*'Baseline Mortality'!L160</f>
        <v>0</v>
      </c>
      <c r="W160" s="87">
        <f>$F160*Population!M160*'Baseline Mortality'!M160</f>
        <v>0</v>
      </c>
      <c r="X160" s="89">
        <f t="shared" si="9"/>
        <v>0</v>
      </c>
      <c r="Z160" s="84">
        <f>$J160*Population!C160*'Baseline Mortality'!C160</f>
        <v>0</v>
      </c>
      <c r="AA160" s="85">
        <f>$J160*Population!D160*'Baseline Mortality'!D160</f>
        <v>0</v>
      </c>
      <c r="AB160" s="85">
        <f>$J160*Population!E160*'Baseline Mortality'!E160</f>
        <v>0</v>
      </c>
      <c r="AC160" s="85">
        <f>$J160*Population!F160*'Baseline Mortality'!F160</f>
        <v>0</v>
      </c>
      <c r="AD160" s="85">
        <f>$J160*Population!G160*'Baseline Mortality'!G160</f>
        <v>0</v>
      </c>
      <c r="AE160" s="85">
        <f>$J160*Population!H160*'Baseline Mortality'!H160</f>
        <v>0</v>
      </c>
      <c r="AF160" s="85">
        <f>$J160*Population!I160*'Baseline Mortality'!I160</f>
        <v>0</v>
      </c>
      <c r="AG160" s="85">
        <f>$J160*Population!J160*'Baseline Mortality'!J160</f>
        <v>0</v>
      </c>
      <c r="AH160" s="85">
        <f>$J160*Population!K160*'Baseline Mortality'!K160</f>
        <v>0</v>
      </c>
      <c r="AI160" s="85">
        <f>$J160*Population!L160*'Baseline Mortality'!L160</f>
        <v>0</v>
      </c>
      <c r="AJ160" s="87">
        <f>$J160*Population!M160*'Baseline Mortality'!M160</f>
        <v>0</v>
      </c>
      <c r="AK160" s="89">
        <f t="shared" si="12"/>
        <v>0</v>
      </c>
      <c r="AM160" s="95">
        <f t="shared" si="11"/>
        <v>0</v>
      </c>
    </row>
    <row r="161" spans="2:39" x14ac:dyDescent="0.3">
      <c r="B161" s="32" t="s">
        <v>158</v>
      </c>
      <c r="C161" s="29">
        <f>((-Input!C$2)/556)*(MMM_results!Q161*LN(Input!D167)+MMM_results!T161)</f>
        <v>-6.5467824716774911E-2</v>
      </c>
      <c r="E161" s="73">
        <f>IF((Input!C167-Input!$C$7)&lt;0,0,1-EXP(-Input!$G$5*(Input!C167-Input!$C$7)))</f>
        <v>0</v>
      </c>
      <c r="F161" s="55">
        <f>IF((Input!C167-Input!$C$7)&lt;0,0,1-EXP(-Input!$G$4*(Input!C167-Input!$C$7)))</f>
        <v>0</v>
      </c>
      <c r="G161" s="29">
        <f>IF((Input!C167-Input!$C$7)&lt;0,0,1-EXP(-Input!$G$6*(Input!C167-Input!$C$7)))</f>
        <v>0</v>
      </c>
      <c r="I161" s="73">
        <f>IF((Input!C167-Input!$C$7+$C161)&lt;0,0,1-EXP(-Input!$G$5*(Input!C167-Input!$C$7+$C161)))</f>
        <v>0</v>
      </c>
      <c r="J161" s="55">
        <f>IF((Input!C167-Input!$C$7+$C161)&lt;0,0,1-EXP(-Input!$G$4*(Input!C167-Input!$C$7+$C161)))</f>
        <v>0</v>
      </c>
      <c r="K161" s="29">
        <f>IF((Input!C167-Input!$C$7+$C161)&lt;0,0,1-EXP(-Input!$G$6*(Input!C167-Input!$C$7+$C161)))</f>
        <v>0</v>
      </c>
      <c r="M161" s="84">
        <f>$F161*Population!C161*'Baseline Mortality'!C161</f>
        <v>0</v>
      </c>
      <c r="N161" s="85">
        <f>$F161*Population!D161*'Baseline Mortality'!D161</f>
        <v>0</v>
      </c>
      <c r="O161" s="85">
        <f>$F161*Population!E161*'Baseline Mortality'!E161</f>
        <v>0</v>
      </c>
      <c r="P161" s="85">
        <f>$F161*Population!F161*'Baseline Mortality'!F161</f>
        <v>0</v>
      </c>
      <c r="Q161" s="85">
        <f>$F161*Population!G161*'Baseline Mortality'!G161</f>
        <v>0</v>
      </c>
      <c r="R161" s="85">
        <f>$F161*Population!H161*'Baseline Mortality'!H161</f>
        <v>0</v>
      </c>
      <c r="S161" s="85">
        <f>$F161*Population!I161*'Baseline Mortality'!I161</f>
        <v>0</v>
      </c>
      <c r="T161" s="85">
        <f>$F161*Population!J161*'Baseline Mortality'!J161</f>
        <v>0</v>
      </c>
      <c r="U161" s="85">
        <f>$F161*Population!K161*'Baseline Mortality'!K161</f>
        <v>0</v>
      </c>
      <c r="V161" s="85">
        <f>$F161*Population!L161*'Baseline Mortality'!L161</f>
        <v>0</v>
      </c>
      <c r="W161" s="87">
        <f>$F161*Population!M161*'Baseline Mortality'!M161</f>
        <v>0</v>
      </c>
      <c r="X161" s="89">
        <f t="shared" si="9"/>
        <v>0</v>
      </c>
      <c r="Z161" s="84">
        <f>$J161*Population!C161*'Baseline Mortality'!C161</f>
        <v>0</v>
      </c>
      <c r="AA161" s="85">
        <f>$J161*Population!D161*'Baseline Mortality'!D161</f>
        <v>0</v>
      </c>
      <c r="AB161" s="85">
        <f>$J161*Population!E161*'Baseline Mortality'!E161</f>
        <v>0</v>
      </c>
      <c r="AC161" s="85">
        <f>$J161*Population!F161*'Baseline Mortality'!F161</f>
        <v>0</v>
      </c>
      <c r="AD161" s="85">
        <f>$J161*Population!G161*'Baseline Mortality'!G161</f>
        <v>0</v>
      </c>
      <c r="AE161" s="85">
        <f>$J161*Population!H161*'Baseline Mortality'!H161</f>
        <v>0</v>
      </c>
      <c r="AF161" s="85">
        <f>$J161*Population!I161*'Baseline Mortality'!I161</f>
        <v>0</v>
      </c>
      <c r="AG161" s="85">
        <f>$J161*Population!J161*'Baseline Mortality'!J161</f>
        <v>0</v>
      </c>
      <c r="AH161" s="85">
        <f>$J161*Population!K161*'Baseline Mortality'!K161</f>
        <v>0</v>
      </c>
      <c r="AI161" s="85">
        <f>$J161*Population!L161*'Baseline Mortality'!L161</f>
        <v>0</v>
      </c>
      <c r="AJ161" s="87">
        <f>$J161*Population!M161*'Baseline Mortality'!M161</f>
        <v>0</v>
      </c>
      <c r="AK161" s="89">
        <f t="shared" si="12"/>
        <v>0</v>
      </c>
      <c r="AM161" s="95">
        <f t="shared" si="11"/>
        <v>0</v>
      </c>
    </row>
    <row r="162" spans="2:39" x14ac:dyDescent="0.3">
      <c r="B162" s="32" t="s">
        <v>159</v>
      </c>
      <c r="C162" s="29">
        <f>((-Input!C$2)/556)*(MMM_results!Q162*LN(Input!D168)+MMM_results!T162)</f>
        <v>-7.2476505674642908E-2</v>
      </c>
      <c r="E162" s="73">
        <f>IF((Input!C168-Input!$C$7)&lt;0,0,1-EXP(-Input!$G$5*(Input!C168-Input!$C$7)))</f>
        <v>6.1572990955416906E-2</v>
      </c>
      <c r="F162" s="55">
        <f>IF((Input!C168-Input!$C$7)&lt;0,0,1-EXP(-Input!$G$4*(Input!C168-Input!$C$7)))</f>
        <v>8.0510379513060282E-2</v>
      </c>
      <c r="G162" s="29">
        <f>IF((Input!C168-Input!$C$7)&lt;0,0,1-EXP(-Input!$G$6*(Input!C168-Input!$C$7)))</f>
        <v>0.10758039291451471</v>
      </c>
      <c r="I162" s="73">
        <f>IF((Input!C168-Input!$C$7+$C162)&lt;0,0,1-EXP(-Input!$G$5*(Input!C168-Input!$C$7+$C162)))</f>
        <v>6.1176597630449026E-2</v>
      </c>
      <c r="J162" s="55">
        <f>IF((Input!C168-Input!$C$7+$C162)&lt;0,0,1-EXP(-Input!$G$4*(Input!C168-Input!$C$7+$C162)))</f>
        <v>7.9997357336014874E-2</v>
      </c>
      <c r="K162" s="29">
        <f>IF((Input!C168-Input!$C$7+$C162)&lt;0,0,1-EXP(-Input!$G$6*(Input!C168-Input!$C$7+$C162)))</f>
        <v>0.10690514269037021</v>
      </c>
      <c r="M162" s="84">
        <f>$F162*Population!C162*'Baseline Mortality'!C162</f>
        <v>57.635338928365577</v>
      </c>
      <c r="N162" s="85">
        <f>$F162*Population!D162*'Baseline Mortality'!D162</f>
        <v>58.426735113334168</v>
      </c>
      <c r="O162" s="85">
        <f>$F162*Population!E162*'Baseline Mortality'!E162</f>
        <v>73.441545972684779</v>
      </c>
      <c r="P162" s="85">
        <f>$F162*Population!F162*'Baseline Mortality'!F162</f>
        <v>109.14453439174908</v>
      </c>
      <c r="Q162" s="85">
        <f>$F162*Population!G162*'Baseline Mortality'!G162</f>
        <v>178.063330134751</v>
      </c>
      <c r="R162" s="85">
        <f>$F162*Population!H162*'Baseline Mortality'!H162</f>
        <v>249.84571580480804</v>
      </c>
      <c r="S162" s="85">
        <f>$F162*Population!I162*'Baseline Mortality'!I162</f>
        <v>344.29434142684636</v>
      </c>
      <c r="T162" s="85">
        <f>$F162*Population!J162*'Baseline Mortality'!J162</f>
        <v>345.85099716226449</v>
      </c>
      <c r="U162" s="85">
        <f>$F162*Population!K162*'Baseline Mortality'!K162</f>
        <v>387.9514833570322</v>
      </c>
      <c r="V162" s="85">
        <f>$F162*Population!L162*'Baseline Mortality'!L162</f>
        <v>317.62942211807945</v>
      </c>
      <c r="W162" s="87">
        <f>$F162*Population!M162*'Baseline Mortality'!M162</f>
        <v>691.92463407511138</v>
      </c>
      <c r="X162" s="89">
        <f t="shared" si="9"/>
        <v>2814.2080784850268</v>
      </c>
      <c r="Z162" s="84">
        <f>$J162*Population!C162*'Baseline Mortality'!C162</f>
        <v>57.268079362200162</v>
      </c>
      <c r="AA162" s="85">
        <f>$J162*Population!D162*'Baseline Mortality'!D162</f>
        <v>58.054432671999443</v>
      </c>
      <c r="AB162" s="85">
        <f>$J162*Population!E162*'Baseline Mortality'!E162</f>
        <v>72.973567284367007</v>
      </c>
      <c r="AC162" s="85">
        <f>$J162*Population!F162*'Baseline Mortality'!F162</f>
        <v>108.44905180944204</v>
      </c>
      <c r="AD162" s="85">
        <f>$J162*Population!G162*'Baseline Mortality'!G162</f>
        <v>176.92868839252861</v>
      </c>
      <c r="AE162" s="85">
        <f>$J162*Population!H162*'Baseline Mortality'!H162</f>
        <v>248.25366775059584</v>
      </c>
      <c r="AF162" s="85">
        <f>$J162*Population!I162*'Baseline Mortality'!I162</f>
        <v>342.10045495343132</v>
      </c>
      <c r="AG162" s="85">
        <f>$J162*Population!J162*'Baseline Mortality'!J162</f>
        <v>343.64719148440491</v>
      </c>
      <c r="AH162" s="85">
        <f>$J162*Population!K162*'Baseline Mortality'!K162</f>
        <v>385.47940813165667</v>
      </c>
      <c r="AI162" s="85">
        <f>$J162*Population!L162*'Baseline Mortality'!L162</f>
        <v>315.60544783533174</v>
      </c>
      <c r="AJ162" s="87">
        <f>$J162*Population!M162*'Baseline Mortality'!M162</f>
        <v>687.5156040311407</v>
      </c>
      <c r="AK162" s="89">
        <f t="shared" si="12"/>
        <v>2796.2755937070983</v>
      </c>
      <c r="AM162" s="95">
        <f t="shared" si="11"/>
        <v>17.932484777928494</v>
      </c>
    </row>
    <row r="163" spans="2:39" x14ac:dyDescent="0.3">
      <c r="B163" s="32" t="s">
        <v>160</v>
      </c>
      <c r="C163" s="29">
        <f>((-Input!C$2)/556)*(MMM_results!Q163*LN(Input!D169)+MMM_results!T163)</f>
        <v>-0.10816637301029684</v>
      </c>
      <c r="E163" s="73">
        <f>IF((Input!C169-Input!$C$7)&lt;0,0,1-EXP(-Input!$G$5*(Input!C169-Input!$C$7)))</f>
        <v>0.12224427226737256</v>
      </c>
      <c r="F163" s="55">
        <f>IF((Input!C169-Input!$C$7)&lt;0,0,1-EXP(-Input!$G$4*(Input!C169-Input!$C$7)))</f>
        <v>0.15820088697201573</v>
      </c>
      <c r="G163" s="29">
        <f>IF((Input!C169-Input!$C$7)&lt;0,0,1-EXP(-Input!$G$6*(Input!C169-Input!$C$7)))</f>
        <v>0.2082613300885916</v>
      </c>
      <c r="I163" s="73">
        <f>IF((Input!C169-Input!$C$7+$C163)&lt;0,0,1-EXP(-Input!$G$5*(Input!C169-Input!$C$7+$C163)))</f>
        <v>0.12169087158673109</v>
      </c>
      <c r="J163" s="55">
        <f>IF((Input!C169-Input!$C$7+$C163)&lt;0,0,1-EXP(-Input!$G$4*(Input!C169-Input!$C$7+$C163)))</f>
        <v>0.15749983140186841</v>
      </c>
      <c r="K163" s="29">
        <f>IF((Input!C169-Input!$C$7+$C163)&lt;0,0,1-EXP(-Input!$G$6*(Input!C169-Input!$C$7+$C163)))</f>
        <v>0.20736709150803978</v>
      </c>
      <c r="M163" s="84">
        <f>$F163*Population!C163*'Baseline Mortality'!C163</f>
        <v>5.5374132870048252</v>
      </c>
      <c r="N163" s="85">
        <f>$F163*Population!D163*'Baseline Mortality'!D163</f>
        <v>10.329322403020248</v>
      </c>
      <c r="O163" s="85">
        <f>$F163*Population!E163*'Baseline Mortality'!E163</f>
        <v>18.846202515411392</v>
      </c>
      <c r="P163" s="85">
        <f>$F163*Population!F163*'Baseline Mortality'!F163</f>
        <v>32.781148441878074</v>
      </c>
      <c r="Q163" s="85">
        <f>$F163*Population!G163*'Baseline Mortality'!G163</f>
        <v>63.188082080595819</v>
      </c>
      <c r="R163" s="85">
        <f>$F163*Population!H163*'Baseline Mortality'!H163</f>
        <v>106.23420678417661</v>
      </c>
      <c r="S163" s="85">
        <f>$F163*Population!I163*'Baseline Mortality'!I163</f>
        <v>166.28502580372609</v>
      </c>
      <c r="T163" s="85">
        <f>$F163*Population!J163*'Baseline Mortality'!J163</f>
        <v>277.60498113250731</v>
      </c>
      <c r="U163" s="85">
        <f>$F163*Population!K163*'Baseline Mortality'!K163</f>
        <v>467.09628860336068</v>
      </c>
      <c r="V163" s="85">
        <f>$F163*Population!L163*'Baseline Mortality'!L163</f>
        <v>792.40510139523496</v>
      </c>
      <c r="W163" s="87">
        <f>$F163*Population!M163*'Baseline Mortality'!M163</f>
        <v>5632.0884977210872</v>
      </c>
      <c r="X163" s="89">
        <f t="shared" si="9"/>
        <v>7572.396270168003</v>
      </c>
      <c r="Z163" s="84">
        <f>$J163*Population!C163*'Baseline Mortality'!C163</f>
        <v>5.5128746481680579</v>
      </c>
      <c r="AA163" s="85">
        <f>$J163*Population!D163*'Baseline Mortality'!D163</f>
        <v>10.283548772131782</v>
      </c>
      <c r="AB163" s="85">
        <f>$J163*Population!E163*'Baseline Mortality'!E163</f>
        <v>18.762686958056197</v>
      </c>
      <c r="AC163" s="85">
        <f>$J163*Population!F163*'Baseline Mortality'!F163</f>
        <v>32.635881198748962</v>
      </c>
      <c r="AD163" s="85">
        <f>$J163*Population!G163*'Baseline Mortality'!G163</f>
        <v>62.908068752242194</v>
      </c>
      <c r="AE163" s="85">
        <f>$J163*Population!H163*'Baseline Mortality'!H163</f>
        <v>105.76343772698792</v>
      </c>
      <c r="AF163" s="85">
        <f>$J163*Population!I163*'Baseline Mortality'!I163</f>
        <v>165.54814596820142</v>
      </c>
      <c r="AG163" s="85">
        <f>$J163*Population!J163*'Baseline Mortality'!J163</f>
        <v>276.37479511997242</v>
      </c>
      <c r="AH163" s="85">
        <f>$J163*Population!K163*'Baseline Mortality'!K163</f>
        <v>465.02638582855218</v>
      </c>
      <c r="AI163" s="85">
        <f>$J163*Population!L163*'Baseline Mortality'!L163</f>
        <v>788.89361659398617</v>
      </c>
      <c r="AJ163" s="87">
        <f>$J163*Population!M163*'Baseline Mortality'!M163</f>
        <v>5607.1303126662306</v>
      </c>
      <c r="AK163" s="89">
        <f t="shared" si="12"/>
        <v>7538.8397542332777</v>
      </c>
      <c r="AM163" s="95">
        <f t="shared" si="11"/>
        <v>33.556515934725212</v>
      </c>
    </row>
    <row r="164" spans="2:39" x14ac:dyDescent="0.3">
      <c r="B164" s="32" t="s">
        <v>161</v>
      </c>
      <c r="C164" s="29">
        <f>((-Input!C$2)/556)*(MMM_results!Q164*LN(Input!D170)+MMM_results!T164)</f>
        <v>-8.7476059616338364E-2</v>
      </c>
      <c r="E164" s="73">
        <f>IF((Input!C170-Input!$C$7)&lt;0,0,1-EXP(-Input!$G$5*(Input!C170-Input!$C$7)))</f>
        <v>6.2526480795919048E-2</v>
      </c>
      <c r="F164" s="55">
        <f>IF((Input!C170-Input!$C$7)&lt;0,0,1-EXP(-Input!$G$4*(Input!C170-Input!$C$7)))</f>
        <v>8.1744125228422893E-2</v>
      </c>
      <c r="G164" s="29">
        <f>IF((Input!C170-Input!$C$7)&lt;0,0,1-EXP(-Input!$G$6*(Input!C170-Input!$C$7)))</f>
        <v>0.10920372495011976</v>
      </c>
      <c r="I164" s="73">
        <f>IF((Input!C170-Input!$C$7+$C164)&lt;0,0,1-EXP(-Input!$G$5*(Input!C170-Input!$C$7+$C164)))</f>
        <v>6.2048516133799136E-2</v>
      </c>
      <c r="J164" s="55">
        <f>IF((Input!C170-Input!$C$7+$C164)&lt;0,0,1-EXP(-Input!$G$4*(Input!C170-Input!$C$7+$C164)))</f>
        <v>8.1125724405566313E-2</v>
      </c>
      <c r="K164" s="29">
        <f>IF((Input!C170-Input!$C$7+$C164)&lt;0,0,1-EXP(-Input!$G$6*(Input!C170-Input!$C$7+$C164)))</f>
        <v>0.10839014546835912</v>
      </c>
      <c r="M164" s="84">
        <f>$F164*Population!C164*'Baseline Mortality'!C164</f>
        <v>6.936034028220047</v>
      </c>
      <c r="N164" s="85">
        <f>$F164*Population!D164*'Baseline Mortality'!D164</f>
        <v>10.233302825407106</v>
      </c>
      <c r="O164" s="85">
        <f>$F164*Population!E164*'Baseline Mortality'!E164</f>
        <v>15.123008197558622</v>
      </c>
      <c r="P164" s="85">
        <f>$F164*Population!F164*'Baseline Mortality'!F164</f>
        <v>25.4146666078123</v>
      </c>
      <c r="Q164" s="85">
        <f>$F164*Population!G164*'Baseline Mortality'!G164</f>
        <v>42.900011892033895</v>
      </c>
      <c r="R164" s="85">
        <f>$F164*Population!H164*'Baseline Mortality'!H164</f>
        <v>64.085883364893149</v>
      </c>
      <c r="S164" s="85">
        <f>$F164*Population!I164*'Baseline Mortality'!I164</f>
        <v>103.23381292523935</v>
      </c>
      <c r="T164" s="85">
        <f>$F164*Population!J164*'Baseline Mortality'!J164</f>
        <v>157.30146531925004</v>
      </c>
      <c r="U164" s="85">
        <f>$F164*Population!K164*'Baseline Mortality'!K164</f>
        <v>197.13865511359947</v>
      </c>
      <c r="V164" s="85">
        <f>$F164*Population!L164*'Baseline Mortality'!L164</f>
        <v>178.13056975538831</v>
      </c>
      <c r="W164" s="87">
        <f>$F164*Population!M164*'Baseline Mortality'!M164</f>
        <v>559.18958827571123</v>
      </c>
      <c r="X164" s="89">
        <f t="shared" si="9"/>
        <v>1359.6869983051135</v>
      </c>
      <c r="Z164" s="84">
        <f>$J164*Population!C164*'Baseline Mortality'!C164</f>
        <v>6.8835623779524981</v>
      </c>
      <c r="AA164" s="85">
        <f>$J164*Population!D164*'Baseline Mortality'!D164</f>
        <v>10.155887073876476</v>
      </c>
      <c r="AB164" s="85">
        <f>$J164*Population!E164*'Baseline Mortality'!E164</f>
        <v>15.00860143514843</v>
      </c>
      <c r="AC164" s="85">
        <f>$J164*Population!F164*'Baseline Mortality'!F164</f>
        <v>25.22240262922082</v>
      </c>
      <c r="AD164" s="85">
        <f>$J164*Population!G164*'Baseline Mortality'!G164</f>
        <v>42.575469882679002</v>
      </c>
      <c r="AE164" s="85">
        <f>$J164*Population!H164*'Baseline Mortality'!H164</f>
        <v>63.601068549203362</v>
      </c>
      <c r="AF164" s="85">
        <f>$J164*Population!I164*'Baseline Mortality'!I164</f>
        <v>102.45284090209763</v>
      </c>
      <c r="AG164" s="85">
        <f>$J164*Population!J164*'Baseline Mortality'!J164</f>
        <v>156.11146719622718</v>
      </c>
      <c r="AH164" s="85">
        <f>$J164*Population!K164*'Baseline Mortality'!K164</f>
        <v>195.64728547451622</v>
      </c>
      <c r="AI164" s="85">
        <f>$J164*Population!L164*'Baseline Mortality'!L164</f>
        <v>176.78299779709985</v>
      </c>
      <c r="AJ164" s="87">
        <f>$J164*Population!M164*'Baseline Mortality'!M164</f>
        <v>554.95927446959695</v>
      </c>
      <c r="AK164" s="89">
        <f t="shared" si="12"/>
        <v>1349.4008577876184</v>
      </c>
      <c r="AM164" s="95">
        <f t="shared" si="11"/>
        <v>10.286140517495141</v>
      </c>
    </row>
    <row r="165" spans="2:39" x14ac:dyDescent="0.3">
      <c r="B165" s="32" t="s">
        <v>162</v>
      </c>
      <c r="C165" s="29">
        <f>((-Input!C$2)/556)*(MMM_results!Q165*LN(Input!D171)+MMM_results!T165)</f>
        <v>-8.1255563222822097E-2</v>
      </c>
      <c r="E165" s="73">
        <f>IF((Input!C171-Input!$C$7)&lt;0,0,1-EXP(-Input!$G$5*(Input!C171-Input!$C$7)))</f>
        <v>6.5550891593796123E-2</v>
      </c>
      <c r="F165" s="55">
        <f>IF((Input!C171-Input!$C$7)&lt;0,0,1-EXP(-Input!$G$4*(Input!C171-Input!$C$7)))</f>
        <v>8.5654826021705266E-2</v>
      </c>
      <c r="G165" s="29">
        <f>IF((Input!C171-Input!$C$7)&lt;0,0,1-EXP(-Input!$G$6*(Input!C171-Input!$C$7)))</f>
        <v>0.11434419463908974</v>
      </c>
      <c r="I165" s="73">
        <f>IF((Input!C171-Input!$C$7+$C165)&lt;0,0,1-EXP(-Input!$G$5*(Input!C171-Input!$C$7+$C165)))</f>
        <v>6.5108355747453439E-2</v>
      </c>
      <c r="J165" s="55">
        <f>IF((Input!C171-Input!$C$7+$C165)&lt;0,0,1-EXP(-Input!$G$4*(Input!C171-Input!$C$7+$C165)))</f>
        <v>8.5082860280828232E-2</v>
      </c>
      <c r="K165" s="29">
        <f>IF((Input!C171-Input!$C$7+$C165)&lt;0,0,1-EXP(-Input!$G$6*(Input!C171-Input!$C$7+$C165)))</f>
        <v>0.11359285489411575</v>
      </c>
      <c r="M165" s="84">
        <f>$F165*Population!C165*'Baseline Mortality'!C165</f>
        <v>18.383142866089642</v>
      </c>
      <c r="N165" s="85">
        <f>$F165*Population!D165*'Baseline Mortality'!D165</f>
        <v>21.352217665580103</v>
      </c>
      <c r="O165" s="85">
        <f>$F165*Population!E165*'Baseline Mortality'!E165</f>
        <v>26.309416568585434</v>
      </c>
      <c r="P165" s="85">
        <f>$F165*Population!F165*'Baseline Mortality'!F165</f>
        <v>34.661159209236708</v>
      </c>
      <c r="Q165" s="85">
        <f>$F165*Population!G165*'Baseline Mortality'!G165</f>
        <v>51.668625682705724</v>
      </c>
      <c r="R165" s="85">
        <f>$F165*Population!H165*'Baseline Mortality'!H165</f>
        <v>65.095785822866247</v>
      </c>
      <c r="S165" s="85">
        <f>$F165*Population!I165*'Baseline Mortality'!I165</f>
        <v>90.470537719671199</v>
      </c>
      <c r="T165" s="85">
        <f>$F165*Population!J165*'Baseline Mortality'!J165</f>
        <v>115.82906450742234</v>
      </c>
      <c r="U165" s="85">
        <f>$F165*Population!K165*'Baseline Mortality'!K165</f>
        <v>136.82516783967134</v>
      </c>
      <c r="V165" s="85">
        <f>$F165*Population!L165*'Baseline Mortality'!L165</f>
        <v>136.61338603380858</v>
      </c>
      <c r="W165" s="87">
        <f>$F165*Population!M165*'Baseline Mortality'!M165</f>
        <v>238.15700541431599</v>
      </c>
      <c r="X165" s="89">
        <f t="shared" si="9"/>
        <v>935.36550932995328</v>
      </c>
      <c r="Z165" s="84">
        <f>$J165*Population!C165*'Baseline Mortality'!C165</f>
        <v>18.260388219125712</v>
      </c>
      <c r="AA165" s="85">
        <f>$J165*Population!D165*'Baseline Mortality'!D165</f>
        <v>21.209636826137775</v>
      </c>
      <c r="AB165" s="85">
        <f>$J165*Population!E165*'Baseline Mortality'!E165</f>
        <v>26.133733707051391</v>
      </c>
      <c r="AC165" s="85">
        <f>$J165*Population!F165*'Baseline Mortality'!F165</f>
        <v>34.429707036282153</v>
      </c>
      <c r="AD165" s="85">
        <f>$J165*Population!G165*'Baseline Mortality'!G165</f>
        <v>51.323605032483194</v>
      </c>
      <c r="AE165" s="85">
        <f>$J165*Population!H165*'Baseline Mortality'!H165</f>
        <v>64.661104426668999</v>
      </c>
      <c r="AF165" s="85">
        <f>$J165*Population!I165*'Baseline Mortality'!I165</f>
        <v>89.866414746830628</v>
      </c>
      <c r="AG165" s="85">
        <f>$J165*Population!J165*'Baseline Mortality'!J165</f>
        <v>115.05560830217253</v>
      </c>
      <c r="AH165" s="85">
        <f>$J165*Population!K165*'Baseline Mortality'!K165</f>
        <v>135.91150877188909</v>
      </c>
      <c r="AI165" s="85">
        <f>$J165*Population!L165*'Baseline Mortality'!L165</f>
        <v>135.70114115298017</v>
      </c>
      <c r="AJ165" s="87">
        <f>$J165*Population!M165*'Baseline Mortality'!M165</f>
        <v>236.56669632872712</v>
      </c>
      <c r="AK165" s="89">
        <f t="shared" si="12"/>
        <v>929.11954455034879</v>
      </c>
      <c r="AM165" s="95">
        <f t="shared" si="11"/>
        <v>6.2459647796044919</v>
      </c>
    </row>
    <row r="166" spans="2:39" x14ac:dyDescent="0.3">
      <c r="B166" s="32" t="s">
        <v>163</v>
      </c>
      <c r="C166" s="29">
        <f>((-Input!C$2)/556)*(MMM_results!Q166*LN(Input!D172)+MMM_results!T166)</f>
        <v>-5.2873481220698154E-2</v>
      </c>
      <c r="E166" s="73">
        <f>IF((Input!C172-Input!$C$7)&lt;0,0,1-EXP(-Input!$G$5*(Input!C172-Input!$C$7)))</f>
        <v>0</v>
      </c>
      <c r="F166" s="55">
        <f>IF((Input!C172-Input!$C$7)&lt;0,0,1-EXP(-Input!$G$4*(Input!C172-Input!$C$7)))</f>
        <v>0</v>
      </c>
      <c r="G166" s="29">
        <f>IF((Input!C172-Input!$C$7)&lt;0,0,1-EXP(-Input!$G$6*(Input!C172-Input!$C$7)))</f>
        <v>0</v>
      </c>
      <c r="I166" s="73">
        <f>IF((Input!C172-Input!$C$7+$C166)&lt;0,0,1-EXP(-Input!$G$5*(Input!C172-Input!$C$7+$C166)))</f>
        <v>0</v>
      </c>
      <c r="J166" s="55">
        <f>IF((Input!C172-Input!$C$7+$C166)&lt;0,0,1-EXP(-Input!$G$4*(Input!C172-Input!$C$7+$C166)))</f>
        <v>0</v>
      </c>
      <c r="K166" s="29">
        <f>IF((Input!C172-Input!$C$7+$C166)&lt;0,0,1-EXP(-Input!$G$6*(Input!C172-Input!$C$7+$C166)))</f>
        <v>0</v>
      </c>
      <c r="M166" s="84">
        <f>$F166*Population!C166*'Baseline Mortality'!C166</f>
        <v>0</v>
      </c>
      <c r="N166" s="85">
        <f>$F166*Population!D166*'Baseline Mortality'!D166</f>
        <v>0</v>
      </c>
      <c r="O166" s="85">
        <f>$F166*Population!E166*'Baseline Mortality'!E166</f>
        <v>0</v>
      </c>
      <c r="P166" s="85">
        <f>$F166*Population!F166*'Baseline Mortality'!F166</f>
        <v>0</v>
      </c>
      <c r="Q166" s="85">
        <f>$F166*Population!G166*'Baseline Mortality'!G166</f>
        <v>0</v>
      </c>
      <c r="R166" s="85">
        <f>$F166*Population!H166*'Baseline Mortality'!H166</f>
        <v>0</v>
      </c>
      <c r="S166" s="85">
        <f>$F166*Population!I166*'Baseline Mortality'!I166</f>
        <v>0</v>
      </c>
      <c r="T166" s="85">
        <f>$F166*Population!J166*'Baseline Mortality'!J166</f>
        <v>0</v>
      </c>
      <c r="U166" s="85">
        <f>$F166*Population!K166*'Baseline Mortality'!K166</f>
        <v>0</v>
      </c>
      <c r="V166" s="85">
        <f>$F166*Population!L166*'Baseline Mortality'!L166</f>
        <v>0</v>
      </c>
      <c r="W166" s="87">
        <f>$F166*Population!M166*'Baseline Mortality'!M166</f>
        <v>0</v>
      </c>
      <c r="X166" s="89">
        <f t="shared" si="9"/>
        <v>0</v>
      </c>
      <c r="Z166" s="84">
        <f>$J166*Population!C166*'Baseline Mortality'!C166</f>
        <v>0</v>
      </c>
      <c r="AA166" s="85">
        <f>$J166*Population!D166*'Baseline Mortality'!D166</f>
        <v>0</v>
      </c>
      <c r="AB166" s="85">
        <f>$J166*Population!E166*'Baseline Mortality'!E166</f>
        <v>0</v>
      </c>
      <c r="AC166" s="85">
        <f>$J166*Population!F166*'Baseline Mortality'!F166</f>
        <v>0</v>
      </c>
      <c r="AD166" s="85">
        <f>$J166*Population!G166*'Baseline Mortality'!G166</f>
        <v>0</v>
      </c>
      <c r="AE166" s="85">
        <f>$J166*Population!H166*'Baseline Mortality'!H166</f>
        <v>0</v>
      </c>
      <c r="AF166" s="85">
        <f>$J166*Population!I166*'Baseline Mortality'!I166</f>
        <v>0</v>
      </c>
      <c r="AG166" s="85">
        <f>$J166*Population!J166*'Baseline Mortality'!J166</f>
        <v>0</v>
      </c>
      <c r="AH166" s="85">
        <f>$J166*Population!K166*'Baseline Mortality'!K166</f>
        <v>0</v>
      </c>
      <c r="AI166" s="85">
        <f>$J166*Population!L166*'Baseline Mortality'!L166</f>
        <v>0</v>
      </c>
      <c r="AJ166" s="87">
        <f>$J166*Population!M166*'Baseline Mortality'!M166</f>
        <v>0</v>
      </c>
      <c r="AK166" s="89">
        <f t="shared" si="12"/>
        <v>0</v>
      </c>
      <c r="AM166" s="95">
        <f t="shared" si="11"/>
        <v>0</v>
      </c>
    </row>
    <row r="167" spans="2:39" x14ac:dyDescent="0.3">
      <c r="B167" s="32" t="s">
        <v>164</v>
      </c>
      <c r="C167" s="29">
        <f>((-Input!C$2)/556)*(MMM_results!Q167*LN(Input!D173)+MMM_results!T167)</f>
        <v>-6.7490005652813587E-2</v>
      </c>
      <c r="E167" s="73">
        <f>IF((Input!C173-Input!$C$7)&lt;0,0,1-EXP(-Input!$G$5*(Input!C173-Input!$C$7)))</f>
        <v>6.6570201119829475E-2</v>
      </c>
      <c r="F167" s="55">
        <f>IF((Input!C173-Input!$C$7)&lt;0,0,1-EXP(-Input!$G$4*(Input!C173-Input!$C$7)))</f>
        <v>8.6971925718765553E-2</v>
      </c>
      <c r="G167" s="29">
        <f>IF((Input!C173-Input!$C$7)&lt;0,0,1-EXP(-Input!$G$6*(Input!C173-Input!$C$7)))</f>
        <v>0.11607371324560722</v>
      </c>
      <c r="I167" s="73">
        <f>IF((Input!C173-Input!$C$7+$C167)&lt;0,0,1-EXP(-Input!$G$5*(Input!C173-Input!$C$7+$C167)))</f>
        <v>6.6203051229097865E-2</v>
      </c>
      <c r="J167" s="55">
        <f>IF((Input!C173-Input!$C$7+$C167)&lt;0,0,1-EXP(-Input!$G$4*(Input!C173-Input!$C$7+$C167)))</f>
        <v>8.6497566523332958E-2</v>
      </c>
      <c r="K167" s="29">
        <f>IF((Input!C173-Input!$C$7+$C167)&lt;0,0,1-EXP(-Input!$G$6*(Input!C173-Input!$C$7+$C167)))</f>
        <v>0.11545092185613559</v>
      </c>
      <c r="M167" s="84">
        <f>$F167*Population!C167*'Baseline Mortality'!C167</f>
        <v>3.1653954414223993</v>
      </c>
      <c r="N167" s="85">
        <f>$F167*Population!D167*'Baseline Mortality'!D167</f>
        <v>3.2999757472455125</v>
      </c>
      <c r="O167" s="85">
        <f>$F167*Population!E167*'Baseline Mortality'!E167</f>
        <v>3.8460023173843805</v>
      </c>
      <c r="P167" s="85">
        <f>$F167*Population!F167*'Baseline Mortality'!F167</f>
        <v>4.4670585452844858</v>
      </c>
      <c r="Q167" s="85">
        <f>$F167*Population!G167*'Baseline Mortality'!G167</f>
        <v>5.2246686653479628</v>
      </c>
      <c r="R167" s="85">
        <f>$F167*Population!H167*'Baseline Mortality'!H167</f>
        <v>6.0026158913613328</v>
      </c>
      <c r="S167" s="85">
        <f>$F167*Population!I167*'Baseline Mortality'!I167</f>
        <v>7.611221548310855</v>
      </c>
      <c r="T167" s="85">
        <f>$F167*Population!J167*'Baseline Mortality'!J167</f>
        <v>8.2967591415094493</v>
      </c>
      <c r="U167" s="85">
        <f>$F167*Population!K167*'Baseline Mortality'!K167</f>
        <v>9.4101505912544336</v>
      </c>
      <c r="V167" s="85">
        <f>$F167*Population!L167*'Baseline Mortality'!L167</f>
        <v>8.3452146914978478</v>
      </c>
      <c r="W167" s="87">
        <f>$F167*Population!M167*'Baseline Mortality'!M167</f>
        <v>10.607054185115274</v>
      </c>
      <c r="X167" s="89">
        <f t="shared" si="9"/>
        <v>70.276116765733931</v>
      </c>
      <c r="Z167" s="84">
        <f>$J167*Population!C167*'Baseline Mortality'!C167</f>
        <v>3.1481308537705806</v>
      </c>
      <c r="AA167" s="85">
        <f>$J167*Population!D167*'Baseline Mortality'!D167</f>
        <v>3.2819771364584835</v>
      </c>
      <c r="AB167" s="85">
        <f>$J167*Population!E167*'Baseline Mortality'!E167</f>
        <v>3.8250255878267789</v>
      </c>
      <c r="AC167" s="85">
        <f>$J167*Population!F167*'Baseline Mortality'!F167</f>
        <v>4.4426944728556022</v>
      </c>
      <c r="AD167" s="85">
        <f>$J167*Population!G167*'Baseline Mortality'!G167</f>
        <v>5.1961724626479056</v>
      </c>
      <c r="AE167" s="85">
        <f>$J167*Population!H167*'Baseline Mortality'!H167</f>
        <v>5.9698766364674665</v>
      </c>
      <c r="AF167" s="85">
        <f>$J167*Population!I167*'Baseline Mortality'!I167</f>
        <v>7.5697086934432871</v>
      </c>
      <c r="AG167" s="85">
        <f>$J167*Population!J167*'Baseline Mortality'!J167</f>
        <v>8.2515072517928658</v>
      </c>
      <c r="AH167" s="85">
        <f>$J167*Population!K167*'Baseline Mortality'!K167</f>
        <v>9.3588260813453257</v>
      </c>
      <c r="AI167" s="85">
        <f>$J167*Population!L167*'Baseline Mortality'!L167</f>
        <v>8.2996985172375251</v>
      </c>
      <c r="AJ167" s="87">
        <f>$J167*Population!M167*'Baseline Mortality'!M167</f>
        <v>10.549201566036432</v>
      </c>
      <c r="AK167" s="89">
        <f t="shared" si="12"/>
        <v>69.892819259882259</v>
      </c>
      <c r="AM167" s="95">
        <f t="shared" si="11"/>
        <v>0.38329750585167233</v>
      </c>
    </row>
    <row r="168" spans="2:39" x14ac:dyDescent="0.3">
      <c r="B168" s="32" t="s">
        <v>165</v>
      </c>
      <c r="C168" s="29">
        <f>((-Input!C$2)/556)*(MMM_results!Q168*LN(Input!D174)+MMM_results!T168)</f>
        <v>-8.549526315315048E-2</v>
      </c>
      <c r="E168" s="73">
        <f>IF((Input!C174-Input!$C$7)&lt;0,0,1-EXP(-Input!$G$5*(Input!C174-Input!$C$7)))</f>
        <v>6.506809680492287E-2</v>
      </c>
      <c r="F168" s="55">
        <f>IF((Input!C174-Input!$C$7)&lt;0,0,1-EXP(-Input!$G$4*(Input!C174-Input!$C$7)))</f>
        <v>8.5030822364031922E-2</v>
      </c>
      <c r="G168" s="29">
        <f>IF((Input!C174-Input!$C$7)&lt;0,0,1-EXP(-Input!$G$6*(Input!C174-Input!$C$7)))</f>
        <v>0.11352448908095081</v>
      </c>
      <c r="I168" s="73">
        <f>IF((Input!C174-Input!$C$7+$C168)&lt;0,0,1-EXP(-Input!$G$5*(Input!C174-Input!$C$7+$C168)))</f>
        <v>6.4602224284477039E-2</v>
      </c>
      <c r="J168" s="55">
        <f>IF((Input!C174-Input!$C$7+$C168)&lt;0,0,1-EXP(-Input!$G$4*(Input!C174-Input!$C$7+$C168)))</f>
        <v>8.4428592430012328E-2</v>
      </c>
      <c r="K168" s="29">
        <f>IF((Input!C174-Input!$C$7+$C168)&lt;0,0,1-EXP(-Input!$G$6*(Input!C174-Input!$C$7+$C168)))</f>
        <v>0.11273319723651976</v>
      </c>
      <c r="M168" s="84">
        <f>$F168*Population!C168*'Baseline Mortality'!C168</f>
        <v>0.61230617787760955</v>
      </c>
      <c r="N168" s="85">
        <f>$F168*Population!D168*'Baseline Mortality'!D168</f>
        <v>0.67585641487302495</v>
      </c>
      <c r="O168" s="85">
        <f>$F168*Population!E168*'Baseline Mortality'!E168</f>
        <v>1.1516514793240185</v>
      </c>
      <c r="P168" s="85">
        <f>$F168*Population!F168*'Baseline Mortality'!F168</f>
        <v>2.0921127700571618</v>
      </c>
      <c r="Q168" s="85">
        <f>$F168*Population!G168*'Baseline Mortality'!G168</f>
        <v>3.7056182127266668</v>
      </c>
      <c r="R168" s="85">
        <f>$F168*Population!H168*'Baseline Mortality'!H168</f>
        <v>7.905903207784581</v>
      </c>
      <c r="S168" s="85">
        <f>$F168*Population!I168*'Baseline Mortality'!I168</f>
        <v>16.320654527425667</v>
      </c>
      <c r="T168" s="85">
        <f>$F168*Population!J168*'Baseline Mortality'!J168</f>
        <v>38.793119923569989</v>
      </c>
      <c r="U168" s="85">
        <f>$F168*Population!K168*'Baseline Mortality'!K168</f>
        <v>55.905743227287132</v>
      </c>
      <c r="V168" s="85">
        <f>$F168*Population!L168*'Baseline Mortality'!L168</f>
        <v>78.184978803622329</v>
      </c>
      <c r="W168" s="87">
        <f>$F168*Population!M168*'Baseline Mortality'!M168</f>
        <v>409.14991420828267</v>
      </c>
      <c r="X168" s="89">
        <f t="shared" si="9"/>
        <v>614.49785895283082</v>
      </c>
      <c r="Z168" s="84">
        <f>$J168*Population!C168*'Baseline Mortality'!C168</f>
        <v>0.60796952560433914</v>
      </c>
      <c r="AA168" s="85">
        <f>$J168*Population!D168*'Baseline Mortality'!D168</f>
        <v>0.67106966869299656</v>
      </c>
      <c r="AB168" s="85">
        <f>$J168*Population!E168*'Baseline Mortality'!E168</f>
        <v>1.1434949194422661</v>
      </c>
      <c r="AC168" s="85">
        <f>$J168*Population!F168*'Baseline Mortality'!F168</f>
        <v>2.0772954026550323</v>
      </c>
      <c r="AD168" s="85">
        <f>$J168*Population!G168*'Baseline Mortality'!G168</f>
        <v>3.6793732094477596</v>
      </c>
      <c r="AE168" s="85">
        <f>$J168*Population!H168*'Baseline Mortality'!H168</f>
        <v>7.8499097287752164</v>
      </c>
      <c r="AF168" s="85">
        <f>$J168*Population!I168*'Baseline Mortality'!I168</f>
        <v>16.20506365783335</v>
      </c>
      <c r="AG168" s="85">
        <f>$J168*Population!J168*'Baseline Mortality'!J168</f>
        <v>38.518368046515718</v>
      </c>
      <c r="AH168" s="85">
        <f>$J168*Population!K168*'Baseline Mortality'!K168</f>
        <v>55.509791369842468</v>
      </c>
      <c r="AI168" s="85">
        <f>$J168*Population!L168*'Baseline Mortality'!L168</f>
        <v>77.631234486947974</v>
      </c>
      <c r="AJ168" s="87">
        <f>$J168*Population!M168*'Baseline Mortality'!M168</f>
        <v>406.25211410489334</v>
      </c>
      <c r="AK168" s="89">
        <f t="shared" si="12"/>
        <v>610.14568412065046</v>
      </c>
      <c r="AM168" s="95">
        <f t="shared" si="11"/>
        <v>4.352174832180367</v>
      </c>
    </row>
    <row r="169" spans="2:39" x14ac:dyDescent="0.3">
      <c r="B169" s="32" t="s">
        <v>166</v>
      </c>
      <c r="C169" s="29">
        <f>((-Input!C$2)/556)*(MMM_results!Q169*LN(Input!D175)+MMM_results!T169)</f>
        <v>-9.4067534838850844E-2</v>
      </c>
      <c r="E169" s="73">
        <f>IF((Input!C175-Input!$C$7)&lt;0,0,1-EXP(-Input!$G$5*(Input!C175-Input!$C$7)))</f>
        <v>0.11285793751743445</v>
      </c>
      <c r="F169" s="55">
        <f>IF((Input!C175-Input!$C$7)&lt;0,0,1-EXP(-Input!$G$4*(Input!C175-Input!$C$7)))</f>
        <v>0.14629100780732762</v>
      </c>
      <c r="G169" s="29">
        <f>IF((Input!C175-Input!$C$7)&lt;0,0,1-EXP(-Input!$G$6*(Input!C175-Input!$C$7)))</f>
        <v>0.19303367520499337</v>
      </c>
      <c r="I169" s="73">
        <f>IF((Input!C175-Input!$C$7+$C169)&lt;0,0,1-EXP(-Input!$G$5*(Input!C175-Input!$C$7+$C169)))</f>
        <v>0.11237154280776751</v>
      </c>
      <c r="J169" s="55">
        <f>IF((Input!C175-Input!$C$7+$C169)&lt;0,0,1-EXP(-Input!$G$4*(Input!C175-Input!$C$7+$C169)))</f>
        <v>0.14567273838657191</v>
      </c>
      <c r="K169" s="29">
        <f>IF((Input!C175-Input!$C$7+$C169)&lt;0,0,1-EXP(-Input!$G$6*(Input!C175-Input!$C$7+$C169)))</f>
        <v>0.19224109632151232</v>
      </c>
      <c r="M169" s="84">
        <f>$F169*Population!C169*'Baseline Mortality'!C169</f>
        <v>0.54924276451241638</v>
      </c>
      <c r="N169" s="85">
        <f>$F169*Population!D169*'Baseline Mortality'!D169</f>
        <v>0.80584645994615778</v>
      </c>
      <c r="O169" s="85">
        <f>$F169*Population!E169*'Baseline Mortality'!E169</f>
        <v>1.2478556593767491</v>
      </c>
      <c r="P169" s="85">
        <f>$F169*Population!F169*'Baseline Mortality'!F169</f>
        <v>2.8273551976134779</v>
      </c>
      <c r="Q169" s="85">
        <f>$F169*Population!G169*'Baseline Mortality'!G169</f>
        <v>5.5370251103532828</v>
      </c>
      <c r="R169" s="85">
        <f>$F169*Population!H169*'Baseline Mortality'!H169</f>
        <v>10.220175312511532</v>
      </c>
      <c r="S169" s="85">
        <f>$F169*Population!I169*'Baseline Mortality'!I169</f>
        <v>20.175101518988324</v>
      </c>
      <c r="T169" s="85">
        <f>$F169*Population!J169*'Baseline Mortality'!J169</f>
        <v>36.95078043892034</v>
      </c>
      <c r="U169" s="85">
        <f>$F169*Population!K169*'Baseline Mortality'!K169</f>
        <v>55.622058240130485</v>
      </c>
      <c r="V169" s="85">
        <f>$F169*Population!L169*'Baseline Mortality'!L169</f>
        <v>76.255363377988658</v>
      </c>
      <c r="W169" s="87">
        <f>$F169*Population!M169*'Baseline Mortality'!M169</f>
        <v>444.08704782215943</v>
      </c>
      <c r="X169" s="89">
        <f t="shared" si="9"/>
        <v>654.27785190250086</v>
      </c>
      <c r="Z169" s="84">
        <f>$J169*Population!C169*'Baseline Mortality'!C169</f>
        <v>0.54692150081371649</v>
      </c>
      <c r="AA169" s="85">
        <f>$J169*Population!D169*'Baseline Mortality'!D169</f>
        <v>0.80244071251522098</v>
      </c>
      <c r="AB169" s="85">
        <f>$J169*Population!E169*'Baseline Mortality'!E169</f>
        <v>1.2425818492685727</v>
      </c>
      <c r="AC169" s="85">
        <f>$J169*Population!F169*'Baseline Mortality'!F169</f>
        <v>2.8154059514738834</v>
      </c>
      <c r="AD169" s="85">
        <f>$J169*Population!G169*'Baseline Mortality'!G169</f>
        <v>5.5136239911799381</v>
      </c>
      <c r="AE169" s="85">
        <f>$J169*Population!H169*'Baseline Mortality'!H169</f>
        <v>10.176981804139434</v>
      </c>
      <c r="AF169" s="85">
        <f>$J169*Population!I169*'Baseline Mortality'!I169</f>
        <v>20.089835524059495</v>
      </c>
      <c r="AG169" s="85">
        <f>$J169*Population!J169*'Baseline Mortality'!J169</f>
        <v>36.794615422622613</v>
      </c>
      <c r="AH169" s="85">
        <f>$J169*Population!K169*'Baseline Mortality'!K169</f>
        <v>55.386982836352701</v>
      </c>
      <c r="AI169" s="85">
        <f>$J169*Population!L169*'Baseline Mortality'!L169</f>
        <v>75.933085474159341</v>
      </c>
      <c r="AJ169" s="87">
        <f>$J169*Population!M169*'Baseline Mortality'!M169</f>
        <v>442.21020353803408</v>
      </c>
      <c r="AK169" s="89">
        <f t="shared" si="12"/>
        <v>651.51267860461894</v>
      </c>
      <c r="AM169" s="95">
        <f t="shared" si="11"/>
        <v>2.7651732978819155</v>
      </c>
    </row>
    <row r="170" spans="2:39" x14ac:dyDescent="0.3">
      <c r="B170" s="32" t="s">
        <v>167</v>
      </c>
      <c r="C170" s="29">
        <f>((-Input!C$2)/556)*(MMM_results!Q170*LN(Input!D176)+MMM_results!T170)</f>
        <v>-0.11421799155480562</v>
      </c>
      <c r="E170" s="73">
        <f>IF((Input!C176-Input!$C$7)&lt;0,0,1-EXP(-Input!$G$5*(Input!C176-Input!$C$7)))</f>
        <v>0.16419766281565029</v>
      </c>
      <c r="F170" s="55">
        <f>IF((Input!C176-Input!$C$7)&lt;0,0,1-EXP(-Input!$G$4*(Input!C176-Input!$C$7)))</f>
        <v>0.21093074456925798</v>
      </c>
      <c r="G170" s="29">
        <f>IF((Input!C176-Input!$C$7)&lt;0,0,1-EXP(-Input!$G$6*(Input!C176-Input!$C$7)))</f>
        <v>0.27475126811731387</v>
      </c>
      <c r="I170" s="73">
        <f>IF((Input!C176-Input!$C$7+$C170)&lt;0,0,1-EXP(-Input!$G$5*(Input!C176-Input!$C$7+$C170)))</f>
        <v>0.16364122132196235</v>
      </c>
      <c r="J170" s="55">
        <f>IF((Input!C176-Input!$C$7+$C170)&lt;0,0,1-EXP(-Input!$G$4*(Input!C176-Input!$C$7+$C170)))</f>
        <v>0.21023682127053978</v>
      </c>
      <c r="K170" s="29">
        <f>IF((Input!C176-Input!$C$7+$C170)&lt;0,0,1-EXP(-Input!$G$6*(Input!C176-Input!$C$7+$C170)))</f>
        <v>0.27388627133465793</v>
      </c>
      <c r="M170" s="84">
        <f>$F170*Population!C170*'Baseline Mortality'!C170</f>
        <v>12.720510789045676</v>
      </c>
      <c r="N170" s="85">
        <f>$F170*Population!D170*'Baseline Mortality'!D170</f>
        <v>13.447126815645507</v>
      </c>
      <c r="O170" s="85">
        <f>$F170*Population!E170*'Baseline Mortality'!E170</f>
        <v>16.29363066424785</v>
      </c>
      <c r="P170" s="85">
        <f>$F170*Population!F170*'Baseline Mortality'!F170</f>
        <v>23.835834792276582</v>
      </c>
      <c r="Q170" s="85">
        <f>$F170*Population!G170*'Baseline Mortality'!G170</f>
        <v>42.832261007074123</v>
      </c>
      <c r="R170" s="85">
        <f>$F170*Population!H170*'Baseline Mortality'!H170</f>
        <v>57.888950321671054</v>
      </c>
      <c r="S170" s="85">
        <f>$F170*Population!I170*'Baseline Mortality'!I170</f>
        <v>85.627114496652837</v>
      </c>
      <c r="T170" s="85">
        <f>$F170*Population!J170*'Baseline Mortality'!J170</f>
        <v>84.785812514156206</v>
      </c>
      <c r="U170" s="85">
        <f>$F170*Population!K170*'Baseline Mortality'!K170</f>
        <v>101.39296670156662</v>
      </c>
      <c r="V170" s="85">
        <f>$F170*Population!L170*'Baseline Mortality'!L170</f>
        <v>111.44647676774106</v>
      </c>
      <c r="W170" s="87">
        <f>$F170*Population!M170*'Baseline Mortality'!M170</f>
        <v>237.82578006979116</v>
      </c>
      <c r="X170" s="89">
        <f t="shared" si="9"/>
        <v>788.09646493986861</v>
      </c>
      <c r="Z170" s="84">
        <f>$J170*Population!C170*'Baseline Mortality'!C170</f>
        <v>12.678662651515317</v>
      </c>
      <c r="AA170" s="85">
        <f>$J170*Population!D170*'Baseline Mortality'!D170</f>
        <v>13.402888245221598</v>
      </c>
      <c r="AB170" s="85">
        <f>$J170*Population!E170*'Baseline Mortality'!E170</f>
        <v>16.240027620453926</v>
      </c>
      <c r="AC170" s="85">
        <f>$J170*Population!F170*'Baseline Mortality'!F170</f>
        <v>23.757419286085032</v>
      </c>
      <c r="AD170" s="85">
        <f>$J170*Population!G170*'Baseline Mortality'!G170</f>
        <v>42.691350757549877</v>
      </c>
      <c r="AE170" s="85">
        <f>$J170*Population!H170*'Baseline Mortality'!H170</f>
        <v>57.698506337563479</v>
      </c>
      <c r="AF170" s="85">
        <f>$J170*Population!I170*'Baseline Mortality'!I170</f>
        <v>85.345417061446895</v>
      </c>
      <c r="AG170" s="85">
        <f>$J170*Population!J170*'Baseline Mortality'!J170</f>
        <v>84.506882807514941</v>
      </c>
      <c r="AH170" s="85">
        <f>$J170*Population!K170*'Baseline Mortality'!K170</f>
        <v>101.05940251648751</v>
      </c>
      <c r="AI170" s="85">
        <f>$J170*Population!L170*'Baseline Mortality'!L170</f>
        <v>111.07983838628026</v>
      </c>
      <c r="AJ170" s="87">
        <f>$J170*Population!M170*'Baseline Mortality'!M170</f>
        <v>237.04337705801936</v>
      </c>
      <c r="AK170" s="89">
        <f t="shared" si="12"/>
        <v>785.5037727281383</v>
      </c>
      <c r="AM170" s="95">
        <f t="shared" si="11"/>
        <v>2.5926922117303093</v>
      </c>
    </row>
    <row r="171" spans="2:39" x14ac:dyDescent="0.3">
      <c r="B171" s="32" t="s">
        <v>168</v>
      </c>
      <c r="C171" s="29">
        <f>((-Input!C$2)/556)*(MMM_results!Q171*LN(Input!D177)+MMM_results!T171)</f>
        <v>-0.11131121411028198</v>
      </c>
      <c r="E171" s="73">
        <f>IF((Input!C177-Input!$C$7)&lt;0,0,1-EXP(-Input!$G$5*(Input!C177-Input!$C$7)))</f>
        <v>0.16593431593677954</v>
      </c>
      <c r="F171" s="55">
        <f>IF((Input!C177-Input!$C$7)&lt;0,0,1-EXP(-Input!$G$4*(Input!C177-Input!$C$7)))</f>
        <v>0.21309552495836426</v>
      </c>
      <c r="G171" s="29">
        <f>IF((Input!C177-Input!$C$7)&lt;0,0,1-EXP(-Input!$G$6*(Input!C177-Input!$C$7)))</f>
        <v>0.27744799295839095</v>
      </c>
      <c r="I171" s="73">
        <f>IF((Input!C177-Input!$C$7+$C171)&lt;0,0,1-EXP(-Input!$G$5*(Input!C177-Input!$C$7+$C171)))</f>
        <v>0.16539316688446348</v>
      </c>
      <c r="J171" s="55">
        <f>IF((Input!C177-Input!$C$7+$C171)&lt;0,0,1-EXP(-Input!$G$4*(Input!C177-Input!$C$7+$C171)))</f>
        <v>0.21242112442615013</v>
      </c>
      <c r="K171" s="29">
        <f>IF((Input!C177-Input!$C$7+$C171)&lt;0,0,1-EXP(-Input!$G$6*(Input!C177-Input!$C$7+$C171)))</f>
        <v>0.27660815705324848</v>
      </c>
      <c r="M171" s="84">
        <f>$F171*Population!C171*'Baseline Mortality'!C171</f>
        <v>18.759899976572758</v>
      </c>
      <c r="N171" s="85">
        <f>$F171*Population!D171*'Baseline Mortality'!D171</f>
        <v>19.492819805441808</v>
      </c>
      <c r="O171" s="85">
        <f>$F171*Population!E171*'Baseline Mortality'!E171</f>
        <v>22.100082552307825</v>
      </c>
      <c r="P171" s="85">
        <f>$F171*Population!F171*'Baseline Mortality'!F171</f>
        <v>26.495419633848734</v>
      </c>
      <c r="Q171" s="85">
        <f>$F171*Population!G171*'Baseline Mortality'!G171</f>
        <v>33.391245246704614</v>
      </c>
      <c r="R171" s="85">
        <f>$F171*Population!H171*'Baseline Mortality'!H171</f>
        <v>43.274493037810515</v>
      </c>
      <c r="S171" s="85">
        <f>$F171*Population!I171*'Baseline Mortality'!I171</f>
        <v>45.975064645397552</v>
      </c>
      <c r="T171" s="85">
        <f>$F171*Population!J171*'Baseline Mortality'!J171</f>
        <v>40.422882419713119</v>
      </c>
      <c r="U171" s="85">
        <f>$F171*Population!K171*'Baseline Mortality'!K171</f>
        <v>40.942470499678677</v>
      </c>
      <c r="V171" s="85">
        <f>$F171*Population!L171*'Baseline Mortality'!L171</f>
        <v>60.225593279611111</v>
      </c>
      <c r="W171" s="87">
        <f>$F171*Population!M171*'Baseline Mortality'!M171</f>
        <v>103.11175007724351</v>
      </c>
      <c r="X171" s="89">
        <f t="shared" si="9"/>
        <v>454.19172117433027</v>
      </c>
      <c r="Z171" s="84">
        <f>$J171*Population!C171*'Baseline Mortality'!C171</f>
        <v>18.700529013569398</v>
      </c>
      <c r="AA171" s="85">
        <f>$J171*Population!D171*'Baseline Mortality'!D171</f>
        <v>19.431129312158514</v>
      </c>
      <c r="AB171" s="85">
        <f>$J171*Population!E171*'Baseline Mortality'!E171</f>
        <v>22.03014064508962</v>
      </c>
      <c r="AC171" s="85">
        <f>$J171*Population!F171*'Baseline Mortality'!F171</f>
        <v>26.411567450158834</v>
      </c>
      <c r="AD171" s="85">
        <f>$J171*Population!G171*'Baseline Mortality'!G171</f>
        <v>33.285569289548455</v>
      </c>
      <c r="AE171" s="85">
        <f>$J171*Population!H171*'Baseline Mortality'!H171</f>
        <v>43.137538772151032</v>
      </c>
      <c r="AF171" s="85">
        <f>$J171*Population!I171*'Baseline Mortality'!I171</f>
        <v>45.829563663753319</v>
      </c>
      <c r="AG171" s="85">
        <f>$J171*Population!J171*'Baseline Mortality'!J171</f>
        <v>40.294952875332449</v>
      </c>
      <c r="AH171" s="85">
        <f>$J171*Population!K171*'Baseline Mortality'!K171</f>
        <v>40.812896573147185</v>
      </c>
      <c r="AI171" s="85">
        <f>$J171*Population!L171*'Baseline Mortality'!L171</f>
        <v>60.034992504824231</v>
      </c>
      <c r="AJ171" s="87">
        <f>$J171*Population!M171*'Baseline Mortality'!M171</f>
        <v>102.78542403570319</v>
      </c>
      <c r="AK171" s="89">
        <f t="shared" si="12"/>
        <v>452.7543041354362</v>
      </c>
      <c r="AM171" s="95">
        <f t="shared" si="11"/>
        <v>1.4374170388940684</v>
      </c>
    </row>
    <row r="172" spans="2:39" x14ac:dyDescent="0.3">
      <c r="B172" s="32" t="s">
        <v>169</v>
      </c>
      <c r="C172" s="29">
        <f>((-Input!C$2)/556)*(MMM_results!Q172*LN(Input!D178)+MMM_results!T172)</f>
        <v>-6.3238093809462076E-2</v>
      </c>
      <c r="E172" s="73">
        <f>IF((Input!C178-Input!$C$7)&lt;0,0,1-EXP(-Input!$G$5*(Input!C178-Input!$C$7)))</f>
        <v>9.0028868294438458E-2</v>
      </c>
      <c r="F172" s="55">
        <f>IF((Input!C178-Input!$C$7)&lt;0,0,1-EXP(-Input!$G$4*(Input!C178-Input!$C$7)))</f>
        <v>0.11715584059331741</v>
      </c>
      <c r="G172" s="29">
        <f>IF((Input!C178-Input!$C$7)&lt;0,0,1-EXP(-Input!$G$6*(Input!C178-Input!$C$7)))</f>
        <v>0.1554639819489364</v>
      </c>
      <c r="I172" s="73">
        <f>IF((Input!C178-Input!$C$7+$C172)&lt;0,0,1-EXP(-Input!$G$5*(Input!C178-Input!$C$7+$C172)))</f>
        <v>8.9693499011272881E-2</v>
      </c>
      <c r="J172" s="55">
        <f>IF((Input!C178-Input!$C$7+$C172)&lt;0,0,1-EXP(-Input!$G$4*(Input!C178-Input!$C$7+$C172)))</f>
        <v>0.1167260672845557</v>
      </c>
      <c r="K172" s="29">
        <f>IF((Input!C178-Input!$C$7+$C172)&lt;0,0,1-EXP(-Input!$G$6*(Input!C178-Input!$C$7+$C172)))</f>
        <v>0.15490644404791898</v>
      </c>
      <c r="M172" s="84">
        <f>$F172*Population!C172*'Baseline Mortality'!C172</f>
        <v>54.084524907864605</v>
      </c>
      <c r="N172" s="85">
        <f>$F172*Population!D172*'Baseline Mortality'!D172</f>
        <v>79.868755425743302</v>
      </c>
      <c r="O172" s="85">
        <f>$F172*Population!E172*'Baseline Mortality'!E172</f>
        <v>103.61869303565594</v>
      </c>
      <c r="P172" s="85">
        <f>$F172*Population!F172*'Baseline Mortality'!F172</f>
        <v>141.78423001340781</v>
      </c>
      <c r="Q172" s="85">
        <f>$F172*Population!G172*'Baseline Mortality'!G172</f>
        <v>211.04521980630287</v>
      </c>
      <c r="R172" s="85">
        <f>$F172*Population!H172*'Baseline Mortality'!H172</f>
        <v>280.36254591197633</v>
      </c>
      <c r="S172" s="85">
        <f>$F172*Population!I172*'Baseline Mortality'!I172</f>
        <v>396.9121567967465</v>
      </c>
      <c r="T172" s="85">
        <f>$F172*Population!J172*'Baseline Mortality'!J172</f>
        <v>514.43635392822114</v>
      </c>
      <c r="U172" s="85">
        <f>$F172*Population!K172*'Baseline Mortality'!K172</f>
        <v>783.86156868961757</v>
      </c>
      <c r="V172" s="85">
        <f>$F172*Population!L172*'Baseline Mortality'!L172</f>
        <v>939.66709153130137</v>
      </c>
      <c r="W172" s="87">
        <f>$F172*Population!M172*'Baseline Mortality'!M172</f>
        <v>2181.3836094549815</v>
      </c>
      <c r="X172" s="89">
        <f t="shared" si="9"/>
        <v>5687.0247495018193</v>
      </c>
      <c r="Z172" s="84">
        <f>$J172*Population!C172*'Baseline Mortality'!C172</f>
        <v>53.886121779990297</v>
      </c>
      <c r="AA172" s="85">
        <f>$J172*Population!D172*'Baseline Mortality'!D172</f>
        <v>79.57576568564869</v>
      </c>
      <c r="AB172" s="85">
        <f>$J172*Population!E172*'Baseline Mortality'!E172</f>
        <v>103.23857926300946</v>
      </c>
      <c r="AC172" s="85">
        <f>$J172*Population!F172*'Baseline Mortality'!F172</f>
        <v>141.26411016829809</v>
      </c>
      <c r="AD172" s="85">
        <f>$J172*Population!G172*'Baseline Mortality'!G172</f>
        <v>210.27102364198743</v>
      </c>
      <c r="AE172" s="85">
        <f>$J172*Population!H172*'Baseline Mortality'!H172</f>
        <v>279.3340667648913</v>
      </c>
      <c r="AF172" s="85">
        <f>$J172*Population!I172*'Baseline Mortality'!I172</f>
        <v>395.4561282278728</v>
      </c>
      <c r="AG172" s="85">
        <f>$J172*Population!J172*'Baseline Mortality'!J172</f>
        <v>512.54920077516147</v>
      </c>
      <c r="AH172" s="85">
        <f>$J172*Population!K172*'Baseline Mortality'!K172</f>
        <v>780.98605878519629</v>
      </c>
      <c r="AI172" s="85">
        <f>$J172*Population!L172*'Baseline Mortality'!L172</f>
        <v>936.22002621200784</v>
      </c>
      <c r="AJ172" s="87">
        <f>$J172*Population!M172*'Baseline Mortality'!M172</f>
        <v>2173.3814437348074</v>
      </c>
      <c r="AK172" s="89">
        <f t="shared" si="12"/>
        <v>5666.1625250388715</v>
      </c>
      <c r="AM172" s="95">
        <f t="shared" si="11"/>
        <v>20.862224462947779</v>
      </c>
    </row>
    <row r="173" spans="2:39" x14ac:dyDescent="0.3">
      <c r="B173" s="32" t="s">
        <v>170</v>
      </c>
      <c r="C173" s="29">
        <f>((-Input!C$2)/556)*(MMM_results!Q173*LN(Input!D179)+MMM_results!T173)</f>
        <v>-9.2971623998967898E-2</v>
      </c>
      <c r="E173" s="73">
        <f>IF((Input!C179-Input!$C$7)&lt;0,0,1-EXP(-Input!$G$5*(Input!C179-Input!$C$7)))</f>
        <v>0.12123255072741068</v>
      </c>
      <c r="F173" s="55">
        <f>IF((Input!C179-Input!$C$7)&lt;0,0,1-EXP(-Input!$G$4*(Input!C179-Input!$C$7)))</f>
        <v>0.15691911696718153</v>
      </c>
      <c r="G173" s="29">
        <f>IF((Input!C179-Input!$C$7)&lt;0,0,1-EXP(-Input!$G$6*(Input!C179-Input!$C$7)))</f>
        <v>0.20662615465111966</v>
      </c>
      <c r="I173" s="73">
        <f>IF((Input!C179-Input!$C$7+$C173)&lt;0,0,1-EXP(-Input!$G$5*(Input!C179-Input!$C$7+$C173)))</f>
        <v>0.1207563622299459</v>
      </c>
      <c r="J173" s="55">
        <f>IF((Input!C179-Input!$C$7+$C173)&lt;0,0,1-EXP(-Input!$G$4*(Input!C179-Input!$C$7+$C173)))</f>
        <v>0.15631566045903178</v>
      </c>
      <c r="K173" s="29">
        <f>IF((Input!C179-Input!$C$7+$C173)&lt;0,0,1-EXP(-Input!$G$6*(Input!C179-Input!$C$7+$C173)))</f>
        <v>0.20585600852507546</v>
      </c>
      <c r="M173" s="84">
        <f>$F173*Population!C173*'Baseline Mortality'!C173</f>
        <v>0.30137970564601607</v>
      </c>
      <c r="N173" s="85">
        <f>$F173*Population!D173*'Baseline Mortality'!D173</f>
        <v>0.47720192441961617</v>
      </c>
      <c r="O173" s="85">
        <f>$F173*Population!E173*'Baseline Mortality'!E173</f>
        <v>0.60394042243519508</v>
      </c>
      <c r="P173" s="85">
        <f>$F173*Population!F173*'Baseline Mortality'!F173</f>
        <v>1.4141302439325592</v>
      </c>
      <c r="Q173" s="85">
        <f>$F173*Population!G173*'Baseline Mortality'!G173</f>
        <v>2.4073467959169039</v>
      </c>
      <c r="R173" s="85">
        <f>$F173*Population!H173*'Baseline Mortality'!H173</f>
        <v>4.4111100380048702</v>
      </c>
      <c r="S173" s="85">
        <f>$F173*Population!I173*'Baseline Mortality'!I173</f>
        <v>7.9148888183085839</v>
      </c>
      <c r="T173" s="85">
        <f>$F173*Population!J173*'Baseline Mortality'!J173</f>
        <v>9.4318957828062437</v>
      </c>
      <c r="U173" s="85">
        <f>$F173*Population!K173*'Baseline Mortality'!K173</f>
        <v>13.52477338511369</v>
      </c>
      <c r="V173" s="85">
        <f>$F173*Population!L173*'Baseline Mortality'!L173</f>
        <v>17.944884661822826</v>
      </c>
      <c r="W173" s="87">
        <f>$F173*Population!M173*'Baseline Mortality'!M173</f>
        <v>29.225890279298284</v>
      </c>
      <c r="X173" s="89">
        <f t="shared" si="9"/>
        <v>87.657442057704785</v>
      </c>
      <c r="Z173" s="84">
        <f>$J173*Population!C173*'Baseline Mortality'!C173</f>
        <v>0.30022070380920113</v>
      </c>
      <c r="AA173" s="85">
        <f>$J173*Population!D173*'Baseline Mortality'!D173</f>
        <v>0.47536677130023663</v>
      </c>
      <c r="AB173" s="85">
        <f>$J173*Population!E173*'Baseline Mortality'!E173</f>
        <v>0.60161787700225422</v>
      </c>
      <c r="AC173" s="85">
        <f>$J173*Population!F173*'Baseline Mortality'!F173</f>
        <v>1.4086919894001242</v>
      </c>
      <c r="AD173" s="85">
        <f>$J173*Population!G173*'Baseline Mortality'!G173</f>
        <v>2.398088974948708</v>
      </c>
      <c r="AE173" s="85">
        <f>$J173*Population!H173*'Baseline Mortality'!H173</f>
        <v>4.3941464384636149</v>
      </c>
      <c r="AF173" s="85">
        <f>$J173*Population!I173*'Baseline Mortality'!I173</f>
        <v>7.8844509006029364</v>
      </c>
      <c r="AG173" s="85">
        <f>$J173*Population!J173*'Baseline Mortality'!J173</f>
        <v>9.3956239823759944</v>
      </c>
      <c r="AH173" s="85">
        <f>$J173*Population!K173*'Baseline Mortality'!K173</f>
        <v>13.472761796734662</v>
      </c>
      <c r="AI173" s="85">
        <f>$J173*Population!L173*'Baseline Mortality'!L173</f>
        <v>17.875874858259895</v>
      </c>
      <c r="AJ173" s="87">
        <f>$J173*Population!M173*'Baseline Mortality'!M173</f>
        <v>29.113497640106964</v>
      </c>
      <c r="AK173" s="89">
        <f t="shared" si="12"/>
        <v>87.320341933004585</v>
      </c>
      <c r="AM173" s="95">
        <f t="shared" si="11"/>
        <v>0.3371001247001999</v>
      </c>
    </row>
    <row r="174" spans="2:39" x14ac:dyDescent="0.3">
      <c r="B174" s="32" t="s">
        <v>171</v>
      </c>
      <c r="C174" s="29">
        <f>((-Input!C$2)/556)*(MMM_results!Q174*LN(Input!D180)+MMM_results!T174)</f>
        <v>-5.5554642556242616E-2</v>
      </c>
      <c r="E174" s="73">
        <f>IF((Input!C180-Input!$C$7)&lt;0,0,1-EXP(-Input!$G$5*(Input!C180-Input!$C$7)))</f>
        <v>7.0195607925316317E-3</v>
      </c>
      <c r="F174" s="55">
        <f>IF((Input!C180-Input!$C$7)&lt;0,0,1-EXP(-Input!$G$4*(Input!C180-Input!$C$7)))</f>
        <v>9.2609163927528382E-3</v>
      </c>
      <c r="G174" s="29">
        <f>IF((Input!C180-Input!$C$7)&lt;0,0,1-EXP(-Input!$G$6*(Input!C180-Input!$C$7)))</f>
        <v>1.25371611945575E-2</v>
      </c>
      <c r="I174" s="73">
        <f>IF((Input!C180-Input!$C$7+$C174)&lt;0,0,1-EXP(-Input!$G$5*(Input!C180-Input!$C$7+$C174)))</f>
        <v>6.6980702319474617E-3</v>
      </c>
      <c r="J174" s="55">
        <f>IF((Input!C180-Input!$C$7+$C174)&lt;0,0,1-EXP(-Input!$G$4*(Input!C180-Input!$C$7+$C174)))</f>
        <v>8.837231056600281E-3</v>
      </c>
      <c r="K174" s="29">
        <f>IF((Input!C180-Input!$C$7+$C174)&lt;0,0,1-EXP(-Input!$G$6*(Input!C180-Input!$C$7+$C174)))</f>
        <v>1.1964495518104856E-2</v>
      </c>
      <c r="M174" s="84">
        <f>$F174*Population!C174*'Baseline Mortality'!C174</f>
        <v>4.256046551984155E-2</v>
      </c>
      <c r="N174" s="85">
        <f>$F174*Population!D174*'Baseline Mortality'!D174</f>
        <v>3.7815345012138991E-2</v>
      </c>
      <c r="O174" s="85">
        <f>$F174*Population!E174*'Baseline Mortality'!E174</f>
        <v>7.6089329997419533E-2</v>
      </c>
      <c r="P174" s="85">
        <f>$F174*Population!F174*'Baseline Mortality'!F174</f>
        <v>0.11086258433967371</v>
      </c>
      <c r="Q174" s="85">
        <f>$F174*Population!G174*'Baseline Mortality'!G174</f>
        <v>0.17453846536389758</v>
      </c>
      <c r="R174" s="85">
        <f>$F174*Population!H174*'Baseline Mortality'!H174</f>
        <v>0.2422905961506914</v>
      </c>
      <c r="S174" s="85">
        <f>$F174*Population!I174*'Baseline Mortality'!I174</f>
        <v>0.40195135601743609</v>
      </c>
      <c r="T174" s="85">
        <f>$F174*Population!J174*'Baseline Mortality'!J174</f>
        <v>0.57057619048862285</v>
      </c>
      <c r="U174" s="85">
        <f>$F174*Population!K174*'Baseline Mortality'!K174</f>
        <v>0.68774650312331498</v>
      </c>
      <c r="V174" s="85">
        <f>$F174*Population!L174*'Baseline Mortality'!L174</f>
        <v>0.65325739281178685</v>
      </c>
      <c r="W174" s="87">
        <f>$F174*Population!M174*'Baseline Mortality'!M174</f>
        <v>0.80853737664956193</v>
      </c>
      <c r="X174" s="89">
        <f t="shared" si="9"/>
        <v>3.8062256054743853</v>
      </c>
      <c r="Z174" s="84">
        <f>$J174*Population!C174*'Baseline Mortality'!C174</f>
        <v>4.0613331524042333E-2</v>
      </c>
      <c r="AA174" s="85">
        <f>$J174*Population!D174*'Baseline Mortality'!D174</f>
        <v>3.6085299465487594E-2</v>
      </c>
      <c r="AB174" s="85">
        <f>$J174*Population!E174*'Baseline Mortality'!E174</f>
        <v>7.2608256204030427E-2</v>
      </c>
      <c r="AC174" s="85">
        <f>$J174*Population!F174*'Baseline Mortality'!F174</f>
        <v>0.10579064012587504</v>
      </c>
      <c r="AD174" s="85">
        <f>$J174*Population!G174*'Baseline Mortality'!G174</f>
        <v>0.1665533605175647</v>
      </c>
      <c r="AE174" s="85">
        <f>$J174*Population!H174*'Baseline Mortality'!H174</f>
        <v>0.23120584294451385</v>
      </c>
      <c r="AF174" s="85">
        <f>$J174*Population!I174*'Baseline Mortality'!I174</f>
        <v>0.38356215043898023</v>
      </c>
      <c r="AG174" s="85">
        <f>$J174*Population!J174*'Baseline Mortality'!J174</f>
        <v>0.54447242766262482</v>
      </c>
      <c r="AH174" s="85">
        <f>$J174*Population!K174*'Baseline Mortality'!K174</f>
        <v>0.65628221859618396</v>
      </c>
      <c r="AI174" s="85">
        <f>$J174*Population!L174*'Baseline Mortality'!L174</f>
        <v>0.62337097916440776</v>
      </c>
      <c r="AJ174" s="87">
        <f>$J174*Population!M174*'Baseline Mortality'!M174</f>
        <v>0.77154693038165778</v>
      </c>
      <c r="AK174" s="89">
        <f t="shared" si="12"/>
        <v>3.6320914370253683</v>
      </c>
      <c r="AM174" s="95">
        <f t="shared" si="11"/>
        <v>0.17413416844901697</v>
      </c>
    </row>
    <row r="175" spans="2:39" x14ac:dyDescent="0.3">
      <c r="B175" s="32" t="s">
        <v>172</v>
      </c>
      <c r="C175" s="29">
        <f>((-Input!C$2)/556)*(MMM_results!Q175*LN(Input!D181)+MMM_results!T175)</f>
        <v>-5.5884794344135208E-2</v>
      </c>
      <c r="E175" s="73">
        <f>IF((Input!C181-Input!$C$7)&lt;0,0,1-EXP(-Input!$G$5*(Input!C181-Input!$C$7)))</f>
        <v>3.048411796358208E-2</v>
      </c>
      <c r="F175" s="55">
        <f>IF((Input!C181-Input!$C$7)&lt;0,0,1-EXP(-Input!$G$4*(Input!C181-Input!$C$7)))</f>
        <v>4.0064900740709009E-2</v>
      </c>
      <c r="G175" s="29">
        <f>IF((Input!C181-Input!$C$7)&lt;0,0,1-EXP(-Input!$G$6*(Input!C181-Input!$C$7)))</f>
        <v>5.3937598089831673E-2</v>
      </c>
      <c r="I175" s="73">
        <f>IF((Input!C181-Input!$C$7+$C175)&lt;0,0,1-EXP(-Input!$G$5*(Input!C181-Input!$C$7+$C175)))</f>
        <v>3.0168358643975046E-2</v>
      </c>
      <c r="J175" s="55">
        <f>IF((Input!C181-Input!$C$7+$C175)&lt;0,0,1-EXP(-Input!$G$4*(Input!C181-Input!$C$7+$C175)))</f>
        <v>3.9651948468362619E-2</v>
      </c>
      <c r="K175" s="29">
        <f>IF((Input!C181-Input!$C$7+$C175)&lt;0,0,1-EXP(-Input!$G$6*(Input!C181-Input!$C$7+$C175)))</f>
        <v>5.3385680514601352E-2</v>
      </c>
      <c r="M175" s="84">
        <f>$F175*Population!C175*'Baseline Mortality'!C175</f>
        <v>3.5092942758726604</v>
      </c>
      <c r="N175" s="85">
        <f>$F175*Population!D175*'Baseline Mortality'!D175</f>
        <v>4.3623480440410907</v>
      </c>
      <c r="O175" s="85">
        <f>$F175*Population!E175*'Baseline Mortality'!E175</f>
        <v>5.2927526070140019</v>
      </c>
      <c r="P175" s="85">
        <f>$F175*Population!F175*'Baseline Mortality'!F175</f>
        <v>7.2711381116339355</v>
      </c>
      <c r="Q175" s="85">
        <f>$F175*Population!G175*'Baseline Mortality'!G175</f>
        <v>9.4163599263112889</v>
      </c>
      <c r="R175" s="85">
        <f>$F175*Population!H175*'Baseline Mortality'!H175</f>
        <v>11.968449716375275</v>
      </c>
      <c r="S175" s="85">
        <f>$F175*Population!I175*'Baseline Mortality'!I175</f>
        <v>14.772335823441727</v>
      </c>
      <c r="T175" s="85">
        <f>$F175*Population!J175*'Baseline Mortality'!J175</f>
        <v>17.259857238353568</v>
      </c>
      <c r="U175" s="85">
        <f>$F175*Population!K175*'Baseline Mortality'!K175</f>
        <v>18.619575230648724</v>
      </c>
      <c r="V175" s="85">
        <f>$F175*Population!L175*'Baseline Mortality'!L175</f>
        <v>16.12240820440995</v>
      </c>
      <c r="W175" s="87">
        <f>$F175*Population!M175*'Baseline Mortality'!M175</f>
        <v>16.358954495427987</v>
      </c>
      <c r="X175" s="89">
        <f t="shared" si="9"/>
        <v>124.9534736735302</v>
      </c>
      <c r="Z175" s="84">
        <f>$J175*Population!C175*'Baseline Mortality'!C175</f>
        <v>3.4731236871837599</v>
      </c>
      <c r="AA175" s="85">
        <f>$J175*Population!D175*'Baseline Mortality'!D175</f>
        <v>4.3173849590403037</v>
      </c>
      <c r="AB175" s="85">
        <f>$J175*Population!E175*'Baseline Mortality'!E175</f>
        <v>5.2381997646101546</v>
      </c>
      <c r="AC175" s="85">
        <f>$J175*Population!F175*'Baseline Mortality'!F175</f>
        <v>7.1961938848860401</v>
      </c>
      <c r="AD175" s="85">
        <f>$J175*Population!G175*'Baseline Mortality'!G175</f>
        <v>9.3193047194615986</v>
      </c>
      <c r="AE175" s="85">
        <f>$J175*Population!H175*'Baseline Mortality'!H175</f>
        <v>11.845089907278862</v>
      </c>
      <c r="AF175" s="85">
        <f>$J175*Population!I175*'Baseline Mortality'!I175</f>
        <v>14.620076126465717</v>
      </c>
      <c r="AG175" s="85">
        <f>$J175*Population!J175*'Baseline Mortality'!J175</f>
        <v>17.081958450756915</v>
      </c>
      <c r="AH175" s="85">
        <f>$J175*Population!K175*'Baseline Mortality'!K175</f>
        <v>18.427661716338967</v>
      </c>
      <c r="AI175" s="85">
        <f>$J175*Population!L175*'Baseline Mortality'!L175</f>
        <v>15.956233198840991</v>
      </c>
      <c r="AJ175" s="87">
        <f>$J175*Population!M175*'Baseline Mortality'!M175</f>
        <v>16.190341387515453</v>
      </c>
      <c r="AK175" s="89">
        <f t="shared" si="12"/>
        <v>123.66556780237877</v>
      </c>
      <c r="AM175" s="95">
        <f t="shared" si="11"/>
        <v>1.2879058711514233</v>
      </c>
    </row>
    <row r="176" spans="2:39" x14ac:dyDescent="0.3">
      <c r="B176" s="32" t="s">
        <v>173</v>
      </c>
      <c r="C176" s="29">
        <f>((-Input!C$2)/556)*(MMM_results!Q176*LN(Input!D182)+MMM_results!T176)</f>
        <v>-5.8758306660535775E-2</v>
      </c>
      <c r="E176" s="73">
        <f>IF((Input!C182-Input!$C$7)&lt;0,0,1-EXP(-Input!$G$5*(Input!C182-Input!$C$7)))</f>
        <v>0</v>
      </c>
      <c r="F176" s="55">
        <f>IF((Input!C182-Input!$C$7)&lt;0,0,1-EXP(-Input!$G$4*(Input!C182-Input!$C$7)))</f>
        <v>0</v>
      </c>
      <c r="G176" s="29">
        <f>IF((Input!C182-Input!$C$7)&lt;0,0,1-EXP(-Input!$G$6*(Input!C182-Input!$C$7)))</f>
        <v>0</v>
      </c>
      <c r="I176" s="73">
        <f>IF((Input!C182-Input!$C$7+$C176)&lt;0,0,1-EXP(-Input!$G$5*(Input!C182-Input!$C$7+$C176)))</f>
        <v>0</v>
      </c>
      <c r="J176" s="55">
        <f>IF((Input!C182-Input!$C$7+$C176)&lt;0,0,1-EXP(-Input!$G$4*(Input!C182-Input!$C$7+$C176)))</f>
        <v>0</v>
      </c>
      <c r="K176" s="29">
        <f>IF((Input!C182-Input!$C$7+$C176)&lt;0,0,1-EXP(-Input!$G$6*(Input!C182-Input!$C$7+$C176)))</f>
        <v>0</v>
      </c>
      <c r="M176" s="84">
        <f>$F176*Population!C176*'Baseline Mortality'!C176</f>
        <v>0</v>
      </c>
      <c r="N176" s="85">
        <f>$F176*Population!D176*'Baseline Mortality'!D176</f>
        <v>0</v>
      </c>
      <c r="O176" s="85">
        <f>$F176*Population!E176*'Baseline Mortality'!E176</f>
        <v>0</v>
      </c>
      <c r="P176" s="85">
        <f>$F176*Population!F176*'Baseline Mortality'!F176</f>
        <v>0</v>
      </c>
      <c r="Q176" s="85">
        <f>$F176*Population!G176*'Baseline Mortality'!G176</f>
        <v>0</v>
      </c>
      <c r="R176" s="85">
        <f>$F176*Population!H176*'Baseline Mortality'!H176</f>
        <v>0</v>
      </c>
      <c r="S176" s="85">
        <f>$F176*Population!I176*'Baseline Mortality'!I176</f>
        <v>0</v>
      </c>
      <c r="T176" s="85">
        <f>$F176*Population!J176*'Baseline Mortality'!J176</f>
        <v>0</v>
      </c>
      <c r="U176" s="85">
        <f>$F176*Population!K176*'Baseline Mortality'!K176</f>
        <v>0</v>
      </c>
      <c r="V176" s="85">
        <f>$F176*Population!L176*'Baseline Mortality'!L176</f>
        <v>0</v>
      </c>
      <c r="W176" s="87">
        <f>$F176*Population!M176*'Baseline Mortality'!M176</f>
        <v>0</v>
      </c>
      <c r="X176" s="89">
        <f t="shared" si="9"/>
        <v>0</v>
      </c>
      <c r="Z176" s="84">
        <f>$J176*Population!C176*'Baseline Mortality'!C176</f>
        <v>0</v>
      </c>
      <c r="AA176" s="85">
        <f>$J176*Population!D176*'Baseline Mortality'!D176</f>
        <v>0</v>
      </c>
      <c r="AB176" s="85">
        <f>$J176*Population!E176*'Baseline Mortality'!E176</f>
        <v>0</v>
      </c>
      <c r="AC176" s="85">
        <f>$J176*Population!F176*'Baseline Mortality'!F176</f>
        <v>0</v>
      </c>
      <c r="AD176" s="85">
        <f>$J176*Population!G176*'Baseline Mortality'!G176</f>
        <v>0</v>
      </c>
      <c r="AE176" s="85">
        <f>$J176*Population!H176*'Baseline Mortality'!H176</f>
        <v>0</v>
      </c>
      <c r="AF176" s="85">
        <f>$J176*Population!I176*'Baseline Mortality'!I176</f>
        <v>0</v>
      </c>
      <c r="AG176" s="85">
        <f>$J176*Population!J176*'Baseline Mortality'!J176</f>
        <v>0</v>
      </c>
      <c r="AH176" s="85">
        <f>$J176*Population!K176*'Baseline Mortality'!K176</f>
        <v>0</v>
      </c>
      <c r="AI176" s="85">
        <f>$J176*Population!L176*'Baseline Mortality'!L176</f>
        <v>0</v>
      </c>
      <c r="AJ176" s="87">
        <f>$J176*Population!M176*'Baseline Mortality'!M176</f>
        <v>0</v>
      </c>
      <c r="AK176" s="89">
        <f t="shared" si="12"/>
        <v>0</v>
      </c>
      <c r="AM176" s="95">
        <f t="shared" si="11"/>
        <v>0</v>
      </c>
    </row>
    <row r="177" spans="2:39" x14ac:dyDescent="0.3">
      <c r="B177" s="32" t="s">
        <v>174</v>
      </c>
      <c r="C177" s="29">
        <f>((-Input!C$2)/556)*(MMM_results!Q177*LN(Input!D183)+MMM_results!T177)</f>
        <v>-8.3103983317870264E-2</v>
      </c>
      <c r="E177" s="73">
        <f>IF((Input!C183-Input!$C$7)&lt;0,0,1-EXP(-Input!$G$5*(Input!C183-Input!$C$7)))</f>
        <v>0</v>
      </c>
      <c r="F177" s="55">
        <f>IF((Input!C183-Input!$C$7)&lt;0,0,1-EXP(-Input!$G$4*(Input!C183-Input!$C$7)))</f>
        <v>0</v>
      </c>
      <c r="G177" s="29">
        <f>IF((Input!C183-Input!$C$7)&lt;0,0,1-EXP(-Input!$G$6*(Input!C183-Input!$C$7)))</f>
        <v>0</v>
      </c>
      <c r="I177" s="73">
        <f>IF((Input!C183-Input!$C$7+$C177)&lt;0,0,1-EXP(-Input!$G$5*(Input!C183-Input!$C$7+$C177)))</f>
        <v>0</v>
      </c>
      <c r="J177" s="55">
        <f>IF((Input!C183-Input!$C$7+$C177)&lt;0,0,1-EXP(-Input!$G$4*(Input!C183-Input!$C$7+$C177)))</f>
        <v>0</v>
      </c>
      <c r="K177" s="29">
        <f>IF((Input!C183-Input!$C$7+$C177)&lt;0,0,1-EXP(-Input!$G$6*(Input!C183-Input!$C$7+$C177)))</f>
        <v>0</v>
      </c>
      <c r="M177" s="84">
        <f>$F177*Population!C177*'Baseline Mortality'!C177</f>
        <v>0</v>
      </c>
      <c r="N177" s="85">
        <f>$F177*Population!D177*'Baseline Mortality'!D177</f>
        <v>0</v>
      </c>
      <c r="O177" s="85">
        <f>$F177*Population!E177*'Baseline Mortality'!E177</f>
        <v>0</v>
      </c>
      <c r="P177" s="85">
        <f>$F177*Population!F177*'Baseline Mortality'!F177</f>
        <v>0</v>
      </c>
      <c r="Q177" s="85">
        <f>$F177*Population!G177*'Baseline Mortality'!G177</f>
        <v>0</v>
      </c>
      <c r="R177" s="85">
        <f>$F177*Population!H177*'Baseline Mortality'!H177</f>
        <v>0</v>
      </c>
      <c r="S177" s="85">
        <f>$F177*Population!I177*'Baseline Mortality'!I177</f>
        <v>0</v>
      </c>
      <c r="T177" s="85">
        <f>$F177*Population!J177*'Baseline Mortality'!J177</f>
        <v>0</v>
      </c>
      <c r="U177" s="85">
        <f>$F177*Population!K177*'Baseline Mortality'!K177</f>
        <v>0</v>
      </c>
      <c r="V177" s="85">
        <f>$F177*Population!L177*'Baseline Mortality'!L177</f>
        <v>0</v>
      </c>
      <c r="W177" s="87">
        <f>$F177*Population!M177*'Baseline Mortality'!M177</f>
        <v>0</v>
      </c>
      <c r="X177" s="89">
        <f t="shared" si="9"/>
        <v>0</v>
      </c>
      <c r="Z177" s="84">
        <f>$J177*Population!C177*'Baseline Mortality'!C177</f>
        <v>0</v>
      </c>
      <c r="AA177" s="85">
        <f>$J177*Population!D177*'Baseline Mortality'!D177</f>
        <v>0</v>
      </c>
      <c r="AB177" s="85">
        <f>$J177*Population!E177*'Baseline Mortality'!E177</f>
        <v>0</v>
      </c>
      <c r="AC177" s="85">
        <f>$J177*Population!F177*'Baseline Mortality'!F177</f>
        <v>0</v>
      </c>
      <c r="AD177" s="85">
        <f>$J177*Population!G177*'Baseline Mortality'!G177</f>
        <v>0</v>
      </c>
      <c r="AE177" s="85">
        <f>$J177*Population!H177*'Baseline Mortality'!H177</f>
        <v>0</v>
      </c>
      <c r="AF177" s="85">
        <f>$J177*Population!I177*'Baseline Mortality'!I177</f>
        <v>0</v>
      </c>
      <c r="AG177" s="85">
        <f>$J177*Population!J177*'Baseline Mortality'!J177</f>
        <v>0</v>
      </c>
      <c r="AH177" s="85">
        <f>$J177*Population!K177*'Baseline Mortality'!K177</f>
        <v>0</v>
      </c>
      <c r="AI177" s="85">
        <f>$J177*Population!L177*'Baseline Mortality'!L177</f>
        <v>0</v>
      </c>
      <c r="AJ177" s="87">
        <f>$J177*Population!M177*'Baseline Mortality'!M177</f>
        <v>0</v>
      </c>
      <c r="AK177" s="89">
        <f t="shared" si="12"/>
        <v>0</v>
      </c>
      <c r="AM177" s="95">
        <f t="shared" si="11"/>
        <v>0</v>
      </c>
    </row>
    <row r="178" spans="2:39" x14ac:dyDescent="0.3">
      <c r="B178" s="32" t="s">
        <v>175</v>
      </c>
      <c r="C178" s="29">
        <f>((-Input!C$2)/556)*(MMM_results!Q178*LN(Input!D184)+MMM_results!T178)</f>
        <v>-0.10077896143774522</v>
      </c>
      <c r="E178" s="73">
        <f>IF((Input!C184-Input!$C$7)&lt;0,0,1-EXP(-Input!$G$5*(Input!C184-Input!$C$7)))</f>
        <v>0.13054329678512799</v>
      </c>
      <c r="F178" s="55">
        <f>IF((Input!C184-Input!$C$7)&lt;0,0,1-EXP(-Input!$G$4*(Input!C184-Input!$C$7)))</f>
        <v>0.16869716591912032</v>
      </c>
      <c r="G178" s="29">
        <f>IF((Input!C184-Input!$C$7)&lt;0,0,1-EXP(-Input!$G$6*(Input!C184-Input!$C$7)))</f>
        <v>0.22161818962265623</v>
      </c>
      <c r="I178" s="73">
        <f>IF((Input!C184-Input!$C$7+$C178)&lt;0,0,1-EXP(-Input!$G$5*(Input!C184-Input!$C$7+$C178)))</f>
        <v>0.13003257752066233</v>
      </c>
      <c r="J178" s="55">
        <f>IF((Input!C184-Input!$C$7+$C178)&lt;0,0,1-EXP(-Input!$G$4*(Input!C184-Input!$C$7+$C178)))</f>
        <v>0.16805215286339514</v>
      </c>
      <c r="K178" s="29">
        <f>IF((Input!C184-Input!$C$7+$C178)&lt;0,0,1-EXP(-Input!$G$6*(Input!C184-Input!$C$7+$C178)))</f>
        <v>0.22079911194283453</v>
      </c>
      <c r="M178" s="84">
        <f>$F178*Population!C178*'Baseline Mortality'!C178</f>
        <v>4.1191821064882372</v>
      </c>
      <c r="N178" s="85">
        <f>$F178*Population!D178*'Baseline Mortality'!D178</f>
        <v>4.6507223105038928</v>
      </c>
      <c r="O178" s="85">
        <f>$F178*Population!E178*'Baseline Mortality'!E178</f>
        <v>6.3116552976310825</v>
      </c>
      <c r="P178" s="85">
        <f>$F178*Population!F178*'Baseline Mortality'!F178</f>
        <v>9.7702939469020489</v>
      </c>
      <c r="Q178" s="85">
        <f>$F178*Population!G178*'Baseline Mortality'!G178</f>
        <v>16.859926313797274</v>
      </c>
      <c r="R178" s="85">
        <f>$F178*Population!H178*'Baseline Mortality'!H178</f>
        <v>26.248847283256293</v>
      </c>
      <c r="S178" s="85">
        <f>$F178*Population!I178*'Baseline Mortality'!I178</f>
        <v>39.731202644492235</v>
      </c>
      <c r="T178" s="85">
        <f>$F178*Population!J178*'Baseline Mortality'!J178</f>
        <v>46.436461402474869</v>
      </c>
      <c r="U178" s="85">
        <f>$F178*Population!K178*'Baseline Mortality'!K178</f>
        <v>63.313063697628571</v>
      </c>
      <c r="V178" s="85">
        <f>$F178*Population!L178*'Baseline Mortality'!L178</f>
        <v>95.772608787456591</v>
      </c>
      <c r="W178" s="87">
        <f>$F178*Population!M178*'Baseline Mortality'!M178</f>
        <v>311.4167598869434</v>
      </c>
      <c r="X178" s="89">
        <f t="shared" si="9"/>
        <v>624.63072367757445</v>
      </c>
      <c r="Z178" s="84">
        <f>$J178*Population!C178*'Baseline Mortality'!C178</f>
        <v>4.1034324273331757</v>
      </c>
      <c r="AA178" s="85">
        <f>$J178*Population!D178*'Baseline Mortality'!D178</f>
        <v>4.632940289137478</v>
      </c>
      <c r="AB178" s="85">
        <f>$J178*Population!E178*'Baseline Mortality'!E178</f>
        <v>6.2875227044838988</v>
      </c>
      <c r="AC178" s="85">
        <f>$J178*Population!F178*'Baseline Mortality'!F178</f>
        <v>9.7329372603229416</v>
      </c>
      <c r="AD178" s="85">
        <f>$J178*Population!G178*'Baseline Mortality'!G178</f>
        <v>16.795462441320733</v>
      </c>
      <c r="AE178" s="85">
        <f>$J178*Population!H178*'Baseline Mortality'!H178</f>
        <v>26.148484902518053</v>
      </c>
      <c r="AF178" s="85">
        <f>$J178*Population!I178*'Baseline Mortality'!I178</f>
        <v>39.579290522639241</v>
      </c>
      <c r="AG178" s="85">
        <f>$J178*Population!J178*'Baseline Mortality'!J178</f>
        <v>46.258911745946349</v>
      </c>
      <c r="AH178" s="85">
        <f>$J178*Population!K178*'Baseline Mortality'!K178</f>
        <v>63.07098640806398</v>
      </c>
      <c r="AI178" s="85">
        <f>$J178*Population!L178*'Baseline Mortality'!L178</f>
        <v>95.406422534639617</v>
      </c>
      <c r="AJ178" s="87">
        <f>$J178*Population!M178*'Baseline Mortality'!M178</f>
        <v>310.22605893589713</v>
      </c>
      <c r="AK178" s="89">
        <f t="shared" si="12"/>
        <v>622.2424501723026</v>
      </c>
      <c r="AM178" s="95">
        <f t="shared" si="11"/>
        <v>2.3882735052718544</v>
      </c>
    </row>
    <row r="179" spans="2:39" x14ac:dyDescent="0.3">
      <c r="B179" s="32" t="s">
        <v>176</v>
      </c>
      <c r="C179" s="29">
        <f>((-Input!C$2)/556)*(MMM_results!Q179*LN(Input!D185)+MMM_results!T179)</f>
        <v>-0.10145001296037623</v>
      </c>
      <c r="E179" s="73">
        <f>IF((Input!C185-Input!$C$7)&lt;0,0,1-EXP(-Input!$G$5*(Input!C185-Input!$C$7)))</f>
        <v>0.13535812293095006</v>
      </c>
      <c r="F179" s="55">
        <f>IF((Input!C185-Input!$C$7)&lt;0,0,1-EXP(-Input!$G$4*(Input!C185-Input!$C$7)))</f>
        <v>0.17477207183212295</v>
      </c>
      <c r="G179" s="29">
        <f>IF((Input!C185-Input!$C$7)&lt;0,0,1-EXP(-Input!$G$6*(Input!C185-Input!$C$7)))</f>
        <v>0.22932136847328377</v>
      </c>
      <c r="I179" s="73">
        <f>IF((Input!C185-Input!$C$7+$C179)&lt;0,0,1-EXP(-Input!$G$5*(Input!C185-Input!$C$7+$C179)))</f>
        <v>0.13484684903081401</v>
      </c>
      <c r="J179" s="55">
        <f>IF((Input!C185-Input!$C$7+$C179)&lt;0,0,1-EXP(-Input!$G$4*(Input!C185-Input!$C$7+$C179)))</f>
        <v>0.17412750714087211</v>
      </c>
      <c r="K179" s="29">
        <f>IF((Input!C185-Input!$C$7+$C179)&lt;0,0,1-EXP(-Input!$G$6*(Input!C185-Input!$C$7+$C179)))</f>
        <v>0.2285049938812882</v>
      </c>
      <c r="M179" s="84">
        <f>$F179*Population!C179*'Baseline Mortality'!C179</f>
        <v>28.262494352930769</v>
      </c>
      <c r="N179" s="85">
        <f>$F179*Population!D179*'Baseline Mortality'!D179</f>
        <v>34.760396359720978</v>
      </c>
      <c r="O179" s="85">
        <f>$F179*Population!E179*'Baseline Mortality'!E179</f>
        <v>52.513883590940928</v>
      </c>
      <c r="P179" s="85">
        <f>$F179*Population!F179*'Baseline Mortality'!F179</f>
        <v>91.694176507685739</v>
      </c>
      <c r="Q179" s="85">
        <f>$F179*Population!G179*'Baseline Mortality'!G179</f>
        <v>166.17519337984848</v>
      </c>
      <c r="R179" s="85">
        <f>$F179*Population!H179*'Baseline Mortality'!H179</f>
        <v>304.99437061775831</v>
      </c>
      <c r="S179" s="85">
        <f>$F179*Population!I179*'Baseline Mortality'!I179</f>
        <v>466.39661431455784</v>
      </c>
      <c r="T179" s="85">
        <f>$F179*Population!J179*'Baseline Mortality'!J179</f>
        <v>666.63175323783548</v>
      </c>
      <c r="U179" s="85">
        <f>$F179*Population!K179*'Baseline Mortality'!K179</f>
        <v>955.99038610032244</v>
      </c>
      <c r="V179" s="85">
        <f>$F179*Population!L179*'Baseline Mortality'!L179</f>
        <v>1157.6159437273161</v>
      </c>
      <c r="W179" s="87">
        <f>$F179*Population!M179*'Baseline Mortality'!M179</f>
        <v>2130.7674303205713</v>
      </c>
      <c r="X179" s="89">
        <f t="shared" si="9"/>
        <v>6055.8026425094886</v>
      </c>
      <c r="Z179" s="84">
        <f>$J179*Population!C179*'Baseline Mortality'!C179</f>
        <v>28.158261418254146</v>
      </c>
      <c r="AA179" s="85">
        <f>$J179*Population!D179*'Baseline Mortality'!D179</f>
        <v>34.632198965752437</v>
      </c>
      <c r="AB179" s="85">
        <f>$J179*Population!E179*'Baseline Mortality'!E179</f>
        <v>52.320210798667283</v>
      </c>
      <c r="AC179" s="85">
        <f>$J179*Population!F179*'Baseline Mortality'!F179</f>
        <v>91.356005609151381</v>
      </c>
      <c r="AD179" s="85">
        <f>$J179*Population!G179*'Baseline Mortality'!G179</f>
        <v>165.5623342365563</v>
      </c>
      <c r="AE179" s="85">
        <f>$J179*Population!H179*'Baseline Mortality'!H179</f>
        <v>303.86954214676945</v>
      </c>
      <c r="AF179" s="85">
        <f>$J179*Population!I179*'Baseline Mortality'!I179</f>
        <v>464.67652948318465</v>
      </c>
      <c r="AG179" s="85">
        <f>$J179*Population!J179*'Baseline Mortality'!J179</f>
        <v>664.17319515301472</v>
      </c>
      <c r="AH179" s="85">
        <f>$J179*Population!K179*'Baseline Mortality'!K179</f>
        <v>952.46466461864668</v>
      </c>
      <c r="AI179" s="85">
        <f>$J179*Population!L179*'Baseline Mortality'!L179</f>
        <v>1153.3466210859253</v>
      </c>
      <c r="AJ179" s="87">
        <f>$J179*Population!M179*'Baseline Mortality'!M179</f>
        <v>2122.9090955394217</v>
      </c>
      <c r="AK179" s="89">
        <f t="shared" si="12"/>
        <v>6033.4686590553447</v>
      </c>
      <c r="AM179" s="95">
        <f t="shared" si="11"/>
        <v>22.33398345414389</v>
      </c>
    </row>
    <row r="180" spans="2:39" x14ac:dyDescent="0.3">
      <c r="B180" s="32" t="s">
        <v>177</v>
      </c>
      <c r="C180" s="29">
        <f>((-Input!C$2)/556)*(MMM_results!Q180*LN(Input!D186)+MMM_results!T180)</f>
        <v>-0.11188199274312847</v>
      </c>
      <c r="E180" s="73">
        <f>IF((Input!C186-Input!$C$7)&lt;0,0,1-EXP(-Input!$G$5*(Input!C186-Input!$C$7)))</f>
        <v>0.14337925110642269</v>
      </c>
      <c r="F180" s="55">
        <f>IF((Input!C186-Input!$C$7)&lt;0,0,1-EXP(-Input!$G$4*(Input!C186-Input!$C$7)))</f>
        <v>0.1848682987604533</v>
      </c>
      <c r="G180" s="29">
        <f>IF((Input!C186-Input!$C$7)&lt;0,0,1-EXP(-Input!$G$6*(Input!C186-Input!$C$7)))</f>
        <v>0.24207906779877786</v>
      </c>
      <c r="I180" s="73">
        <f>IF((Input!C186-Input!$C$7+$C180)&lt;0,0,1-EXP(-Input!$G$5*(Input!C186-Input!$C$7+$C180)))</f>
        <v>0.142820617274382</v>
      </c>
      <c r="J180" s="55">
        <f>IF((Input!C186-Input!$C$7+$C180)&lt;0,0,1-EXP(-Input!$G$4*(Input!C186-Input!$C$7+$C180)))</f>
        <v>0.18416612289194012</v>
      </c>
      <c r="K180" s="29">
        <f>IF((Input!C186-Input!$C$7+$C180)&lt;0,0,1-EXP(-Input!$G$6*(Input!C186-Input!$C$7+$C180)))</f>
        <v>0.24119360199279205</v>
      </c>
      <c r="M180" s="84">
        <f>$F180*Population!C180*'Baseline Mortality'!C180</f>
        <v>6.4273450338530118</v>
      </c>
      <c r="N180" s="85">
        <f>$F180*Population!D180*'Baseline Mortality'!D180</f>
        <v>7.2456376796663262</v>
      </c>
      <c r="O180" s="85">
        <f>$F180*Population!E180*'Baseline Mortality'!E180</f>
        <v>6.7157124078929451</v>
      </c>
      <c r="P180" s="85">
        <f>$F180*Population!F180*'Baseline Mortality'!F180</f>
        <v>8.6861901726037214</v>
      </c>
      <c r="Q180" s="85">
        <f>$F180*Population!G180*'Baseline Mortality'!G180</f>
        <v>8.6957725096161287</v>
      </c>
      <c r="R180" s="85">
        <f>$F180*Population!H180*'Baseline Mortality'!H180</f>
        <v>11.428837135169562</v>
      </c>
      <c r="S180" s="85">
        <f>$F180*Population!I180*'Baseline Mortality'!I180</f>
        <v>10.554183794615756</v>
      </c>
      <c r="T180" s="85">
        <f>$F180*Population!J180*'Baseline Mortality'!J180</f>
        <v>9.8433240283042096</v>
      </c>
      <c r="U180" s="85">
        <f>$F180*Population!K180*'Baseline Mortality'!K180</f>
        <v>8.3488155254420757</v>
      </c>
      <c r="V180" s="85">
        <f>$F180*Population!L180*'Baseline Mortality'!L180</f>
        <v>14.625375938353695</v>
      </c>
      <c r="W180" s="87">
        <f>$F180*Population!M180*'Baseline Mortality'!M180</f>
        <v>36.542800845365157</v>
      </c>
      <c r="X180" s="89">
        <f t="shared" si="9"/>
        <v>129.11399507088259</v>
      </c>
      <c r="Z180" s="84">
        <f>$J180*Population!C180*'Baseline Mortality'!C180</f>
        <v>6.4029323756977723</v>
      </c>
      <c r="AA180" s="85">
        <f>$J180*Population!D180*'Baseline Mortality'!D180</f>
        <v>7.2181169421209228</v>
      </c>
      <c r="AB180" s="85">
        <f>$J180*Population!E180*'Baseline Mortality'!E180</f>
        <v>6.6902044585889531</v>
      </c>
      <c r="AC180" s="85">
        <f>$J180*Population!F180*'Baseline Mortality'!F180</f>
        <v>8.6531978576994675</v>
      </c>
      <c r="AD180" s="85">
        <f>$J180*Population!G180*'Baseline Mortality'!G180</f>
        <v>8.6627437986079485</v>
      </c>
      <c r="AE180" s="85">
        <f>$J180*Population!H180*'Baseline Mortality'!H180</f>
        <v>11.385427563624352</v>
      </c>
      <c r="AF180" s="85">
        <f>$J180*Population!I180*'Baseline Mortality'!I180</f>
        <v>10.514096374424614</v>
      </c>
      <c r="AG180" s="85">
        <f>$J180*Population!J180*'Baseline Mortality'!J180</f>
        <v>9.8059366306542373</v>
      </c>
      <c r="AH180" s="85">
        <f>$J180*Population!K180*'Baseline Mortality'!K180</f>
        <v>8.3171046435226739</v>
      </c>
      <c r="AI180" s="85">
        <f>$J180*Population!L180*'Baseline Mortality'!L180</f>
        <v>14.569825115845436</v>
      </c>
      <c r="AJ180" s="87">
        <f>$J180*Population!M180*'Baseline Mortality'!M180</f>
        <v>36.4040021811618</v>
      </c>
      <c r="AK180" s="89">
        <f t="shared" si="12"/>
        <v>128.62358794194816</v>
      </c>
      <c r="AM180" s="95">
        <f t="shared" si="11"/>
        <v>0.49040712893443583</v>
      </c>
    </row>
    <row r="181" spans="2:39" x14ac:dyDescent="0.3">
      <c r="B181" s="32" t="s">
        <v>178</v>
      </c>
      <c r="C181" s="29" t="e">
        <f>((-Input!C$2)/556)*(MMM_results!Q181*LN(Input!D187)+MMM_results!T181)</f>
        <v>#VALUE!</v>
      </c>
      <c r="E181" s="73" t="s">
        <v>107</v>
      </c>
      <c r="F181" s="55" t="s">
        <v>107</v>
      </c>
      <c r="G181" s="29" t="s">
        <v>107</v>
      </c>
      <c r="I181" s="73" t="s">
        <v>107</v>
      </c>
      <c r="J181" s="55" t="s">
        <v>107</v>
      </c>
      <c r="K181" s="29" t="s">
        <v>107</v>
      </c>
      <c r="M181" s="84" t="s">
        <v>107</v>
      </c>
      <c r="N181" s="85" t="s">
        <v>107</v>
      </c>
      <c r="O181" s="85" t="s">
        <v>107</v>
      </c>
      <c r="P181" s="85" t="s">
        <v>107</v>
      </c>
      <c r="Q181" s="85" t="s">
        <v>107</v>
      </c>
      <c r="R181" s="85" t="s">
        <v>107</v>
      </c>
      <c r="S181" s="85" t="s">
        <v>107</v>
      </c>
      <c r="T181" s="85" t="s">
        <v>107</v>
      </c>
      <c r="U181" s="85" t="s">
        <v>107</v>
      </c>
      <c r="V181" s="85" t="s">
        <v>107</v>
      </c>
      <c r="W181" s="87" t="s">
        <v>107</v>
      </c>
      <c r="X181" s="89" t="s">
        <v>107</v>
      </c>
      <c r="Z181" s="84" t="s">
        <v>107</v>
      </c>
      <c r="AA181" s="85" t="s">
        <v>107</v>
      </c>
      <c r="AB181" s="85" t="s">
        <v>107</v>
      </c>
      <c r="AC181" s="85" t="s">
        <v>107</v>
      </c>
      <c r="AD181" s="85" t="s">
        <v>107</v>
      </c>
      <c r="AE181" s="85" t="s">
        <v>107</v>
      </c>
      <c r="AF181" s="85" t="s">
        <v>107</v>
      </c>
      <c r="AG181" s="85" t="s">
        <v>107</v>
      </c>
      <c r="AH181" s="85" t="s">
        <v>107</v>
      </c>
      <c r="AI181" s="85" t="s">
        <v>107</v>
      </c>
      <c r="AJ181" s="87" t="s">
        <v>107</v>
      </c>
      <c r="AK181" s="89" t="s">
        <v>107</v>
      </c>
      <c r="AM181" s="95" t="s">
        <v>107</v>
      </c>
    </row>
    <row r="182" spans="2:39" x14ac:dyDescent="0.3">
      <c r="B182" s="32" t="s">
        <v>179</v>
      </c>
      <c r="C182" s="29">
        <f>((-Input!C$2)/556)*(MMM_results!Q182*LN(Input!D188)+MMM_results!T182)</f>
        <v>-5.8609153986697617E-2</v>
      </c>
      <c r="E182" s="73">
        <f>IF((Input!C188-Input!$C$7)&lt;0,0,1-EXP(-Input!$G$5*(Input!C188-Input!$C$7)))</f>
        <v>4.539382185241736E-2</v>
      </c>
      <c r="F182" s="55">
        <f>IF((Input!C188-Input!$C$7)&lt;0,0,1-EXP(-Input!$G$4*(Input!C188-Input!$C$7)))</f>
        <v>5.95146353854209E-2</v>
      </c>
      <c r="G182" s="29">
        <f>IF((Input!C188-Input!$C$7)&lt;0,0,1-EXP(-Input!$G$6*(Input!C188-Input!$C$7)))</f>
        <v>7.9836342715070341E-2</v>
      </c>
      <c r="I182" s="73">
        <f>IF((Input!C188-Input!$C$7+$C182)&lt;0,0,1-EXP(-Input!$G$5*(Input!C188-Input!$C$7+$C182)))</f>
        <v>4.5067759443154665E-2</v>
      </c>
      <c r="J182" s="55">
        <f>IF((Input!C188-Input!$C$7+$C182)&lt;0,0,1-EXP(-Input!$G$4*(Input!C188-Input!$C$7+$C182)))</f>
        <v>5.9090322345204727E-2</v>
      </c>
      <c r="K182" s="29">
        <f>IF((Input!C188-Input!$C$7+$C182)&lt;0,0,1-EXP(-Input!$G$6*(Input!C188-Input!$C$7+$C182)))</f>
        <v>7.927335685546677E-2</v>
      </c>
      <c r="M182" s="84">
        <f>$F182*Population!C182*'Baseline Mortality'!C182</f>
        <v>18.11575783262645</v>
      </c>
      <c r="N182" s="85">
        <f>$F182*Population!D182*'Baseline Mortality'!D182</f>
        <v>20.568045973135547</v>
      </c>
      <c r="O182" s="85">
        <f>$F182*Population!E182*'Baseline Mortality'!E182</f>
        <v>24.229443168342815</v>
      </c>
      <c r="P182" s="85">
        <f>$F182*Population!F182*'Baseline Mortality'!F182</f>
        <v>30.201099950315946</v>
      </c>
      <c r="Q182" s="85">
        <f>$F182*Population!G182*'Baseline Mortality'!G182</f>
        <v>33.404865588673026</v>
      </c>
      <c r="R182" s="85">
        <f>$F182*Population!H182*'Baseline Mortality'!H182</f>
        <v>46.026147645732379</v>
      </c>
      <c r="S182" s="85">
        <f>$F182*Population!I182*'Baseline Mortality'!I182</f>
        <v>64.341038483763597</v>
      </c>
      <c r="T182" s="85">
        <f>$F182*Population!J182*'Baseline Mortality'!J182</f>
        <v>74.614095618437602</v>
      </c>
      <c r="U182" s="85">
        <f>$F182*Population!K182*'Baseline Mortality'!K182</f>
        <v>93.482176919444242</v>
      </c>
      <c r="V182" s="85">
        <f>$F182*Population!L182*'Baseline Mortality'!L182</f>
        <v>89.436841914188292</v>
      </c>
      <c r="W182" s="87">
        <f>$F182*Population!M182*'Baseline Mortality'!M182</f>
        <v>156.0779037911733</v>
      </c>
      <c r="X182" s="89">
        <f t="shared" si="9"/>
        <v>650.49741688583322</v>
      </c>
      <c r="Z182" s="84">
        <f>$J182*Population!C182*'Baseline Mortality'!C182</f>
        <v>17.98660048784896</v>
      </c>
      <c r="AA182" s="85">
        <f>$J182*Population!D182*'Baseline Mortality'!D182</f>
        <v>20.421404898017659</v>
      </c>
      <c r="AB182" s="85">
        <f>$J182*Population!E182*'Baseline Mortality'!E182</f>
        <v>24.056697949844459</v>
      </c>
      <c r="AC182" s="85">
        <f>$J182*Population!F182*'Baseline Mortality'!F182</f>
        <v>29.985779458897287</v>
      </c>
      <c r="AD182" s="85">
        <f>$J182*Population!G182*'Baseline Mortality'!G182</f>
        <v>33.166703664565617</v>
      </c>
      <c r="AE182" s="85">
        <f>$J182*Population!H182*'Baseline Mortality'!H182</f>
        <v>45.698001560143098</v>
      </c>
      <c r="AF182" s="85">
        <f>$J182*Population!I182*'Baseline Mortality'!I182</f>
        <v>63.882315323100507</v>
      </c>
      <c r="AG182" s="85">
        <f>$J182*Population!J182*'Baseline Mortality'!J182</f>
        <v>74.082130101891821</v>
      </c>
      <c r="AH182" s="85">
        <f>$J182*Population!K182*'Baseline Mortality'!K182</f>
        <v>92.815690324376689</v>
      </c>
      <c r="AI182" s="85">
        <f>$J182*Population!L182*'Baseline Mortality'!L182</f>
        <v>88.799196769356584</v>
      </c>
      <c r="AJ182" s="87">
        <f>$J182*Population!M182*'Baseline Mortality'!M182</f>
        <v>154.96513733567346</v>
      </c>
      <c r="AK182" s="89">
        <f t="shared" ref="AK182:AK196" si="13">SUM(Z182:AJ182)</f>
        <v>645.85965787371617</v>
      </c>
      <c r="AM182" s="95">
        <f t="shared" si="11"/>
        <v>4.6377590121170442</v>
      </c>
    </row>
    <row r="183" spans="2:39" x14ac:dyDescent="0.3">
      <c r="B183" s="32" t="s">
        <v>180</v>
      </c>
      <c r="C183" s="29">
        <f>((-Input!C$2)/556)*(MMM_results!Q183*LN(Input!D189)+MMM_results!T183)</f>
        <v>-8.4911119083525791E-2</v>
      </c>
      <c r="E183" s="73">
        <f>IF((Input!C189-Input!$C$7)&lt;0,0,1-EXP(-Input!$G$5*(Input!C189-Input!$C$7)))</f>
        <v>9.5581496557259227E-2</v>
      </c>
      <c r="F183" s="55">
        <f>IF((Input!C189-Input!$C$7)&lt;0,0,1-EXP(-Input!$G$4*(Input!C189-Input!$C$7)))</f>
        <v>0.12426409940864602</v>
      </c>
      <c r="G183" s="29">
        <f>IF((Input!C189-Input!$C$7)&lt;0,0,1-EXP(-Input!$G$6*(Input!C189-Input!$C$7)))</f>
        <v>0.16467137310856939</v>
      </c>
      <c r="I183" s="73">
        <f>IF((Input!C189-Input!$C$7+$C183)&lt;0,0,1-EXP(-Input!$G$5*(Input!C189-Input!$C$7+$C183)))</f>
        <v>9.5133908669341238E-2</v>
      </c>
      <c r="J183" s="55">
        <f>IF((Input!C189-Input!$C$7+$C183)&lt;0,0,1-EXP(-Input!$G$4*(Input!C189-Input!$C$7+$C183)))</f>
        <v>0.12369163226860569</v>
      </c>
      <c r="K183" s="29">
        <f>IF((Input!C189-Input!$C$7+$C183)&lt;0,0,1-EXP(-Input!$G$6*(Input!C189-Input!$C$7+$C183)))</f>
        <v>0.16393083314673529</v>
      </c>
      <c r="M183" s="84">
        <f>$F183*Population!C183*'Baseline Mortality'!C183</f>
        <v>82.561158816672844</v>
      </c>
      <c r="N183" s="85">
        <f>$F183*Population!D183*'Baseline Mortality'!D183</f>
        <v>112.86750370077297</v>
      </c>
      <c r="O183" s="85">
        <f>$F183*Population!E183*'Baseline Mortality'!E183</f>
        <v>124.76912664612595</v>
      </c>
      <c r="P183" s="85">
        <f>$F183*Population!F183*'Baseline Mortality'!F183</f>
        <v>132.52060602140835</v>
      </c>
      <c r="Q183" s="85">
        <f>$F183*Population!G183*'Baseline Mortality'!G183</f>
        <v>171.91081560362434</v>
      </c>
      <c r="R183" s="85">
        <f>$F183*Population!H183*'Baseline Mortality'!H183</f>
        <v>194.22351576054589</v>
      </c>
      <c r="S183" s="85">
        <f>$F183*Population!I183*'Baseline Mortality'!I183</f>
        <v>228.3145383309664</v>
      </c>
      <c r="T183" s="85">
        <f>$F183*Population!J183*'Baseline Mortality'!J183</f>
        <v>203.74405349932408</v>
      </c>
      <c r="U183" s="85">
        <f>$F183*Population!K183*'Baseline Mortality'!K183</f>
        <v>219.38535196032441</v>
      </c>
      <c r="V183" s="85">
        <f>$F183*Population!L183*'Baseline Mortality'!L183</f>
        <v>382.15143679490586</v>
      </c>
      <c r="W183" s="87">
        <f>$F183*Population!M183*'Baseline Mortality'!M183</f>
        <v>753.33301768793604</v>
      </c>
      <c r="X183" s="89">
        <f t="shared" si="9"/>
        <v>2605.7811248226071</v>
      </c>
      <c r="Z183" s="84">
        <f>$J183*Population!C183*'Baseline Mortality'!C183</f>
        <v>82.180811228824723</v>
      </c>
      <c r="AA183" s="85">
        <f>$J183*Population!D183*'Baseline Mortality'!D183</f>
        <v>112.3475390661395</v>
      </c>
      <c r="AB183" s="85">
        <f>$J183*Population!E183*'Baseline Mortality'!E183</f>
        <v>124.19433291699305</v>
      </c>
      <c r="AC183" s="85">
        <f>$J183*Population!F183*'Baseline Mortality'!F183</f>
        <v>131.9101023225403</v>
      </c>
      <c r="AD183" s="85">
        <f>$J183*Population!G183*'Baseline Mortality'!G183</f>
        <v>171.11884677739903</v>
      </c>
      <c r="AE183" s="85">
        <f>$J183*Population!H183*'Baseline Mortality'!H183</f>
        <v>193.32875547881417</v>
      </c>
      <c r="AF183" s="85">
        <f>$J183*Population!I183*'Baseline Mortality'!I183</f>
        <v>227.26272552734935</v>
      </c>
      <c r="AG183" s="85">
        <f>$J183*Population!J183*'Baseline Mortality'!J183</f>
        <v>202.8054334460501</v>
      </c>
      <c r="AH183" s="85">
        <f>$J183*Population!K183*'Baseline Mortality'!K183</f>
        <v>218.37467465608984</v>
      </c>
      <c r="AI183" s="85">
        <f>$J183*Population!L183*'Baseline Mortality'!L183</f>
        <v>380.39091914640261</v>
      </c>
      <c r="AJ183" s="87">
        <f>$J183*Population!M183*'Baseline Mortality'!M183</f>
        <v>749.86251896637395</v>
      </c>
      <c r="AK183" s="89">
        <f t="shared" si="13"/>
        <v>2593.7766595329767</v>
      </c>
      <c r="AM183" s="95">
        <f t="shared" si="11"/>
        <v>12.004465289630389</v>
      </c>
    </row>
    <row r="184" spans="2:39" x14ac:dyDescent="0.3">
      <c r="B184" s="32" t="s">
        <v>181</v>
      </c>
      <c r="C184" s="29">
        <f>((-Input!C$2)/556)*(MMM_results!Q184*LN(Input!D190)+MMM_results!T184)</f>
        <v>-0.15864955256370858</v>
      </c>
      <c r="E184" s="73">
        <f>IF((Input!C190-Input!$C$7)&lt;0,0,1-EXP(-Input!$G$5*(Input!C190-Input!$C$7)))</f>
        <v>0.20733909245191773</v>
      </c>
      <c r="F184" s="55">
        <f>IF((Input!C190-Input!$C$7)&lt;0,0,1-EXP(-Input!$G$4*(Input!C190-Input!$C$7)))</f>
        <v>0.26427483073536384</v>
      </c>
      <c r="G184" s="29">
        <f>IF((Input!C190-Input!$C$7)&lt;0,0,1-EXP(-Input!$G$6*(Input!C190-Input!$C$7)))</f>
        <v>0.34042389894350022</v>
      </c>
      <c r="I184" s="73">
        <f>IF((Input!C190-Input!$C$7+$C184)&lt;0,0,1-EXP(-Input!$G$5*(Input!C190-Input!$C$7+$C184)))</f>
        <v>0.20660599126005597</v>
      </c>
      <c r="J184" s="55">
        <f>IF((Input!C190-Input!$C$7+$C184)&lt;0,0,1-EXP(-Input!$G$4*(Input!C190-Input!$C$7+$C184)))</f>
        <v>0.26337597382916011</v>
      </c>
      <c r="K184" s="29">
        <f>IF((Input!C190-Input!$C$7+$C184)&lt;0,0,1-EXP(-Input!$G$6*(Input!C190-Input!$C$7+$C184)))</f>
        <v>0.33933095605129893</v>
      </c>
      <c r="M184" s="84">
        <f>$F184*Population!C184*'Baseline Mortality'!C184</f>
        <v>25.334849930633432</v>
      </c>
      <c r="N184" s="85">
        <f>$F184*Population!D184*'Baseline Mortality'!D184</f>
        <v>34.323165481446324</v>
      </c>
      <c r="O184" s="85">
        <f>$F184*Population!E184*'Baseline Mortality'!E184</f>
        <v>52.143908699550742</v>
      </c>
      <c r="P184" s="85">
        <f>$F184*Population!F184*'Baseline Mortality'!F184</f>
        <v>61.7333439842294</v>
      </c>
      <c r="Q184" s="85">
        <f>$F184*Population!G184*'Baseline Mortality'!G184</f>
        <v>68.377256057187381</v>
      </c>
      <c r="R184" s="85">
        <f>$F184*Population!H184*'Baseline Mortality'!H184</f>
        <v>56.302600559176774</v>
      </c>
      <c r="S184" s="85">
        <f>$F184*Population!I184*'Baseline Mortality'!I184</f>
        <v>49.027844883299863</v>
      </c>
      <c r="T184" s="85">
        <f>$F184*Population!J184*'Baseline Mortality'!J184</f>
        <v>38.719633216076453</v>
      </c>
      <c r="U184" s="85">
        <f>$F184*Population!K184*'Baseline Mortality'!K184</f>
        <v>32.713587331457262</v>
      </c>
      <c r="V184" s="85">
        <f>$F184*Population!L184*'Baseline Mortality'!L184</f>
        <v>17.951874812100701</v>
      </c>
      <c r="W184" s="87">
        <f>$F184*Population!M184*'Baseline Mortality'!M184</f>
        <v>53.134714729999736</v>
      </c>
      <c r="X184" s="89">
        <f t="shared" si="9"/>
        <v>489.76277968515808</v>
      </c>
      <c r="Z184" s="84">
        <f>$J184*Population!C184*'Baseline Mortality'!C184</f>
        <v>25.248680525985932</v>
      </c>
      <c r="AA184" s="85">
        <f>$J184*Population!D184*'Baseline Mortality'!D184</f>
        <v>34.206424835922398</v>
      </c>
      <c r="AB184" s="85">
        <f>$J184*Population!E184*'Baseline Mortality'!E184</f>
        <v>51.966555781300336</v>
      </c>
      <c r="AC184" s="85">
        <f>$J184*Population!F184*'Baseline Mortality'!F184</f>
        <v>61.523375284490299</v>
      </c>
      <c r="AD184" s="85">
        <f>$J184*Population!G184*'Baseline Mortality'!G184</f>
        <v>68.144689949157936</v>
      </c>
      <c r="AE184" s="85">
        <f>$J184*Population!H184*'Baseline Mortality'!H184</f>
        <v>56.111103013954526</v>
      </c>
      <c r="AF184" s="85">
        <f>$J184*Population!I184*'Baseline Mortality'!I184</f>
        <v>48.861090384405614</v>
      </c>
      <c r="AG184" s="85">
        <f>$J184*Population!J184*'Baseline Mortality'!J184</f>
        <v>38.587939215459365</v>
      </c>
      <c r="AH184" s="85">
        <f>$J184*Population!K184*'Baseline Mortality'!K184</f>
        <v>32.602321215733113</v>
      </c>
      <c r="AI184" s="85">
        <f>$J184*Population!L184*'Baseline Mortality'!L184</f>
        <v>17.890816531941137</v>
      </c>
      <c r="AJ184" s="87">
        <f>$J184*Population!M184*'Baseline Mortality'!M184</f>
        <v>52.953991862213478</v>
      </c>
      <c r="AK184" s="89">
        <f t="shared" si="13"/>
        <v>488.09698860056409</v>
      </c>
      <c r="AM184" s="95">
        <f t="shared" si="11"/>
        <v>1.6657910845939909</v>
      </c>
    </row>
    <row r="185" spans="2:39" x14ac:dyDescent="0.3">
      <c r="B185" s="32" t="s">
        <v>182</v>
      </c>
      <c r="C185" s="29">
        <f>((-Input!C$2)/556)*(MMM_results!Q185*LN(Input!D191)+MMM_results!T185)</f>
        <v>-0.10096930456734592</v>
      </c>
      <c r="E185" s="73">
        <f>IF((Input!C191-Input!$C$7)&lt;0,0,1-EXP(-Input!$G$5*(Input!C191-Input!$C$7)))</f>
        <v>7.0301328598097679E-2</v>
      </c>
      <c r="F185" s="55">
        <f>IF((Input!C191-Input!$C$7)&lt;0,0,1-EXP(-Input!$G$4*(Input!C191-Input!$C$7)))</f>
        <v>9.1789160664364711E-2</v>
      </c>
      <c r="G185" s="29">
        <f>IF((Input!C191-Input!$C$7)&lt;0,0,1-EXP(-Input!$G$6*(Input!C191-Input!$C$7)))</f>
        <v>0.12239178293311526</v>
      </c>
      <c r="I185" s="73">
        <f>IF((Input!C191-Input!$C$7+$C185)&lt;0,0,1-EXP(-Input!$G$5*(Input!C191-Input!$C$7+$C185)))</f>
        <v>6.9754191430927204E-2</v>
      </c>
      <c r="J185" s="55">
        <f>IF((Input!C191-Input!$C$7+$C185)&lt;0,0,1-EXP(-Input!$G$4*(Input!C191-Input!$C$7+$C185)))</f>
        <v>9.1083142735686629E-2</v>
      </c>
      <c r="K185" s="29">
        <f>IF((Input!C191-Input!$C$7+$C185)&lt;0,0,1-EXP(-Input!$G$6*(Input!C191-Input!$C$7+$C185)))</f>
        <v>0.12146654589064942</v>
      </c>
      <c r="M185" s="84">
        <f>$F185*Population!C185*'Baseline Mortality'!C185</f>
        <v>8.0980728251183187</v>
      </c>
      <c r="N185" s="85">
        <f>$F185*Population!D185*'Baseline Mortality'!D185</f>
        <v>12.887363477387172</v>
      </c>
      <c r="O185" s="85">
        <f>$F185*Population!E185*'Baseline Mortality'!E185</f>
        <v>23.48983042862065</v>
      </c>
      <c r="P185" s="85">
        <f>$F185*Population!F185*'Baseline Mortality'!F185</f>
        <v>42.872566569151985</v>
      </c>
      <c r="Q185" s="85">
        <f>$F185*Population!G185*'Baseline Mortality'!G185</f>
        <v>79.181169718398777</v>
      </c>
      <c r="R185" s="85">
        <f>$F185*Population!H185*'Baseline Mortality'!H185</f>
        <v>135.15834917688835</v>
      </c>
      <c r="S185" s="85">
        <f>$F185*Population!I185*'Baseline Mortality'!I185</f>
        <v>244.63343207039517</v>
      </c>
      <c r="T185" s="85">
        <f>$F185*Population!J185*'Baseline Mortality'!J185</f>
        <v>467.18126714260541</v>
      </c>
      <c r="U185" s="85">
        <f>$F185*Population!K185*'Baseline Mortality'!K185</f>
        <v>685.18143533069895</v>
      </c>
      <c r="V185" s="85">
        <f>$F185*Population!L185*'Baseline Mortality'!L185</f>
        <v>984.40739899190135</v>
      </c>
      <c r="W185" s="87">
        <f>$F185*Population!M185*'Baseline Mortality'!M185</f>
        <v>5249.008198195037</v>
      </c>
      <c r="X185" s="89">
        <f t="shared" si="9"/>
        <v>7932.0990839262031</v>
      </c>
      <c r="Z185" s="84">
        <f>$J185*Population!C185*'Baseline Mortality'!C185</f>
        <v>8.0357845923804625</v>
      </c>
      <c r="AA185" s="85">
        <f>$J185*Population!D185*'Baseline Mortality'!D185</f>
        <v>12.788237288602238</v>
      </c>
      <c r="AB185" s="85">
        <f>$J185*Population!E185*'Baseline Mortality'!E185</f>
        <v>23.309152870353653</v>
      </c>
      <c r="AC185" s="85">
        <f>$J185*Population!F185*'Baseline Mortality'!F185</f>
        <v>42.542802134798492</v>
      </c>
      <c r="AD185" s="85">
        <f>$J185*Population!G185*'Baseline Mortality'!G185</f>
        <v>78.572129118939458</v>
      </c>
      <c r="AE185" s="85">
        <f>$J185*Population!H185*'Baseline Mortality'!H185</f>
        <v>134.11874692931642</v>
      </c>
      <c r="AF185" s="85">
        <f>$J185*Population!I185*'Baseline Mortality'!I185</f>
        <v>242.75177646154506</v>
      </c>
      <c r="AG185" s="85">
        <f>$J185*Population!J185*'Baseline Mortality'!J185</f>
        <v>463.58783249130369</v>
      </c>
      <c r="AH185" s="85">
        <f>$J185*Population!K185*'Baseline Mortality'!K185</f>
        <v>679.91120108692235</v>
      </c>
      <c r="AI185" s="85">
        <f>$J185*Population!L185*'Baseline Mortality'!L185</f>
        <v>976.83559783606552</v>
      </c>
      <c r="AJ185" s="87">
        <f>$J185*Population!M185*'Baseline Mortality'!M185</f>
        <v>5208.6342164647231</v>
      </c>
      <c r="AK185" s="89">
        <f t="shared" si="13"/>
        <v>7871.0874772749503</v>
      </c>
      <c r="AM185" s="95">
        <f t="shared" si="11"/>
        <v>61.011606651252805</v>
      </c>
    </row>
    <row r="186" spans="2:39" x14ac:dyDescent="0.3">
      <c r="B186" s="32" t="s">
        <v>183</v>
      </c>
      <c r="C186" s="29">
        <f>((-Input!C$2)/556)*(MMM_results!Q186*LN(Input!D192)+MMM_results!T186)</f>
        <v>-6.1128151974856243E-2</v>
      </c>
      <c r="E186" s="73">
        <f>IF((Input!C192-Input!$C$7)&lt;0,0,1-EXP(-Input!$G$5*(Input!C192-Input!$C$7)))</f>
        <v>2.2572343185297661E-2</v>
      </c>
      <c r="F186" s="55">
        <f>IF((Input!C192-Input!$C$7)&lt;0,0,1-EXP(-Input!$G$4*(Input!C192-Input!$C$7)))</f>
        <v>2.9704848372561266E-2</v>
      </c>
      <c r="G186" s="29">
        <f>IF((Input!C192-Input!$C$7)&lt;0,0,1-EXP(-Input!$G$6*(Input!C192-Input!$C$7)))</f>
        <v>4.0065738923279692E-2</v>
      </c>
      <c r="I186" s="73">
        <f>IF((Input!C192-Input!$C$7+$C186)&lt;0,0,1-EXP(-Input!$G$5*(Input!C192-Input!$C$7+$C186)))</f>
        <v>2.2224134084786074E-2</v>
      </c>
      <c r="J186" s="55">
        <f>IF((Input!C192-Input!$C$7+$C186)&lt;0,0,1-EXP(-Input!$G$4*(Input!C192-Input!$C$7+$C186)))</f>
        <v>2.924826696504379E-2</v>
      </c>
      <c r="K186" s="29">
        <f>IF((Input!C192-Input!$C$7+$C186)&lt;0,0,1-EXP(-Input!$G$6*(Input!C192-Input!$C$7+$C186)))</f>
        <v>3.945316934361387E-2</v>
      </c>
      <c r="M186" s="84">
        <f>$F186*Population!C186*'Baseline Mortality'!C186</f>
        <v>11.374576015462576</v>
      </c>
      <c r="N186" s="85">
        <f>$F186*Population!D186*'Baseline Mortality'!D186</f>
        <v>13.811905955992978</v>
      </c>
      <c r="O186" s="85">
        <f>$F186*Population!E186*'Baseline Mortality'!E186</f>
        <v>15.704167410909358</v>
      </c>
      <c r="P186" s="85">
        <f>$F186*Population!F186*'Baseline Mortality'!F186</f>
        <v>21.031305737823939</v>
      </c>
      <c r="Q186" s="85">
        <f>$F186*Population!G186*'Baseline Mortality'!G186</f>
        <v>25.939696751272773</v>
      </c>
      <c r="R186" s="85">
        <f>$F186*Population!H186*'Baseline Mortality'!H186</f>
        <v>37.487809635990345</v>
      </c>
      <c r="S186" s="85">
        <f>$F186*Population!I186*'Baseline Mortality'!I186</f>
        <v>51.345964759912789</v>
      </c>
      <c r="T186" s="85">
        <f>$F186*Population!J186*'Baseline Mortality'!J186</f>
        <v>64.894769130863125</v>
      </c>
      <c r="U186" s="85">
        <f>$F186*Population!K186*'Baseline Mortality'!K186</f>
        <v>82.047328998427446</v>
      </c>
      <c r="V186" s="85">
        <f>$F186*Population!L186*'Baseline Mortality'!L186</f>
        <v>88.577670543628074</v>
      </c>
      <c r="W186" s="87">
        <f>$F186*Population!M186*'Baseline Mortality'!M186</f>
        <v>141.0685145787474</v>
      </c>
      <c r="X186" s="89">
        <f t="shared" si="9"/>
        <v>553.28370951903082</v>
      </c>
      <c r="Z186" s="84">
        <f>$J186*Population!C186*'Baseline Mortality'!C186</f>
        <v>11.199741932422729</v>
      </c>
      <c r="AA186" s="85">
        <f>$J186*Population!D186*'Baseline Mortality'!D186</f>
        <v>13.599608644025835</v>
      </c>
      <c r="AB186" s="85">
        <f>$J186*Population!E186*'Baseline Mortality'!E186</f>
        <v>15.46278490087486</v>
      </c>
      <c r="AC186" s="85">
        <f>$J186*Population!F186*'Baseline Mortality'!F186</f>
        <v>20.708041903743037</v>
      </c>
      <c r="AD186" s="85">
        <f>$J186*Population!G186*'Baseline Mortality'!G186</f>
        <v>25.540987991519849</v>
      </c>
      <c r="AE186" s="85">
        <f>$J186*Population!H186*'Baseline Mortality'!H186</f>
        <v>36.911599427014565</v>
      </c>
      <c r="AF186" s="85">
        <f>$J186*Population!I186*'Baseline Mortality'!I186</f>
        <v>50.556746361407896</v>
      </c>
      <c r="AG186" s="85">
        <f>$J186*Population!J186*'Baseline Mortality'!J186</f>
        <v>63.897297450190941</v>
      </c>
      <c r="AH186" s="85">
        <f>$J186*Population!K186*'Baseline Mortality'!K186</f>
        <v>80.786212143451166</v>
      </c>
      <c r="AI186" s="85">
        <f>$J186*Population!L186*'Baseline Mortality'!L186</f>
        <v>87.216178406580624</v>
      </c>
      <c r="AJ186" s="87">
        <f>$J186*Population!M186*'Baseline Mortality'!M186</f>
        <v>138.9002065592976</v>
      </c>
      <c r="AK186" s="89">
        <f t="shared" si="13"/>
        <v>544.7794057205291</v>
      </c>
      <c r="AM186" s="95">
        <f t="shared" si="11"/>
        <v>8.5043037985017236</v>
      </c>
    </row>
    <row r="187" spans="2:39" x14ac:dyDescent="0.3">
      <c r="B187" s="32" t="s">
        <v>184</v>
      </c>
      <c r="C187" s="29">
        <f>((-Input!C$2)/556)*(MMM_results!Q187*LN(Input!D193)+MMM_results!T187)</f>
        <v>-8.4000931152046154E-2</v>
      </c>
      <c r="E187" s="73">
        <f>IF((Input!C193-Input!$C$7)&lt;0,0,1-EXP(-Input!$G$5*(Input!C193-Input!$C$7)))</f>
        <v>0.12011244862560488</v>
      </c>
      <c r="F187" s="55">
        <f>IF((Input!C193-Input!$C$7)&lt;0,0,1-EXP(-Input!$G$4*(Input!C193-Input!$C$7)))</f>
        <v>0.15549948522681223</v>
      </c>
      <c r="G187" s="29">
        <f>IF((Input!C193-Input!$C$7)&lt;0,0,1-EXP(-Input!$G$6*(Input!C193-Input!$C$7)))</f>
        <v>0.20481407348828329</v>
      </c>
      <c r="I187" s="73">
        <f>IF((Input!C193-Input!$C$7+$C187)&lt;0,0,1-EXP(-Input!$G$5*(Input!C193-Input!$C$7+$C187)))</f>
        <v>0.11968166970485916</v>
      </c>
      <c r="J187" s="55">
        <f>IF((Input!C193-Input!$C$7+$C187)&lt;0,0,1-EXP(-Input!$G$4*(Input!C193-Input!$C$7+$C187)))</f>
        <v>0.15495335609678262</v>
      </c>
      <c r="K187" s="29">
        <f>IF((Input!C193-Input!$C$7+$C187)&lt;0,0,1-EXP(-Input!$G$6*(Input!C193-Input!$C$7+$C187)))</f>
        <v>0.20411668095677182</v>
      </c>
      <c r="M187" s="84">
        <f>$F187*Population!C187*'Baseline Mortality'!C187</f>
        <v>103.38876531629103</v>
      </c>
      <c r="N187" s="85">
        <f>$F187*Population!D187*'Baseline Mortality'!D187</f>
        <v>138.06197519766823</v>
      </c>
      <c r="O187" s="85">
        <f>$F187*Population!E187*'Baseline Mortality'!E187</f>
        <v>221.82207026404211</v>
      </c>
      <c r="P187" s="85">
        <f>$F187*Population!F187*'Baseline Mortality'!F187</f>
        <v>423.98022244662536</v>
      </c>
      <c r="Q187" s="85">
        <f>$F187*Population!G187*'Baseline Mortality'!G187</f>
        <v>1011.5395768200309</v>
      </c>
      <c r="R187" s="85">
        <f>$F187*Population!H187*'Baseline Mortality'!H187</f>
        <v>1856.9627739108732</v>
      </c>
      <c r="S187" s="85">
        <f>$F187*Population!I187*'Baseline Mortality'!I187</f>
        <v>2809.2149827588341</v>
      </c>
      <c r="T187" s="85">
        <f>$F187*Population!J187*'Baseline Mortality'!J187</f>
        <v>4074.248715187628</v>
      </c>
      <c r="U187" s="85">
        <f>$F187*Population!K187*'Baseline Mortality'!K187</f>
        <v>5207.3072391441574</v>
      </c>
      <c r="V187" s="85">
        <f>$F187*Population!L187*'Baseline Mortality'!L187</f>
        <v>6116.7790351612693</v>
      </c>
      <c r="W187" s="87">
        <f>$F187*Population!M187*'Baseline Mortality'!M187</f>
        <v>21224.280435910481</v>
      </c>
      <c r="X187" s="89">
        <f t="shared" si="9"/>
        <v>43187.585792117898</v>
      </c>
      <c r="Z187" s="84">
        <f>$J187*Population!C187*'Baseline Mortality'!C187</f>
        <v>103.02565404055488</v>
      </c>
      <c r="AA187" s="85">
        <f>$J187*Population!D187*'Baseline Mortality'!D187</f>
        <v>137.57708827797913</v>
      </c>
      <c r="AB187" s="85">
        <f>$J187*Population!E187*'Baseline Mortality'!E187</f>
        <v>221.04300984414448</v>
      </c>
      <c r="AC187" s="85">
        <f>$J187*Population!F187*'Baseline Mortality'!F187</f>
        <v>422.49116317612811</v>
      </c>
      <c r="AD187" s="85">
        <f>$J187*Population!G187*'Baseline Mortality'!G187</f>
        <v>1007.9869526536328</v>
      </c>
      <c r="AE187" s="85">
        <f>$J187*Population!H187*'Baseline Mortality'!H187</f>
        <v>1850.440942261501</v>
      </c>
      <c r="AF187" s="85">
        <f>$J187*Population!I187*'Baseline Mortality'!I187</f>
        <v>2799.3487498747677</v>
      </c>
      <c r="AG187" s="85">
        <f>$J187*Population!J187*'Baseline Mortality'!J187</f>
        <v>4059.9395623109863</v>
      </c>
      <c r="AH187" s="85">
        <f>$J187*Population!K187*'Baseline Mortality'!K187</f>
        <v>5189.0186758851687</v>
      </c>
      <c r="AI187" s="85">
        <f>$J187*Population!L187*'Baseline Mortality'!L187</f>
        <v>6095.2963195871089</v>
      </c>
      <c r="AJ187" s="87">
        <f>$J187*Population!M187*'Baseline Mortality'!M187</f>
        <v>21149.738724128856</v>
      </c>
      <c r="AK187" s="89">
        <f t="shared" si="13"/>
        <v>43035.906842040829</v>
      </c>
      <c r="AM187" s="95">
        <f t="shared" si="11"/>
        <v>151.67895007706829</v>
      </c>
    </row>
    <row r="188" spans="2:39" x14ac:dyDescent="0.3">
      <c r="B188" s="32" t="s">
        <v>185</v>
      </c>
      <c r="C188" s="29">
        <f>((-Input!C$2)/556)*(MMM_results!Q188*LN(Input!D194)+MMM_results!T188)</f>
        <v>-5.0381713195097315E-2</v>
      </c>
      <c r="E188" s="73">
        <f>IF((Input!C194-Input!$C$7)&lt;0,0,1-EXP(-Input!$G$5*(Input!C194-Input!$C$7)))</f>
        <v>0</v>
      </c>
      <c r="F188" s="55">
        <f>IF((Input!C194-Input!$C$7)&lt;0,0,1-EXP(-Input!$G$4*(Input!C194-Input!$C$7)))</f>
        <v>0</v>
      </c>
      <c r="G188" s="29">
        <f>IF((Input!C194-Input!$C$7)&lt;0,0,1-EXP(-Input!$G$6*(Input!C194-Input!$C$7)))</f>
        <v>0</v>
      </c>
      <c r="I188" s="73">
        <f>IF((Input!C194-Input!$C$7+$C188)&lt;0,0,1-EXP(-Input!$G$5*(Input!C194-Input!$C$7+$C188)))</f>
        <v>0</v>
      </c>
      <c r="J188" s="55">
        <f>IF((Input!C194-Input!$C$7+$C188)&lt;0,0,1-EXP(-Input!$G$4*(Input!C194-Input!$C$7+$C188)))</f>
        <v>0</v>
      </c>
      <c r="K188" s="29">
        <f>IF((Input!C194-Input!$C$7+$C188)&lt;0,0,1-EXP(-Input!$G$6*(Input!C194-Input!$C$7+$C188)))</f>
        <v>0</v>
      </c>
      <c r="M188" s="84">
        <f>$F188*Population!C188*'Baseline Mortality'!C188</f>
        <v>0</v>
      </c>
      <c r="N188" s="85">
        <f>$F188*Population!D188*'Baseline Mortality'!D188</f>
        <v>0</v>
      </c>
      <c r="O188" s="85">
        <f>$F188*Population!E188*'Baseline Mortality'!E188</f>
        <v>0</v>
      </c>
      <c r="P188" s="85">
        <f>$F188*Population!F188*'Baseline Mortality'!F188</f>
        <v>0</v>
      </c>
      <c r="Q188" s="85">
        <f>$F188*Population!G188*'Baseline Mortality'!G188</f>
        <v>0</v>
      </c>
      <c r="R188" s="85">
        <f>$F188*Population!H188*'Baseline Mortality'!H188</f>
        <v>0</v>
      </c>
      <c r="S188" s="85">
        <f>$F188*Population!I188*'Baseline Mortality'!I188</f>
        <v>0</v>
      </c>
      <c r="T188" s="85">
        <f>$F188*Population!J188*'Baseline Mortality'!J188</f>
        <v>0</v>
      </c>
      <c r="U188" s="85">
        <f>$F188*Population!K188*'Baseline Mortality'!K188</f>
        <v>0</v>
      </c>
      <c r="V188" s="85">
        <f>$F188*Population!L188*'Baseline Mortality'!L188</f>
        <v>0</v>
      </c>
      <c r="W188" s="87">
        <f>$F188*Population!M188*'Baseline Mortality'!M188</f>
        <v>0</v>
      </c>
      <c r="X188" s="89">
        <f t="shared" si="9"/>
        <v>0</v>
      </c>
      <c r="Z188" s="84">
        <f>$J188*Population!C188*'Baseline Mortality'!C188</f>
        <v>0</v>
      </c>
      <c r="AA188" s="85">
        <f>$J188*Population!D188*'Baseline Mortality'!D188</f>
        <v>0</v>
      </c>
      <c r="AB188" s="85">
        <f>$J188*Population!E188*'Baseline Mortality'!E188</f>
        <v>0</v>
      </c>
      <c r="AC188" s="85">
        <f>$J188*Population!F188*'Baseline Mortality'!F188</f>
        <v>0</v>
      </c>
      <c r="AD188" s="85">
        <f>$J188*Population!G188*'Baseline Mortality'!G188</f>
        <v>0</v>
      </c>
      <c r="AE188" s="85">
        <f>$J188*Population!H188*'Baseline Mortality'!H188</f>
        <v>0</v>
      </c>
      <c r="AF188" s="85">
        <f>$J188*Population!I188*'Baseline Mortality'!I188</f>
        <v>0</v>
      </c>
      <c r="AG188" s="85">
        <f>$J188*Population!J188*'Baseline Mortality'!J188</f>
        <v>0</v>
      </c>
      <c r="AH188" s="85">
        <f>$J188*Population!K188*'Baseline Mortality'!K188</f>
        <v>0</v>
      </c>
      <c r="AI188" s="85">
        <f>$J188*Population!L188*'Baseline Mortality'!L188</f>
        <v>0</v>
      </c>
      <c r="AJ188" s="87">
        <f>$J188*Population!M188*'Baseline Mortality'!M188</f>
        <v>0</v>
      </c>
      <c r="AK188" s="89">
        <f t="shared" si="13"/>
        <v>0</v>
      </c>
      <c r="AM188" s="95">
        <f t="shared" si="11"/>
        <v>0</v>
      </c>
    </row>
    <row r="189" spans="2:39" x14ac:dyDescent="0.3">
      <c r="B189" s="32" t="s">
        <v>186</v>
      </c>
      <c r="C189" s="29">
        <f>((-Input!C$2)/556)*(MMM_results!Q189*LN(Input!D195)+MMM_results!T189)</f>
        <v>-0.11085539035525049</v>
      </c>
      <c r="E189" s="73">
        <f>IF((Input!C195-Input!$C$7)&lt;0,0,1-EXP(-Input!$G$5*(Input!C195-Input!$C$7)))</f>
        <v>0.15534107876071035</v>
      </c>
      <c r="F189" s="55">
        <f>IF((Input!C195-Input!$C$7)&lt;0,0,1-EXP(-Input!$G$4*(Input!C195-Input!$C$7)))</f>
        <v>0.19986838940526042</v>
      </c>
      <c r="G189" s="29">
        <f>IF((Input!C195-Input!$C$7)&lt;0,0,1-EXP(-Input!$G$6*(Input!C195-Input!$C$7)))</f>
        <v>0.26092955511459148</v>
      </c>
      <c r="I189" s="73">
        <f>IF((Input!C195-Input!$C$7+$C189)&lt;0,0,1-EXP(-Input!$G$5*(Input!C195-Input!$C$7+$C189)))</f>
        <v>0.15479530162065958</v>
      </c>
      <c r="J189" s="55">
        <f>IF((Input!C195-Input!$C$7+$C189)&lt;0,0,1-EXP(-Input!$G$4*(Input!C195-Input!$C$7+$C189)))</f>
        <v>0.19918546214063559</v>
      </c>
      <c r="K189" s="29">
        <f>IF((Input!C195-Input!$C$7+$C189)&lt;0,0,1-EXP(-Input!$G$6*(Input!C195-Input!$C$7+$C189)))</f>
        <v>0.26007403933522466</v>
      </c>
      <c r="M189" s="84">
        <f>$F189*Population!C189*'Baseline Mortality'!C189</f>
        <v>49.211609555302559</v>
      </c>
      <c r="N189" s="85">
        <f>$F189*Population!D189*'Baseline Mortality'!D189</f>
        <v>54.226051895735615</v>
      </c>
      <c r="O189" s="85">
        <f>$F189*Population!E189*'Baseline Mortality'!E189</f>
        <v>61.794651375818987</v>
      </c>
      <c r="P189" s="85">
        <f>$F189*Population!F189*'Baseline Mortality'!F189</f>
        <v>65.884649370426743</v>
      </c>
      <c r="Q189" s="85">
        <f>$F189*Population!G189*'Baseline Mortality'!G189</f>
        <v>102.13704192181326</v>
      </c>
      <c r="R189" s="85">
        <f>$F189*Population!H189*'Baseline Mortality'!H189</f>
        <v>124.99906583198984</v>
      </c>
      <c r="S189" s="85">
        <f>$F189*Population!I189*'Baseline Mortality'!I189</f>
        <v>151.00906226226874</v>
      </c>
      <c r="T189" s="85">
        <f>$F189*Population!J189*'Baseline Mortality'!J189</f>
        <v>117.10914723812067</v>
      </c>
      <c r="U189" s="85">
        <f>$F189*Population!K189*'Baseline Mortality'!K189</f>
        <v>136.56762800745523</v>
      </c>
      <c r="V189" s="85">
        <f>$F189*Population!L189*'Baseline Mortality'!L189</f>
        <v>193.10954345226443</v>
      </c>
      <c r="W189" s="87">
        <f>$F189*Population!M189*'Baseline Mortality'!M189</f>
        <v>372.9776965178084</v>
      </c>
      <c r="X189" s="89">
        <f t="shared" si="9"/>
        <v>1429.0261474290044</v>
      </c>
      <c r="Z189" s="84">
        <f>$J189*Population!C189*'Baseline Mortality'!C189</f>
        <v>49.043459153923962</v>
      </c>
      <c r="AA189" s="85">
        <f>$J189*Population!D189*'Baseline Mortality'!D189</f>
        <v>54.040767722471635</v>
      </c>
      <c r="AB189" s="85">
        <f>$J189*Population!E189*'Baseline Mortality'!E189</f>
        <v>61.583506169925705</v>
      </c>
      <c r="AC189" s="85">
        <f>$J189*Population!F189*'Baseline Mortality'!F189</f>
        <v>65.659529112495008</v>
      </c>
      <c r="AD189" s="85">
        <f>$J189*Population!G189*'Baseline Mortality'!G189</f>
        <v>101.78805141428931</v>
      </c>
      <c r="AE189" s="85">
        <f>$J189*Population!H189*'Baseline Mortality'!H189</f>
        <v>124.57195842214219</v>
      </c>
      <c r="AF189" s="85">
        <f>$J189*Population!I189*'Baseline Mortality'!I189</f>
        <v>150.49308169059753</v>
      </c>
      <c r="AG189" s="85">
        <f>$J189*Population!J189*'Baseline Mortality'!J189</f>
        <v>116.70899877130277</v>
      </c>
      <c r="AH189" s="85">
        <f>$J189*Population!K189*'Baseline Mortality'!K189</f>
        <v>136.10099215318652</v>
      </c>
      <c r="AI189" s="85">
        <f>$J189*Population!L189*'Baseline Mortality'!L189</f>
        <v>192.44971038573885</v>
      </c>
      <c r="AJ189" s="87">
        <f>$J189*Population!M189*'Baseline Mortality'!M189</f>
        <v>371.70327469049033</v>
      </c>
      <c r="AK189" s="89">
        <f t="shared" si="13"/>
        <v>1424.1433296865639</v>
      </c>
      <c r="AM189" s="95">
        <f t="shared" si="11"/>
        <v>4.8828177424404657</v>
      </c>
    </row>
    <row r="190" spans="2:39" x14ac:dyDescent="0.3">
      <c r="B190" s="32" t="s">
        <v>187</v>
      </c>
      <c r="C190" s="29">
        <f>((-Input!C$2)/556)*(MMM_results!Q190*LN(Input!D196)+MMM_results!T190)</f>
        <v>-5.5485034388289105E-2</v>
      </c>
      <c r="E190" s="73">
        <f>IF((Input!C196-Input!$C$7)&lt;0,0,1-EXP(-Input!$G$5*(Input!C196-Input!$C$7)))</f>
        <v>0</v>
      </c>
      <c r="F190" s="55">
        <f>IF((Input!C196-Input!$C$7)&lt;0,0,1-EXP(-Input!$G$4*(Input!C196-Input!$C$7)))</f>
        <v>0</v>
      </c>
      <c r="G190" s="29">
        <f>IF((Input!C196-Input!$C$7)&lt;0,0,1-EXP(-Input!$G$6*(Input!C196-Input!$C$7)))</f>
        <v>0</v>
      </c>
      <c r="I190" s="73">
        <f>IF((Input!C196-Input!$C$7+$C190)&lt;0,0,1-EXP(-Input!$G$5*(Input!C196-Input!$C$7+$C190)))</f>
        <v>0</v>
      </c>
      <c r="J190" s="55">
        <f>IF((Input!C196-Input!$C$7+$C190)&lt;0,0,1-EXP(-Input!$G$4*(Input!C196-Input!$C$7+$C190)))</f>
        <v>0</v>
      </c>
      <c r="K190" s="29">
        <f>IF((Input!C196-Input!$C$7+$C190)&lt;0,0,1-EXP(-Input!$G$6*(Input!C196-Input!$C$7+$C190)))</f>
        <v>0</v>
      </c>
      <c r="M190" s="84">
        <f>$F190*Population!C190*'Baseline Mortality'!C190</f>
        <v>0</v>
      </c>
      <c r="N190" s="85">
        <f>$F190*Population!D190*'Baseline Mortality'!D190</f>
        <v>0</v>
      </c>
      <c r="O190" s="85">
        <f>$F190*Population!E190*'Baseline Mortality'!E190</f>
        <v>0</v>
      </c>
      <c r="P190" s="85">
        <f>$F190*Population!F190*'Baseline Mortality'!F190</f>
        <v>0</v>
      </c>
      <c r="Q190" s="85">
        <f>$F190*Population!G190*'Baseline Mortality'!G190</f>
        <v>0</v>
      </c>
      <c r="R190" s="85">
        <f>$F190*Population!H190*'Baseline Mortality'!H190</f>
        <v>0</v>
      </c>
      <c r="S190" s="85">
        <f>$F190*Population!I190*'Baseline Mortality'!I190</f>
        <v>0</v>
      </c>
      <c r="T190" s="85">
        <f>$F190*Population!J190*'Baseline Mortality'!J190</f>
        <v>0</v>
      </c>
      <c r="U190" s="85">
        <f>$F190*Population!K190*'Baseline Mortality'!K190</f>
        <v>0</v>
      </c>
      <c r="V190" s="85">
        <f>$F190*Population!L190*'Baseline Mortality'!L190</f>
        <v>0</v>
      </c>
      <c r="W190" s="87">
        <f>$F190*Population!M190*'Baseline Mortality'!M190</f>
        <v>0</v>
      </c>
      <c r="X190" s="89">
        <f t="shared" si="9"/>
        <v>0</v>
      </c>
      <c r="Z190" s="84">
        <f>$J190*Population!C190*'Baseline Mortality'!C190</f>
        <v>0</v>
      </c>
      <c r="AA190" s="85">
        <f>$J190*Population!D190*'Baseline Mortality'!D190</f>
        <v>0</v>
      </c>
      <c r="AB190" s="85">
        <f>$J190*Population!E190*'Baseline Mortality'!E190</f>
        <v>0</v>
      </c>
      <c r="AC190" s="85">
        <f>$J190*Population!F190*'Baseline Mortality'!F190</f>
        <v>0</v>
      </c>
      <c r="AD190" s="85">
        <f>$J190*Population!G190*'Baseline Mortality'!G190</f>
        <v>0</v>
      </c>
      <c r="AE190" s="85">
        <f>$J190*Population!H190*'Baseline Mortality'!H190</f>
        <v>0</v>
      </c>
      <c r="AF190" s="85">
        <f>$J190*Population!I190*'Baseline Mortality'!I190</f>
        <v>0</v>
      </c>
      <c r="AG190" s="85">
        <f>$J190*Population!J190*'Baseline Mortality'!J190</f>
        <v>0</v>
      </c>
      <c r="AH190" s="85">
        <f>$J190*Population!K190*'Baseline Mortality'!K190</f>
        <v>0</v>
      </c>
      <c r="AI190" s="85">
        <f>$J190*Population!L190*'Baseline Mortality'!L190</f>
        <v>0</v>
      </c>
      <c r="AJ190" s="87">
        <f>$J190*Population!M190*'Baseline Mortality'!M190</f>
        <v>0</v>
      </c>
      <c r="AK190" s="89">
        <f t="shared" si="13"/>
        <v>0</v>
      </c>
      <c r="AM190" s="95">
        <f t="shared" si="11"/>
        <v>0</v>
      </c>
    </row>
    <row r="191" spans="2:39" x14ac:dyDescent="0.3">
      <c r="B191" s="32" t="s">
        <v>188</v>
      </c>
      <c r="C191" s="29">
        <f>((-Input!C$2)/556)*(MMM_results!Q191*LN(Input!D197)+MMM_results!T191)</f>
        <v>-6.2618820375537149E-2</v>
      </c>
      <c r="E191" s="73">
        <f>IF((Input!C197-Input!$C$7)&lt;0,0,1-EXP(-Input!$G$5*(Input!C197-Input!$C$7)))</f>
        <v>3.3892189787753657E-2</v>
      </c>
      <c r="F191" s="55">
        <f>IF((Input!C197-Input!$C$7)&lt;0,0,1-EXP(-Input!$G$4*(Input!C197-Input!$C$7)))</f>
        <v>4.4519253477223852E-2</v>
      </c>
      <c r="G191" s="29">
        <f>IF((Input!C197-Input!$C$7)&lt;0,0,1-EXP(-Input!$G$6*(Input!C197-Input!$C$7)))</f>
        <v>5.9885536824972774E-2</v>
      </c>
      <c r="I191" s="73">
        <f>IF((Input!C197-Input!$C$7+$C191)&lt;0,0,1-EXP(-Input!$G$5*(Input!C197-Input!$C$7+$C191)))</f>
        <v>3.3539618786662895E-2</v>
      </c>
      <c r="J191" s="55">
        <f>IF((Input!C197-Input!$C$7+$C191)&lt;0,0,1-EXP(-Input!$G$4*(Input!C197-Input!$C$7+$C191)))</f>
        <v>4.4058676305581801E-2</v>
      </c>
      <c r="K191" s="29">
        <f>IF((Input!C197-Input!$C$7+$C191)&lt;0,0,1-EXP(-Input!$G$6*(Input!C197-Input!$C$7+$C191)))</f>
        <v>5.9270980543992713E-2</v>
      </c>
      <c r="M191" s="84">
        <f>$F191*Population!C191*'Baseline Mortality'!C191</f>
        <v>5.1439792232592305</v>
      </c>
      <c r="N191" s="85">
        <f>$F191*Population!D191*'Baseline Mortality'!D191</f>
        <v>6.293762080396184</v>
      </c>
      <c r="O191" s="85">
        <f>$F191*Population!E191*'Baseline Mortality'!E191</f>
        <v>7.6837624091381116</v>
      </c>
      <c r="P191" s="85">
        <f>$F191*Population!F191*'Baseline Mortality'!F191</f>
        <v>11.020198082720299</v>
      </c>
      <c r="Q191" s="85">
        <f>$F191*Population!G191*'Baseline Mortality'!G191</f>
        <v>17.450883877158116</v>
      </c>
      <c r="R191" s="85">
        <f>$F191*Population!H191*'Baseline Mortality'!H191</f>
        <v>21.908891813583882</v>
      </c>
      <c r="S191" s="85">
        <f>$F191*Population!I191*'Baseline Mortality'!I191</f>
        <v>27.886226820396519</v>
      </c>
      <c r="T191" s="85">
        <f>$F191*Population!J191*'Baseline Mortality'!J191</f>
        <v>33.924536137368236</v>
      </c>
      <c r="U191" s="85">
        <f>$F191*Population!K191*'Baseline Mortality'!K191</f>
        <v>44.756413407293849</v>
      </c>
      <c r="V191" s="85">
        <f>$F191*Population!L191*'Baseline Mortality'!L191</f>
        <v>51.682690737813985</v>
      </c>
      <c r="W191" s="87">
        <f>$F191*Population!M191*'Baseline Mortality'!M191</f>
        <v>179.23535643120238</v>
      </c>
      <c r="X191" s="89">
        <f t="shared" si="9"/>
        <v>406.98670102033077</v>
      </c>
      <c r="Z191" s="84">
        <f>$J191*Population!C191*'Baseline Mortality'!C191</f>
        <v>5.0907618124406433</v>
      </c>
      <c r="AA191" s="85">
        <f>$J191*Population!D191*'Baseline Mortality'!D191</f>
        <v>6.2286495074852324</v>
      </c>
      <c r="AB191" s="85">
        <f>$J191*Population!E191*'Baseline Mortality'!E191</f>
        <v>7.6042694868279721</v>
      </c>
      <c r="AC191" s="85">
        <f>$J191*Population!F191*'Baseline Mortality'!F191</f>
        <v>10.906187822721863</v>
      </c>
      <c r="AD191" s="85">
        <f>$J191*Population!G191*'Baseline Mortality'!G191</f>
        <v>17.270344490016161</v>
      </c>
      <c r="AE191" s="85">
        <f>$J191*Population!H191*'Baseline Mortality'!H191</f>
        <v>21.682231781414327</v>
      </c>
      <c r="AF191" s="85">
        <f>$J191*Population!I191*'Baseline Mortality'!I191</f>
        <v>27.597727834597535</v>
      </c>
      <c r="AG191" s="85">
        <f>$J191*Population!J191*'Baseline Mortality'!J191</f>
        <v>33.573567383783647</v>
      </c>
      <c r="AH191" s="85">
        <f>$J191*Population!K191*'Baseline Mortality'!K191</f>
        <v>44.293382680363088</v>
      </c>
      <c r="AI191" s="85">
        <f>$J191*Population!L191*'Baseline Mortality'!L191</f>
        <v>51.14800370549321</v>
      </c>
      <c r="AJ191" s="87">
        <f>$J191*Population!M191*'Baseline Mortality'!M191</f>
        <v>177.38106402790382</v>
      </c>
      <c r="AK191" s="89">
        <f t="shared" si="13"/>
        <v>402.7761905330475</v>
      </c>
      <c r="AM191" s="95">
        <f t="shared" si="11"/>
        <v>4.2105104872832726</v>
      </c>
    </row>
    <row r="192" spans="2:39" x14ac:dyDescent="0.3">
      <c r="B192" s="32" t="s">
        <v>189</v>
      </c>
      <c r="C192" s="29">
        <f>((-Input!C$2)/556)*(MMM_results!Q192*LN(Input!D198)+MMM_results!T192)</f>
        <v>-5.6956044544650343E-2</v>
      </c>
      <c r="E192" s="73">
        <f>IF((Input!C198-Input!$C$7)&lt;0,0,1-EXP(-Input!$G$5*(Input!C198-Input!$C$7)))</f>
        <v>0.10051446507314565</v>
      </c>
      <c r="F192" s="55">
        <f>IF((Input!C198-Input!$C$7)&lt;0,0,1-EXP(-Input!$G$4*(Input!C198-Input!$C$7)))</f>
        <v>0.13056736396699986</v>
      </c>
      <c r="G192" s="29">
        <f>IF((Input!C198-Input!$C$7)&lt;0,0,1-EXP(-Input!$G$6*(Input!C198-Input!$C$7)))</f>
        <v>0.17281382679702784</v>
      </c>
      <c r="I192" s="73">
        <f>IF((Input!C198-Input!$C$7+$C192)&lt;0,0,1-EXP(-Input!$G$5*(Input!C198-Input!$C$7+$C192)))</f>
        <v>0.10021589728359215</v>
      </c>
      <c r="J192" s="55">
        <f>IF((Input!C198-Input!$C$7+$C192)&lt;0,0,1-EXP(-Input!$G$4*(Input!C198-Input!$C$7+$C192)))</f>
        <v>0.13018617363142426</v>
      </c>
      <c r="K192" s="29">
        <f>IF((Input!C198-Input!$C$7+$C192)&lt;0,0,1-EXP(-Input!$G$6*(Input!C198-Input!$C$7+$C192)))</f>
        <v>0.17232200666862041</v>
      </c>
      <c r="M192" s="84">
        <f>$F192*Population!C192*'Baseline Mortality'!C192</f>
        <v>33.580684340351361</v>
      </c>
      <c r="N192" s="85">
        <f>$F192*Population!D192*'Baseline Mortality'!D192</f>
        <v>44.705815559634217</v>
      </c>
      <c r="O192" s="85">
        <f>$F192*Population!E192*'Baseline Mortality'!E192</f>
        <v>67.969415324104858</v>
      </c>
      <c r="P192" s="85">
        <f>$F192*Population!F192*'Baseline Mortality'!F192</f>
        <v>123.21132766222416</v>
      </c>
      <c r="Q192" s="85">
        <f>$F192*Population!G192*'Baseline Mortality'!G192</f>
        <v>220.35241247560865</v>
      </c>
      <c r="R192" s="85">
        <f>$F192*Population!H192*'Baseline Mortality'!H192</f>
        <v>330.57708082373654</v>
      </c>
      <c r="S192" s="85">
        <f>$F192*Population!I192*'Baseline Mortality'!I192</f>
        <v>510.77373471419008</v>
      </c>
      <c r="T192" s="85">
        <f>$F192*Population!J192*'Baseline Mortality'!J192</f>
        <v>523.61921788555355</v>
      </c>
      <c r="U192" s="85">
        <f>$F192*Population!K192*'Baseline Mortality'!K192</f>
        <v>659.37631595890002</v>
      </c>
      <c r="V192" s="85">
        <f>$F192*Population!L192*'Baseline Mortality'!L192</f>
        <v>903.67828215060683</v>
      </c>
      <c r="W192" s="87">
        <f>$F192*Population!M192*'Baseline Mortality'!M192</f>
        <v>3735.1149005506554</v>
      </c>
      <c r="X192" s="89">
        <f t="shared" si="9"/>
        <v>7152.9591874455655</v>
      </c>
      <c r="Z192" s="84">
        <f>$J192*Population!C192*'Baseline Mortality'!C192</f>
        <v>33.482645811092304</v>
      </c>
      <c r="AA192" s="85">
        <f>$J192*Population!D192*'Baseline Mortality'!D192</f>
        <v>44.575297302103451</v>
      </c>
      <c r="AB192" s="85">
        <f>$J192*Population!E192*'Baseline Mortality'!E192</f>
        <v>67.770979180116981</v>
      </c>
      <c r="AC192" s="85">
        <f>$J192*Population!F192*'Baseline Mortality'!F192</f>
        <v>122.85161321359557</v>
      </c>
      <c r="AD192" s="85">
        <f>$J192*Population!G192*'Baseline Mortality'!G192</f>
        <v>219.7090954360022</v>
      </c>
      <c r="AE192" s="85">
        <f>$J192*Population!H192*'Baseline Mortality'!H192</f>
        <v>329.61196377959794</v>
      </c>
      <c r="AF192" s="85">
        <f>$J192*Population!I192*'Baseline Mortality'!I192</f>
        <v>509.28253503439788</v>
      </c>
      <c r="AG192" s="85">
        <f>$J192*Population!J192*'Baseline Mortality'!J192</f>
        <v>522.09051592424203</v>
      </c>
      <c r="AH192" s="85">
        <f>$J192*Population!K192*'Baseline Mortality'!K192</f>
        <v>657.45127227635703</v>
      </c>
      <c r="AI192" s="85">
        <f>$J192*Population!L192*'Baseline Mortality'!L192</f>
        <v>901.0400009051308</v>
      </c>
      <c r="AJ192" s="87">
        <f>$J192*Population!M192*'Baseline Mortality'!M192</f>
        <v>3724.2102635947149</v>
      </c>
      <c r="AK192" s="89">
        <f t="shared" si="13"/>
        <v>7132.076182457351</v>
      </c>
      <c r="AM192" s="95">
        <f t="shared" si="11"/>
        <v>20.883004988214452</v>
      </c>
    </row>
    <row r="193" spans="2:39" x14ac:dyDescent="0.3">
      <c r="B193" s="32" t="s">
        <v>190</v>
      </c>
      <c r="C193" s="29">
        <f>((-Input!C$2)/556)*(MMM_results!Q193*LN(Input!D199)+MMM_results!T193)</f>
        <v>-0.11194468472661924</v>
      </c>
      <c r="E193" s="73">
        <f>IF((Input!C199-Input!$C$7)&lt;0,0,1-EXP(-Input!$G$5*(Input!C199-Input!$C$7)))</f>
        <v>0.10039023284177551</v>
      </c>
      <c r="F193" s="55">
        <f>IF((Input!C199-Input!$C$7)&lt;0,0,1-EXP(-Input!$G$4*(Input!C199-Input!$C$7)))</f>
        <v>0.13040875792950868</v>
      </c>
      <c r="G193" s="29">
        <f>IF((Input!C199-Input!$C$7)&lt;0,0,1-EXP(-Input!$G$6*(Input!C199-Input!$C$7)))</f>
        <v>0.17260919913369688</v>
      </c>
      <c r="I193" s="73">
        <f>IF((Input!C199-Input!$C$7+$C193)&lt;0,0,1-EXP(-Input!$G$5*(Input!C199-Input!$C$7+$C193)))</f>
        <v>9.9803235451815131E-2</v>
      </c>
      <c r="J193" s="55">
        <f>IF((Input!C199-Input!$C$7+$C193)&lt;0,0,1-EXP(-Input!$G$4*(Input!C199-Input!$C$7+$C193)))</f>
        <v>0.12965924925595351</v>
      </c>
      <c r="K193" s="29">
        <f>IF((Input!C199-Input!$C$7+$C193)&lt;0,0,1-EXP(-Input!$G$6*(Input!C199-Input!$C$7+$C193)))</f>
        <v>0.17164203093575681</v>
      </c>
      <c r="M193" s="84">
        <f>$F193*Population!C193*'Baseline Mortality'!C193</f>
        <v>18.22461639920164</v>
      </c>
      <c r="N193" s="85">
        <f>$F193*Population!D193*'Baseline Mortality'!D193</f>
        <v>20.637836345667953</v>
      </c>
      <c r="O193" s="85">
        <f>$F193*Population!E193*'Baseline Mortality'!E193</f>
        <v>22.98600390136906</v>
      </c>
      <c r="P193" s="85">
        <f>$F193*Population!F193*'Baseline Mortality'!F193</f>
        <v>29.469919417248921</v>
      </c>
      <c r="Q193" s="85">
        <f>$F193*Population!G193*'Baseline Mortality'!G193</f>
        <v>45.202495123990637</v>
      </c>
      <c r="R193" s="85">
        <f>$F193*Population!H193*'Baseline Mortality'!H193</f>
        <v>57.377002360664569</v>
      </c>
      <c r="S193" s="85">
        <f>$F193*Population!I193*'Baseline Mortality'!I193</f>
        <v>77.774191665153708</v>
      </c>
      <c r="T193" s="85">
        <f>$F193*Population!J193*'Baseline Mortality'!J193</f>
        <v>108.58604387126441</v>
      </c>
      <c r="U193" s="85">
        <f>$F193*Population!K193*'Baseline Mortality'!K193</f>
        <v>106.35738160050369</v>
      </c>
      <c r="V193" s="85">
        <f>$F193*Population!L193*'Baseline Mortality'!L193</f>
        <v>102.48779039953268</v>
      </c>
      <c r="W193" s="87">
        <f>$F193*Population!M193*'Baseline Mortality'!M193</f>
        <v>145.5153841716008</v>
      </c>
      <c r="X193" s="89">
        <f t="shared" si="9"/>
        <v>734.61866525619803</v>
      </c>
      <c r="Z193" s="84">
        <f>$J193*Population!C193*'Baseline Mortality'!C193</f>
        <v>18.119872605300923</v>
      </c>
      <c r="AA193" s="85">
        <f>$J193*Population!D193*'Baseline Mortality'!D193</f>
        <v>20.519222859962866</v>
      </c>
      <c r="AB193" s="85">
        <f>$J193*Population!E193*'Baseline Mortality'!E193</f>
        <v>22.853894604662454</v>
      </c>
      <c r="AC193" s="85">
        <f>$J193*Population!F193*'Baseline Mortality'!F193</f>
        <v>29.300544594860536</v>
      </c>
      <c r="AD193" s="85">
        <f>$J193*Population!G193*'Baseline Mortality'!G193</f>
        <v>44.9426992122768</v>
      </c>
      <c r="AE193" s="85">
        <f>$J193*Population!H193*'Baseline Mortality'!H193</f>
        <v>57.047234930817886</v>
      </c>
      <c r="AF193" s="85">
        <f>$J193*Population!I193*'Baseline Mortality'!I193</f>
        <v>77.32719383956838</v>
      </c>
      <c r="AG193" s="85">
        <f>$J193*Population!J193*'Baseline Mortality'!J193</f>
        <v>107.96195862575851</v>
      </c>
      <c r="AH193" s="85">
        <f>$J193*Population!K193*'Baseline Mortality'!K193</f>
        <v>105.74610532372722</v>
      </c>
      <c r="AI193" s="85">
        <f>$J193*Population!L193*'Baseline Mortality'!L193</f>
        <v>101.89875413342948</v>
      </c>
      <c r="AJ193" s="87">
        <f>$J193*Population!M193*'Baseline Mortality'!M193</f>
        <v>144.67905197808906</v>
      </c>
      <c r="AK193" s="89">
        <f t="shared" si="13"/>
        <v>730.39653270845417</v>
      </c>
      <c r="AM193" s="95">
        <f t="shared" si="11"/>
        <v>4.222132547743854</v>
      </c>
    </row>
    <row r="194" spans="2:39" x14ac:dyDescent="0.3">
      <c r="B194" s="32" t="s">
        <v>191</v>
      </c>
      <c r="C194" s="29">
        <f>((-Input!C$2)/556)*(MMM_results!Q194*LN(Input!D200)+MMM_results!T194)</f>
        <v>-6.4935170644555965E-2</v>
      </c>
      <c r="E194" s="73">
        <f>IF((Input!C200-Input!$C$7)&lt;0,0,1-EXP(-Input!$G$5*(Input!C200-Input!$C$7)))</f>
        <v>5.3728320675269003E-2</v>
      </c>
      <c r="F194" s="55">
        <f>IF((Input!C200-Input!$C$7)&lt;0,0,1-EXP(-Input!$G$4*(Input!C200-Input!$C$7)))</f>
        <v>7.0344712048753588E-2</v>
      </c>
      <c r="G194" s="29">
        <f>IF((Input!C200-Input!$C$7)&lt;0,0,1-EXP(-Input!$G$6*(Input!C200-Input!$C$7)))</f>
        <v>9.4175195856606275E-2</v>
      </c>
      <c r="I194" s="73">
        <f>IF((Input!C200-Input!$C$7+$C194)&lt;0,0,1-EXP(-Input!$G$5*(Input!C200-Input!$C$7+$C194)))</f>
        <v>5.3370211974201553E-2</v>
      </c>
      <c r="J194" s="55">
        <f>IF((Input!C200-Input!$C$7+$C194)&lt;0,0,1-EXP(-Input!$G$4*(Input!C200-Input!$C$7+$C194)))</f>
        <v>6.9880002723243906E-2</v>
      </c>
      <c r="K194" s="29">
        <f>IF((Input!C200-Input!$C$7+$C194)&lt;0,0,1-EXP(-Input!$G$6*(Input!C200-Input!$C$7+$C194)))</f>
        <v>9.356114337589938E-2</v>
      </c>
      <c r="M194" s="84">
        <f>$F194*Population!C194*'Baseline Mortality'!C194</f>
        <v>10.742542188507194</v>
      </c>
      <c r="N194" s="85">
        <f>$F194*Population!D194*'Baseline Mortality'!D194</f>
        <v>13.057329299868577</v>
      </c>
      <c r="O194" s="85">
        <f>$F194*Population!E194*'Baseline Mortality'!E194</f>
        <v>15.541133866802403</v>
      </c>
      <c r="P194" s="85">
        <f>$F194*Population!F194*'Baseline Mortality'!F194</f>
        <v>17.805939815013627</v>
      </c>
      <c r="Q194" s="85">
        <f>$F194*Population!G194*'Baseline Mortality'!G194</f>
        <v>19.844416414721678</v>
      </c>
      <c r="R194" s="85">
        <f>$F194*Population!H194*'Baseline Mortality'!H194</f>
        <v>25.641956673179187</v>
      </c>
      <c r="S194" s="85">
        <f>$F194*Population!I194*'Baseline Mortality'!I194</f>
        <v>34.418071569552893</v>
      </c>
      <c r="T194" s="85">
        <f>$F194*Population!J194*'Baseline Mortality'!J194</f>
        <v>42.358428091326346</v>
      </c>
      <c r="U194" s="85">
        <f>$F194*Population!K194*'Baseline Mortality'!K194</f>
        <v>55.11940496612462</v>
      </c>
      <c r="V194" s="85">
        <f>$F194*Population!L194*'Baseline Mortality'!L194</f>
        <v>58.287700777161554</v>
      </c>
      <c r="W194" s="87">
        <f>$F194*Population!M194*'Baseline Mortality'!M194</f>
        <v>87.172582624689014</v>
      </c>
      <c r="X194" s="89">
        <f t="shared" si="9"/>
        <v>379.98950628694712</v>
      </c>
      <c r="Z194" s="84">
        <f>$J194*Population!C194*'Baseline Mortality'!C194</f>
        <v>10.671575098170388</v>
      </c>
      <c r="AA194" s="85">
        <f>$J194*Population!D194*'Baseline Mortality'!D194</f>
        <v>12.971070325808178</v>
      </c>
      <c r="AB194" s="85">
        <f>$J194*Population!E194*'Baseline Mortality'!E194</f>
        <v>15.438466450495516</v>
      </c>
      <c r="AC194" s="85">
        <f>$J194*Population!F194*'Baseline Mortality'!F194</f>
        <v>17.688310699185188</v>
      </c>
      <c r="AD194" s="85">
        <f>$J194*Population!G194*'Baseline Mortality'!G194</f>
        <v>19.713320770164529</v>
      </c>
      <c r="AE194" s="85">
        <f>$J194*Population!H194*'Baseline Mortality'!H194</f>
        <v>25.472561475682564</v>
      </c>
      <c r="AF194" s="85">
        <f>$J194*Population!I194*'Baseline Mortality'!I194</f>
        <v>34.190699840270021</v>
      </c>
      <c r="AG194" s="85">
        <f>$J194*Population!J194*'Baseline Mortality'!J194</f>
        <v>42.078600994524415</v>
      </c>
      <c r="AH194" s="85">
        <f>$J194*Population!K194*'Baseline Mortality'!K194</f>
        <v>54.755276650601054</v>
      </c>
      <c r="AI194" s="85">
        <f>$J194*Population!L194*'Baseline Mortality'!L194</f>
        <v>57.902642151931957</v>
      </c>
      <c r="AJ194" s="87">
        <f>$J194*Population!M194*'Baseline Mortality'!M194</f>
        <v>86.596705477784482</v>
      </c>
      <c r="AK194" s="89">
        <f t="shared" si="13"/>
        <v>377.47922993461833</v>
      </c>
      <c r="AM194" s="95">
        <f t="shared" si="11"/>
        <v>2.5102763523287877</v>
      </c>
    </row>
    <row r="195" spans="2:39" x14ac:dyDescent="0.3">
      <c r="B195" s="32" t="s">
        <v>192</v>
      </c>
      <c r="C195" s="29">
        <f>((-Input!C$2)/556)*(MMM_results!Q195*LN(Input!D201)+MMM_results!T195)</f>
        <v>-6.5067865208115402E-2</v>
      </c>
      <c r="E195" s="73">
        <f>IF((Input!C201-Input!$C$7)&lt;0,0,1-EXP(-Input!$G$5*(Input!C201-Input!$C$7)))</f>
        <v>3.8324036533592065E-2</v>
      </c>
      <c r="F195" s="55">
        <f>IF((Input!C201-Input!$C$7)&lt;0,0,1-EXP(-Input!$G$4*(Input!C201-Input!$C$7)))</f>
        <v>5.03041439055113E-2</v>
      </c>
      <c r="G195" s="29">
        <f>IF((Input!C201-Input!$C$7)&lt;0,0,1-EXP(-Input!$G$6*(Input!C201-Input!$C$7)))</f>
        <v>6.7595427499970051E-2</v>
      </c>
      <c r="I195" s="73">
        <f>IF((Input!C201-Input!$C$7+$C195)&lt;0,0,1-EXP(-Input!$G$5*(Input!C201-Input!$C$7+$C195)))</f>
        <v>3.7959354362029907E-2</v>
      </c>
      <c r="J195" s="55">
        <f>IF((Input!C201-Input!$C$7+$C195)&lt;0,0,1-EXP(-Input!$G$4*(Input!C201-Input!$C$7+$C195)))</f>
        <v>4.9828446502201862E-2</v>
      </c>
      <c r="K195" s="29">
        <f>IF((Input!C201-Input!$C$7+$C195)&lt;0,0,1-EXP(-Input!$G$6*(Input!C201-Input!$C$7+$C195)))</f>
        <v>6.6962064704210622E-2</v>
      </c>
      <c r="M195" s="84">
        <f>$F195*Population!C195*'Baseline Mortality'!C195</f>
        <v>16.500089032778202</v>
      </c>
      <c r="N195" s="85">
        <f>$F195*Population!D195*'Baseline Mortality'!D195</f>
        <v>19.333347225421907</v>
      </c>
      <c r="O195" s="85">
        <f>$F195*Population!E195*'Baseline Mortality'!E195</f>
        <v>21.213308453934168</v>
      </c>
      <c r="P195" s="85">
        <f>$F195*Population!F195*'Baseline Mortality'!F195</f>
        <v>24.201022354105934</v>
      </c>
      <c r="Q195" s="85">
        <f>$F195*Population!G195*'Baseline Mortality'!G195</f>
        <v>34.468995893323793</v>
      </c>
      <c r="R195" s="85">
        <f>$F195*Population!H195*'Baseline Mortality'!H195</f>
        <v>39.657901901026889</v>
      </c>
      <c r="S195" s="85">
        <f>$F195*Population!I195*'Baseline Mortality'!I195</f>
        <v>53.320411945307576</v>
      </c>
      <c r="T195" s="85">
        <f>$F195*Population!J195*'Baseline Mortality'!J195</f>
        <v>49.666270565707492</v>
      </c>
      <c r="U195" s="85">
        <f>$F195*Population!K195*'Baseline Mortality'!K195</f>
        <v>70.374906560786087</v>
      </c>
      <c r="V195" s="85">
        <f>$F195*Population!L195*'Baseline Mortality'!L195</f>
        <v>65.275343511736253</v>
      </c>
      <c r="W195" s="87">
        <f>$F195*Population!M195*'Baseline Mortality'!M195</f>
        <v>105.37680426445814</v>
      </c>
      <c r="X195" s="89">
        <f t="shared" si="9"/>
        <v>499.3884017085864</v>
      </c>
      <c r="Z195" s="84">
        <f>$J195*Population!C195*'Baseline Mortality'!C195</f>
        <v>16.344057165463049</v>
      </c>
      <c r="AA195" s="85">
        <f>$J195*Population!D195*'Baseline Mortality'!D195</f>
        <v>19.150522862290156</v>
      </c>
      <c r="AB195" s="85">
        <f>$J195*Population!E195*'Baseline Mortality'!E195</f>
        <v>21.012706376974201</v>
      </c>
      <c r="AC195" s="85">
        <f>$J195*Population!F195*'Baseline Mortality'!F195</f>
        <v>23.97216718239471</v>
      </c>
      <c r="AD195" s="85">
        <f>$J195*Population!G195*'Baseline Mortality'!G195</f>
        <v>34.143042391919678</v>
      </c>
      <c r="AE195" s="85">
        <f>$J195*Population!H195*'Baseline Mortality'!H195</f>
        <v>39.28287989507735</v>
      </c>
      <c r="AF195" s="85">
        <f>$J195*Population!I195*'Baseline Mortality'!I195</f>
        <v>52.816191427144787</v>
      </c>
      <c r="AG195" s="85">
        <f>$J195*Population!J195*'Baseline Mortality'!J195</f>
        <v>49.196605164293466</v>
      </c>
      <c r="AH195" s="85">
        <f>$J195*Population!K195*'Baseline Mortality'!K195</f>
        <v>69.709411480062869</v>
      </c>
      <c r="AI195" s="85">
        <f>$J195*Population!L195*'Baseline Mortality'!L195</f>
        <v>64.658072070500907</v>
      </c>
      <c r="AJ195" s="87">
        <f>$J195*Population!M195*'Baseline Mortality'!M195</f>
        <v>104.38031633591281</v>
      </c>
      <c r="AK195" s="89">
        <f t="shared" si="13"/>
        <v>494.66597235203398</v>
      </c>
      <c r="AM195" s="95">
        <f t="shared" si="11"/>
        <v>4.7224293565524249</v>
      </c>
    </row>
    <row r="196" spans="2:39" ht="16.2" thickBot="1" x14ac:dyDescent="0.35">
      <c r="B196" s="32" t="s">
        <v>193</v>
      </c>
      <c r="C196" s="30">
        <f>((-Input!C$2)/556)*(MMM_results!Q196*LN(Input!D202)+MMM_results!T196)</f>
        <v>-0.10699985517613653</v>
      </c>
      <c r="E196" s="73">
        <f>IF((Input!C202-Input!$C$7)&lt;0,0,1-EXP(-Input!$G$5*(Input!C202-Input!$C$7)))</f>
        <v>0.13183950713419723</v>
      </c>
      <c r="F196" s="55">
        <f>IF((Input!C202-Input!$C$7)&lt;0,0,1-EXP(-Input!$G$4*(Input!C202-Input!$C$7)))</f>
        <v>0.17033366943568584</v>
      </c>
      <c r="G196" s="29">
        <f>IF((Input!C202-Input!$C$7)&lt;0,0,1-EXP(-Input!$G$6*(Input!C202-Input!$C$7)))</f>
        <v>0.22369530816652172</v>
      </c>
      <c r="I196" s="73">
        <f>IF((Input!C202-Input!$C$7+$C196)&lt;0,0,1-EXP(-Input!$G$5*(Input!C202-Input!$C$7+$C196)))</f>
        <v>0.13129806072004979</v>
      </c>
      <c r="J196" s="55">
        <f>IF((Input!C202-Input!$C$7+$C196)&lt;0,0,1-EXP(-Input!$G$4*(Input!C202-Input!$C$7+$C196)))</f>
        <v>0.16965017274024263</v>
      </c>
      <c r="K196" s="29">
        <f>IF((Input!C202-Input!$C$7+$C196)&lt;0,0,1-EXP(-Input!$G$6*(Input!C202-Input!$C$7+$C196)))</f>
        <v>0.22282796285505035</v>
      </c>
      <c r="M196" s="84">
        <f>$F196*Population!C196*'Baseline Mortality'!C196</f>
        <v>2.1329119833603807</v>
      </c>
      <c r="N196" s="85">
        <f>$F196*Population!D196*'Baseline Mortality'!D196</f>
        <v>2.8987182548548636</v>
      </c>
      <c r="O196" s="85">
        <f>$F196*Population!E196*'Baseline Mortality'!E196</f>
        <v>3.9089501156150703</v>
      </c>
      <c r="P196" s="85">
        <f>$F196*Population!F196*'Baseline Mortality'!F196</f>
        <v>5.7676875604829156</v>
      </c>
      <c r="Q196" s="85">
        <f>$F196*Population!G196*'Baseline Mortality'!G196</f>
        <v>10.288997806751478</v>
      </c>
      <c r="R196" s="85">
        <f>$F196*Population!H196*'Baseline Mortality'!H196</f>
        <v>14.279058543078126</v>
      </c>
      <c r="S196" s="85">
        <f>$F196*Population!I196*'Baseline Mortality'!I196</f>
        <v>21.59936506684701</v>
      </c>
      <c r="T196" s="85">
        <f>$F196*Population!J196*'Baseline Mortality'!J196</f>
        <v>31.785569086687875</v>
      </c>
      <c r="U196" s="85">
        <f>$F196*Population!K196*'Baseline Mortality'!K196</f>
        <v>40.387794060577477</v>
      </c>
      <c r="V196" s="85">
        <f>$F196*Population!L196*'Baseline Mortality'!L196</f>
        <v>51.623989848922108</v>
      </c>
      <c r="W196" s="87">
        <f>$F196*Population!M196*'Baseline Mortality'!M196</f>
        <v>232.77221891297225</v>
      </c>
      <c r="X196" s="89">
        <f t="shared" si="9"/>
        <v>417.44526124014953</v>
      </c>
      <c r="Z196" s="84">
        <f>$J196*Population!C196*'Baseline Mortality'!C196</f>
        <v>2.124353262720311</v>
      </c>
      <c r="AA196" s="85">
        <f>$J196*Population!D196*'Baseline Mortality'!D196</f>
        <v>2.8870865888737449</v>
      </c>
      <c r="AB196" s="85">
        <f>$J196*Population!E196*'Baseline Mortality'!E196</f>
        <v>3.8932646994813913</v>
      </c>
      <c r="AC196" s="85">
        <f>$J196*Population!F196*'Baseline Mortality'!F196</f>
        <v>5.7445436019161829</v>
      </c>
      <c r="AD196" s="85">
        <f>$J196*Population!G196*'Baseline Mortality'!G196</f>
        <v>10.247711218940415</v>
      </c>
      <c r="AE196" s="85">
        <f>$J196*Population!H196*'Baseline Mortality'!H196</f>
        <v>14.221761067126556</v>
      </c>
      <c r="AF196" s="85">
        <f>$J196*Population!I196*'Baseline Mortality'!I196</f>
        <v>21.512693449334328</v>
      </c>
      <c r="AG196" s="85">
        <f>$J196*Population!J196*'Baseline Mortality'!J196</f>
        <v>31.658023361256674</v>
      </c>
      <c r="AH196" s="85">
        <f>$J196*Population!K196*'Baseline Mortality'!K196</f>
        <v>40.225730248601252</v>
      </c>
      <c r="AI196" s="85">
        <f>$J196*Population!L196*'Baseline Mortality'!L196</f>
        <v>51.416838634577758</v>
      </c>
      <c r="AJ196" s="87">
        <f>$J196*Population!M196*'Baseline Mortality'!M196</f>
        <v>231.83817549721604</v>
      </c>
      <c r="AK196" s="89">
        <f t="shared" si="13"/>
        <v>415.7701816300447</v>
      </c>
      <c r="AM196" s="95">
        <f>X196-AK196</f>
        <v>1.6750796101048309</v>
      </c>
    </row>
    <row r="197" spans="2:39" ht="16.2" thickBot="1" x14ac:dyDescent="0.35">
      <c r="B197" s="106" t="s">
        <v>194</v>
      </c>
      <c r="C197" s="108">
        <f>((-Input!C$2)/556)*(MMM_results!Q197*LN(Input!D203)+MMM_results!T197)</f>
        <v>-8.9031496520071099E-2</v>
      </c>
      <c r="E197" s="79"/>
      <c r="F197" s="79"/>
      <c r="G197" s="79"/>
      <c r="I197" s="79"/>
      <c r="J197" s="79"/>
      <c r="K197" s="79"/>
      <c r="M197" s="90">
        <f>SUM(M4:M196)</f>
        <v>5227.2851414443385</v>
      </c>
      <c r="N197" s="91">
        <f t="shared" ref="N197:X197" si="14">SUM(N4:N196)</f>
        <v>7201.8571519389379</v>
      </c>
      <c r="O197" s="91">
        <f t="shared" si="14"/>
        <v>10746.710032896934</v>
      </c>
      <c r="P197" s="91">
        <f t="shared" si="14"/>
        <v>17379.266477110639</v>
      </c>
      <c r="Q197" s="91">
        <f t="shared" si="14"/>
        <v>32057.928300421267</v>
      </c>
      <c r="R197" s="91">
        <f t="shared" si="14"/>
        <v>47330.445437972943</v>
      </c>
      <c r="S197" s="91">
        <f t="shared" si="14"/>
        <v>77909.706248809875</v>
      </c>
      <c r="T197" s="91">
        <f t="shared" si="14"/>
        <v>99453.074379407844</v>
      </c>
      <c r="U197" s="91">
        <f t="shared" si="14"/>
        <v>130365.49668379518</v>
      </c>
      <c r="V197" s="91">
        <f t="shared" si="14"/>
        <v>147877.23867438381</v>
      </c>
      <c r="W197" s="92">
        <f t="shared" si="14"/>
        <v>361735.71812357963</v>
      </c>
      <c r="X197" s="93">
        <f t="shared" si="14"/>
        <v>937284.72665176191</v>
      </c>
      <c r="Z197" s="90">
        <f>SUM(Z4:Z196)</f>
        <v>5208.4205092421626</v>
      </c>
      <c r="AA197" s="91">
        <f t="shared" ref="AA197" si="15">SUM(AA4:AA196)</f>
        <v>7176.7642353292304</v>
      </c>
      <c r="AB197" s="91">
        <f t="shared" ref="AB197" si="16">SUM(AB4:AB196)</f>
        <v>10711.272678228308</v>
      </c>
      <c r="AC197" s="91">
        <f t="shared" ref="AC197" si="17">SUM(AC4:AC196)</f>
        <v>17324.593215864992</v>
      </c>
      <c r="AD197" s="91">
        <f t="shared" ref="AD197" si="18">SUM(AD4:AD196)</f>
        <v>31961.329875753923</v>
      </c>
      <c r="AE197" s="91">
        <f t="shared" ref="AE197" si="19">SUM(AE4:AE196)</f>
        <v>47188.108778435024</v>
      </c>
      <c r="AF197" s="91">
        <f t="shared" ref="AF197" si="20">SUM(AF4:AF196)</f>
        <v>77682.425250958477</v>
      </c>
      <c r="AG197" s="91">
        <f t="shared" ref="AG197" si="21">SUM(AG4:AG196)</f>
        <v>99164.263238694912</v>
      </c>
      <c r="AH197" s="91">
        <f t="shared" ref="AH197" si="22">SUM(AH4:AH196)</f>
        <v>129990.12794283479</v>
      </c>
      <c r="AI197" s="91">
        <f t="shared" ref="AI197" si="23">SUM(AI4:AI196)</f>
        <v>147446.43411307104</v>
      </c>
      <c r="AJ197" s="92">
        <f t="shared" ref="AJ197" si="24">SUM(AJ4:AJ196)</f>
        <v>360630.97000331047</v>
      </c>
      <c r="AK197" s="93">
        <f t="shared" ref="AK197:AM197" si="25">SUM(AK4:AK196)</f>
        <v>934484.70984172332</v>
      </c>
      <c r="AM197" s="96">
        <f t="shared" si="25"/>
        <v>2800.0168100380642</v>
      </c>
    </row>
  </sheetData>
  <mergeCells count="8">
    <mergeCell ref="K2:K3"/>
    <mergeCell ref="M2:X2"/>
    <mergeCell ref="Z2:AK2"/>
    <mergeCell ref="E2:E3"/>
    <mergeCell ref="F2:F3"/>
    <mergeCell ref="G2:G3"/>
    <mergeCell ref="I2:I3"/>
    <mergeCell ref="J2:J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L197"/>
  <sheetViews>
    <sheetView zoomScale="75" zoomScaleNormal="7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2" sqref="D2:F2"/>
    </sheetView>
  </sheetViews>
  <sheetFormatPr defaultColWidth="10.8984375" defaultRowHeight="15.6" x14ac:dyDescent="0.3"/>
  <cols>
    <col min="1" max="1" width="3.8984375" style="1" customWidth="1"/>
    <col min="2" max="2" width="19.09765625" style="1" customWidth="1"/>
    <col min="3" max="3" width="3.8984375" style="1" customWidth="1"/>
    <col min="4" max="6" width="13.8984375" style="1" customWidth="1"/>
    <col min="7" max="7" width="3.8984375" style="1" customWidth="1"/>
    <col min="8" max="9" width="11.09765625" style="1" customWidth="1"/>
    <col min="10" max="10" width="3.8984375" style="1" customWidth="1"/>
    <col min="11" max="12" width="11.09765625" style="1" customWidth="1"/>
    <col min="13" max="13" width="3.8984375" style="1" customWidth="1"/>
    <col min="14" max="15" width="11.09765625" style="1" customWidth="1"/>
    <col min="16" max="16" width="3.8984375" style="1" customWidth="1"/>
    <col min="17" max="18" width="11.09765625" style="1" customWidth="1"/>
    <col min="19" max="19" width="3.8984375" style="1" customWidth="1"/>
    <col min="20" max="21" width="11.09765625" style="1" customWidth="1"/>
    <col min="22" max="22" width="3.8984375" style="1" customWidth="1"/>
    <col min="23" max="24" width="11.09765625" style="1" customWidth="1"/>
    <col min="25" max="25" width="3.8984375" style="1" customWidth="1"/>
    <col min="26" max="28" width="9.8984375" style="1" bestFit="1" customWidth="1"/>
    <col min="29" max="29" width="3.8984375" style="1" customWidth="1"/>
    <col min="30" max="32" width="9.8984375" style="1" bestFit="1" customWidth="1"/>
    <col min="33" max="33" width="3.8984375" style="1" customWidth="1"/>
    <col min="34" max="35" width="10.8984375" style="1"/>
    <col min="36" max="36" width="3.8984375" style="1" customWidth="1"/>
    <col min="37" max="38" width="10.8984375" style="1"/>
    <col min="39" max="39" width="10.8984375" style="1" customWidth="1"/>
    <col min="40" max="16384" width="10.8984375" style="1"/>
  </cols>
  <sheetData>
    <row r="1" spans="2:38" ht="16.2" thickBot="1" x14ac:dyDescent="0.35"/>
    <row r="2" spans="2:38" ht="16.2" thickBot="1" x14ac:dyDescent="0.35">
      <c r="B2" s="125" t="s">
        <v>195</v>
      </c>
      <c r="C2" s="40"/>
      <c r="D2" s="127" t="s">
        <v>196</v>
      </c>
      <c r="E2" s="127"/>
      <c r="F2" s="128"/>
      <c r="G2" s="42"/>
      <c r="H2" s="122" t="s">
        <v>201</v>
      </c>
      <c r="I2" s="123"/>
      <c r="J2" s="42"/>
      <c r="K2" s="122" t="s">
        <v>202</v>
      </c>
      <c r="L2" s="123"/>
      <c r="M2" s="42"/>
      <c r="N2" s="122" t="s">
        <v>203</v>
      </c>
      <c r="O2" s="123"/>
      <c r="P2" s="42"/>
      <c r="Q2" s="122" t="s">
        <v>204</v>
      </c>
      <c r="R2" s="123"/>
      <c r="S2" s="42"/>
      <c r="T2" s="122" t="s">
        <v>205</v>
      </c>
      <c r="U2" s="123"/>
      <c r="V2" s="42"/>
      <c r="W2" s="122" t="s">
        <v>206</v>
      </c>
      <c r="X2" s="123"/>
      <c r="Y2" s="42"/>
      <c r="Z2" s="120" t="s">
        <v>200</v>
      </c>
      <c r="AA2" s="124"/>
      <c r="AB2" s="121"/>
      <c r="AC2" s="42"/>
      <c r="AD2" s="120" t="s">
        <v>248</v>
      </c>
      <c r="AE2" s="124"/>
      <c r="AF2" s="121"/>
      <c r="AG2" s="48"/>
      <c r="AH2" s="120" t="s">
        <v>197</v>
      </c>
      <c r="AI2" s="121"/>
      <c r="AK2" s="120" t="s">
        <v>198</v>
      </c>
      <c r="AL2" s="121"/>
    </row>
    <row r="3" spans="2:38" ht="36" customHeight="1" thickBot="1" x14ac:dyDescent="0.35">
      <c r="B3" s="126"/>
      <c r="C3" s="40"/>
      <c r="D3" s="22" t="s">
        <v>249</v>
      </c>
      <c r="E3" s="23" t="s">
        <v>250</v>
      </c>
      <c r="F3" s="24" t="s">
        <v>251</v>
      </c>
      <c r="G3" s="42"/>
      <c r="H3" s="9" t="s">
        <v>200</v>
      </c>
      <c r="I3" s="39" t="s">
        <v>248</v>
      </c>
      <c r="J3" s="42"/>
      <c r="K3" s="9" t="s">
        <v>200</v>
      </c>
      <c r="L3" s="100" t="s">
        <v>248</v>
      </c>
      <c r="M3" s="42"/>
      <c r="N3" s="9" t="s">
        <v>200</v>
      </c>
      <c r="O3" s="100" t="s">
        <v>248</v>
      </c>
      <c r="P3" s="42"/>
      <c r="Q3" s="9" t="s">
        <v>200</v>
      </c>
      <c r="R3" s="100" t="s">
        <v>248</v>
      </c>
      <c r="S3" s="42"/>
      <c r="T3" s="9" t="s">
        <v>200</v>
      </c>
      <c r="U3" s="100" t="s">
        <v>248</v>
      </c>
      <c r="V3" s="42"/>
      <c r="W3" s="9" t="s">
        <v>200</v>
      </c>
      <c r="X3" s="100" t="s">
        <v>248</v>
      </c>
      <c r="Y3" s="42"/>
      <c r="Z3" s="51" t="s">
        <v>207</v>
      </c>
      <c r="AA3" s="52" t="s">
        <v>208</v>
      </c>
      <c r="AB3" s="53" t="s">
        <v>209</v>
      </c>
      <c r="AC3" s="42"/>
      <c r="AD3" s="51" t="s">
        <v>207</v>
      </c>
      <c r="AE3" s="52" t="s">
        <v>208</v>
      </c>
      <c r="AF3" s="53" t="s">
        <v>209</v>
      </c>
      <c r="AG3" s="49"/>
      <c r="AH3" s="37" t="s">
        <v>200</v>
      </c>
      <c r="AI3" s="38" t="s">
        <v>248</v>
      </c>
      <c r="AK3" s="37" t="s">
        <v>200</v>
      </c>
      <c r="AL3" s="38" t="s">
        <v>248</v>
      </c>
    </row>
    <row r="4" spans="2:38" x14ac:dyDescent="0.3">
      <c r="B4" s="2" t="s">
        <v>0</v>
      </c>
      <c r="C4" s="41"/>
      <c r="D4" s="12">
        <v>0.54020618398852005</v>
      </c>
      <c r="E4" s="13">
        <v>0.89972154834843998</v>
      </c>
      <c r="F4" s="18">
        <v>0.31590139084735402</v>
      </c>
      <c r="G4" s="43"/>
      <c r="H4" s="6">
        <v>58.980935888615399</v>
      </c>
      <c r="I4" s="7">
        <v>65.458715984509453</v>
      </c>
      <c r="J4" s="43"/>
      <c r="K4" s="6">
        <v>55.189649913707299</v>
      </c>
      <c r="L4" s="7">
        <v>61.310428321648445</v>
      </c>
      <c r="M4" s="43"/>
      <c r="N4" s="6">
        <v>63.038720346413697</v>
      </c>
      <c r="O4" s="7">
        <v>71.528162801434348</v>
      </c>
      <c r="P4" s="43"/>
      <c r="Q4" s="6">
        <v>58.963124124174101</v>
      </c>
      <c r="R4" s="7">
        <v>66.9539830023555</v>
      </c>
      <c r="S4" s="43"/>
      <c r="T4" s="6">
        <v>53.812730415040697</v>
      </c>
      <c r="U4" s="7">
        <v>60.145680439838003</v>
      </c>
      <c r="V4" s="43"/>
      <c r="W4" s="6">
        <v>50.044458003172501</v>
      </c>
      <c r="X4" s="7">
        <v>55.965843230298645</v>
      </c>
      <c r="Y4" s="43"/>
      <c r="Z4" s="45">
        <f t="shared" ref="Z4:Z35" si="0">K4-H4</f>
        <v>-3.7912859749080994</v>
      </c>
      <c r="AA4" s="26">
        <f t="shared" ref="AA4:AA35" si="1">Q4-N4</f>
        <v>-4.0755962222395965</v>
      </c>
      <c r="AB4" s="27">
        <f t="shared" ref="AB4:AB35" si="2">W4-T4</f>
        <v>-3.7682724118681961</v>
      </c>
      <c r="AC4" s="43"/>
      <c r="AD4" s="45">
        <f t="shared" ref="AD4:AD35" si="3">L4-I4</f>
        <v>-4.1482876628610086</v>
      </c>
      <c r="AE4" s="26">
        <f t="shared" ref="AE4:AE35" si="4">R4-O4</f>
        <v>-4.5741797990788484</v>
      </c>
      <c r="AF4" s="27">
        <f t="shared" ref="AF4:AF35" si="5">X4-U4</f>
        <v>-4.1798372095393574</v>
      </c>
      <c r="AG4" s="50"/>
      <c r="AH4" s="45">
        <f t="shared" ref="AH4:AH35" si="6">SLOPE(Z4:AB4,LN($D4:$F4))</f>
        <v>-0.29146504172762111</v>
      </c>
      <c r="AI4" s="27">
        <f>SLOPE(AD4:AF4,LN($D4:$F4))</f>
        <v>-0.37301282744542991</v>
      </c>
      <c r="AK4" s="45">
        <f t="shared" ref="AK4:AK35" si="7">INTERCEPT(Z4:AB4,LN($D4:$F4))</f>
        <v>-4.0604338873939421</v>
      </c>
      <c r="AL4" s="27">
        <f t="shared" ref="AL4:AL35" si="8">INTERCEPT(AD4:AF4,LN($D4:$F4))</f>
        <v>-4.5337519752623594</v>
      </c>
    </row>
    <row r="5" spans="2:38" x14ac:dyDescent="0.3">
      <c r="B5" s="2" t="s">
        <v>1</v>
      </c>
      <c r="C5" s="41"/>
      <c r="D5" s="14">
        <v>1.6035863573910999E-2</v>
      </c>
      <c r="E5" s="15">
        <v>1.3215051598434099E-2</v>
      </c>
      <c r="F5" s="19">
        <v>8.9525984195441104E-3</v>
      </c>
      <c r="G5" s="43"/>
      <c r="H5" s="6">
        <v>49.448423323048402</v>
      </c>
      <c r="I5" s="7">
        <v>54.910661747038702</v>
      </c>
      <c r="J5" s="43"/>
      <c r="K5" s="6">
        <v>46.5435984248764</v>
      </c>
      <c r="L5" s="7">
        <v>51.869082191007301</v>
      </c>
      <c r="M5" s="43"/>
      <c r="N5" s="6">
        <v>48.737404443433498</v>
      </c>
      <c r="O5" s="7">
        <v>52.881009023544351</v>
      </c>
      <c r="P5" s="43"/>
      <c r="Q5" s="6">
        <v>45.867810445327201</v>
      </c>
      <c r="R5" s="7">
        <v>49.944842919613848</v>
      </c>
      <c r="S5" s="43"/>
      <c r="T5" s="6">
        <v>42.764874934899403</v>
      </c>
      <c r="U5" s="7">
        <v>46.033399168031053</v>
      </c>
      <c r="V5" s="43"/>
      <c r="W5" s="6">
        <v>40.229150100949198</v>
      </c>
      <c r="X5" s="7">
        <v>43.402746439810151</v>
      </c>
      <c r="Y5" s="43"/>
      <c r="Z5" s="46">
        <f t="shared" si="0"/>
        <v>-2.9048248981720022</v>
      </c>
      <c r="AA5" s="21">
        <f t="shared" si="1"/>
        <v>-2.8695939981062963</v>
      </c>
      <c r="AB5" s="10">
        <f t="shared" si="2"/>
        <v>-2.535724833950205</v>
      </c>
      <c r="AC5" s="43"/>
      <c r="AD5" s="46">
        <f t="shared" si="3"/>
        <v>-3.041579556031401</v>
      </c>
      <c r="AE5" s="21">
        <f t="shared" si="4"/>
        <v>-2.9361661039305034</v>
      </c>
      <c r="AF5" s="10">
        <f t="shared" si="5"/>
        <v>-2.6306527282209018</v>
      </c>
      <c r="AG5" s="50"/>
      <c r="AH5" s="46">
        <f t="shared" si="6"/>
        <v>-0.66557032823664974</v>
      </c>
      <c r="AI5" s="10">
        <f t="shared" ref="AI5:AI68" si="9">SLOPE(AD5:AF5,LN($D5:$F5))</f>
        <v>-0.71646854684912309</v>
      </c>
      <c r="AK5" s="46">
        <f t="shared" si="7"/>
        <v>-5.6930415246943111</v>
      </c>
      <c r="AL5" s="10">
        <f t="shared" si="8"/>
        <v>-6.01599009338039</v>
      </c>
    </row>
    <row r="6" spans="2:38" x14ac:dyDescent="0.3">
      <c r="B6" s="2" t="s">
        <v>2</v>
      </c>
      <c r="C6" s="41"/>
      <c r="D6" s="14">
        <v>0.436210922803145</v>
      </c>
      <c r="E6" s="15">
        <v>0.48940299062331899</v>
      </c>
      <c r="F6" s="19">
        <v>0.110448369158408</v>
      </c>
      <c r="G6" s="43"/>
      <c r="H6" s="6">
        <v>49.513838714058899</v>
      </c>
      <c r="I6" s="7">
        <v>55.04332595902185</v>
      </c>
      <c r="J6" s="43"/>
      <c r="K6" s="6">
        <v>46.133627993203397</v>
      </c>
      <c r="L6" s="7">
        <v>51.458540443475457</v>
      </c>
      <c r="M6" s="43"/>
      <c r="N6" s="6">
        <v>49.5515029813903</v>
      </c>
      <c r="O6" s="7">
        <v>54.730106707915454</v>
      </c>
      <c r="P6" s="43"/>
      <c r="Q6" s="6">
        <v>46.151283156947002</v>
      </c>
      <c r="R6" s="7">
        <v>51.113178079701655</v>
      </c>
      <c r="S6" s="43"/>
      <c r="T6" s="6">
        <v>39.866617696735297</v>
      </c>
      <c r="U6" s="7">
        <v>42.265370629282451</v>
      </c>
      <c r="V6" s="43"/>
      <c r="W6" s="6">
        <v>37.293498604131798</v>
      </c>
      <c r="X6" s="7">
        <v>39.591309853186701</v>
      </c>
      <c r="Y6" s="43"/>
      <c r="Z6" s="46">
        <f t="shared" si="0"/>
        <v>-3.3802107208555014</v>
      </c>
      <c r="AA6" s="21">
        <f t="shared" si="1"/>
        <v>-3.4002198244432975</v>
      </c>
      <c r="AB6" s="10">
        <f t="shared" si="2"/>
        <v>-2.5731190926034984</v>
      </c>
      <c r="AC6" s="43"/>
      <c r="AD6" s="46">
        <f t="shared" si="3"/>
        <v>-3.5847855155463932</v>
      </c>
      <c r="AE6" s="21">
        <f t="shared" si="4"/>
        <v>-3.6169286282137989</v>
      </c>
      <c r="AF6" s="10">
        <f t="shared" si="5"/>
        <v>-2.6740607760957502</v>
      </c>
      <c r="AG6" s="50"/>
      <c r="AH6" s="46">
        <f t="shared" si="6"/>
        <v>-0.56903792732017255</v>
      </c>
      <c r="AI6" s="10">
        <f t="shared" si="9"/>
        <v>-0.64583087492049929</v>
      </c>
      <c r="AK6" s="46">
        <f t="shared" si="7"/>
        <v>-3.8286551686254144</v>
      </c>
      <c r="AL6" s="10">
        <f t="shared" si="8"/>
        <v>-4.0986550344335289</v>
      </c>
    </row>
    <row r="7" spans="2:38" x14ac:dyDescent="0.3">
      <c r="B7" s="2" t="s">
        <v>3</v>
      </c>
      <c r="C7" s="41"/>
      <c r="D7" s="14">
        <v>8.5223669850833996E-4</v>
      </c>
      <c r="E7" s="15">
        <v>4.0655394527338998E-4</v>
      </c>
      <c r="F7" s="19">
        <v>3.1913162544660098E-4</v>
      </c>
      <c r="G7" s="43"/>
      <c r="H7" s="6">
        <v>47.187971610430203</v>
      </c>
      <c r="I7" s="7">
        <v>51.624831783745094</v>
      </c>
      <c r="J7" s="43"/>
      <c r="K7" s="6">
        <v>44.376148376094399</v>
      </c>
      <c r="L7" s="7">
        <v>48.7548107866035</v>
      </c>
      <c r="M7" s="43"/>
      <c r="N7" s="6">
        <v>45.821321388997802</v>
      </c>
      <c r="O7" s="7">
        <v>48.630820404266949</v>
      </c>
      <c r="P7" s="43"/>
      <c r="Q7" s="6">
        <v>43.016619469454</v>
      </c>
      <c r="R7" s="7">
        <v>45.744978651927397</v>
      </c>
      <c r="S7" s="43"/>
      <c r="T7" s="6">
        <v>40.421763662399201</v>
      </c>
      <c r="U7" s="7">
        <v>42.694655354678346</v>
      </c>
      <c r="V7" s="43"/>
      <c r="W7" s="6">
        <v>37.931967029981898</v>
      </c>
      <c r="X7" s="7">
        <v>40.1835314241874</v>
      </c>
      <c r="Y7" s="43"/>
      <c r="Z7" s="46">
        <f t="shared" si="0"/>
        <v>-2.8118232343358045</v>
      </c>
      <c r="AA7" s="21">
        <f t="shared" si="1"/>
        <v>-2.8047019195438025</v>
      </c>
      <c r="AB7" s="10">
        <f t="shared" si="2"/>
        <v>-2.4897966324173026</v>
      </c>
      <c r="AC7" s="43"/>
      <c r="AD7" s="46">
        <f t="shared" si="3"/>
        <v>-2.8700209971415944</v>
      </c>
      <c r="AE7" s="21">
        <f t="shared" si="4"/>
        <v>-2.8858417523395516</v>
      </c>
      <c r="AF7" s="10">
        <f t="shared" si="5"/>
        <v>-2.5111239304909461</v>
      </c>
      <c r="AG7" s="50"/>
      <c r="AH7" s="46">
        <f t="shared" si="6"/>
        <v>-0.25318800356443832</v>
      </c>
      <c r="AI7" s="10">
        <f t="shared" si="9"/>
        <v>-0.27464657420131089</v>
      </c>
      <c r="AK7" s="46">
        <f t="shared" si="7"/>
        <v>-4.6369148837781236</v>
      </c>
      <c r="AL7" s="10">
        <f t="shared" si="8"/>
        <v>-4.8544515750931527</v>
      </c>
    </row>
    <row r="8" spans="2:38" x14ac:dyDescent="0.3">
      <c r="B8" s="2" t="s">
        <v>4</v>
      </c>
      <c r="C8" s="41"/>
      <c r="D8" s="14">
        <v>0.138888917387128</v>
      </c>
      <c r="E8" s="15">
        <v>0.121603087800287</v>
      </c>
      <c r="F8" s="19">
        <v>5.6296903658378403E-2</v>
      </c>
      <c r="G8" s="43"/>
      <c r="H8" s="6">
        <v>45.218850561581498</v>
      </c>
      <c r="I8" s="7">
        <v>54.758664095491</v>
      </c>
      <c r="J8" s="43"/>
      <c r="K8" s="6">
        <v>43.4138092799082</v>
      </c>
      <c r="L8" s="7">
        <v>52.84270704563135</v>
      </c>
      <c r="M8" s="43"/>
      <c r="N8" s="6">
        <v>41.730255604438199</v>
      </c>
      <c r="O8" s="7">
        <v>49.695199502824202</v>
      </c>
      <c r="P8" s="43"/>
      <c r="Q8" s="6">
        <v>39.826886535492399</v>
      </c>
      <c r="R8" s="7">
        <v>47.604416757245453</v>
      </c>
      <c r="S8" s="43"/>
      <c r="T8" s="6">
        <v>33.665028622442797</v>
      </c>
      <c r="U8" s="7">
        <v>40.340827044470252</v>
      </c>
      <c r="V8" s="43"/>
      <c r="W8" s="6">
        <v>32.147663829655798</v>
      </c>
      <c r="X8" s="7">
        <v>38.676443571183398</v>
      </c>
      <c r="Y8" s="43"/>
      <c r="Z8" s="46">
        <f t="shared" si="0"/>
        <v>-1.8050412816732972</v>
      </c>
      <c r="AA8" s="21">
        <f t="shared" si="1"/>
        <v>-1.9033690689457998</v>
      </c>
      <c r="AB8" s="10">
        <f t="shared" si="2"/>
        <v>-1.5173647927869993</v>
      </c>
      <c r="AC8" s="43"/>
      <c r="AD8" s="46">
        <f t="shared" si="3"/>
        <v>-1.9159570498596494</v>
      </c>
      <c r="AE8" s="21">
        <f t="shared" si="4"/>
        <v>-2.0907827455787498</v>
      </c>
      <c r="AF8" s="10">
        <f t="shared" si="5"/>
        <v>-1.6643834732868541</v>
      </c>
      <c r="AG8" s="50"/>
      <c r="AH8" s="46">
        <f t="shared" si="6"/>
        <v>-0.38141454336318226</v>
      </c>
      <c r="AI8" s="10">
        <f t="shared" si="9"/>
        <v>-0.37323871967614708</v>
      </c>
      <c r="AK8" s="46">
        <f t="shared" si="7"/>
        <v>-2.6265766021910966</v>
      </c>
      <c r="AL8" s="10">
        <f t="shared" si="8"/>
        <v>-2.7560630005075293</v>
      </c>
    </row>
    <row r="9" spans="2:38" x14ac:dyDescent="0.3">
      <c r="B9" s="2" t="s">
        <v>5</v>
      </c>
      <c r="C9" s="41"/>
      <c r="D9" s="14">
        <v>4.6263763132191899E-3</v>
      </c>
      <c r="E9" s="15">
        <v>3.5392767792640201E-3</v>
      </c>
      <c r="F9" s="19">
        <v>1.22927880168328E-3</v>
      </c>
      <c r="G9" s="43"/>
      <c r="H9" s="6">
        <v>30.242581536296299</v>
      </c>
      <c r="I9" s="7">
        <v>28.791033253800101</v>
      </c>
      <c r="J9" s="43"/>
      <c r="K9" s="6">
        <v>27.722839088088399</v>
      </c>
      <c r="L9" s="7">
        <v>26.261058737235551</v>
      </c>
      <c r="M9" s="43"/>
      <c r="N9" s="6">
        <v>28.943485723522901</v>
      </c>
      <c r="O9" s="7">
        <v>27.459350856702251</v>
      </c>
      <c r="P9" s="43"/>
      <c r="Q9" s="6">
        <v>26.562497592288199</v>
      </c>
      <c r="R9" s="7">
        <v>25.100851699195701</v>
      </c>
      <c r="S9" s="43"/>
      <c r="T9" s="6">
        <v>23.118099590157598</v>
      </c>
      <c r="U9" s="7">
        <v>21.745161181842651</v>
      </c>
      <c r="V9" s="43"/>
      <c r="W9" s="6">
        <v>21.3297909013734</v>
      </c>
      <c r="X9" s="7">
        <v>20.018531690923247</v>
      </c>
      <c r="Y9" s="43"/>
      <c r="Z9" s="46">
        <f t="shared" si="0"/>
        <v>-2.5197424482079001</v>
      </c>
      <c r="AA9" s="21">
        <f t="shared" si="1"/>
        <v>-2.3809881312347017</v>
      </c>
      <c r="AB9" s="10">
        <f t="shared" si="2"/>
        <v>-1.7883086887841984</v>
      </c>
      <c r="AC9" s="43"/>
      <c r="AD9" s="46">
        <f t="shared" si="3"/>
        <v>-2.5299745165645504</v>
      </c>
      <c r="AE9" s="21">
        <f t="shared" si="4"/>
        <v>-2.3584991575065501</v>
      </c>
      <c r="AF9" s="10">
        <f t="shared" si="5"/>
        <v>-1.7266294909194038</v>
      </c>
      <c r="AG9" s="50"/>
      <c r="AH9" s="46">
        <f t="shared" si="6"/>
        <v>-0.55431133411092604</v>
      </c>
      <c r="AI9" s="10">
        <f t="shared" si="9"/>
        <v>-0.60369572284934137</v>
      </c>
      <c r="AK9" s="46">
        <f t="shared" si="7"/>
        <v>-5.5040230191387618</v>
      </c>
      <c r="AL9" s="10">
        <f t="shared" si="8"/>
        <v>-5.7710935709775466</v>
      </c>
    </row>
    <row r="10" spans="2:38" x14ac:dyDescent="0.3">
      <c r="B10" s="2" t="s">
        <v>6</v>
      </c>
      <c r="C10" s="41"/>
      <c r="D10" s="14">
        <v>1.1501908079258101</v>
      </c>
      <c r="E10" s="15">
        <v>1.19106166879085</v>
      </c>
      <c r="F10" s="19">
        <v>0.400169273890285</v>
      </c>
      <c r="G10" s="43"/>
      <c r="H10" s="6">
        <v>31.246719780035399</v>
      </c>
      <c r="I10" s="7">
        <v>26.882890465707952</v>
      </c>
      <c r="J10" s="43"/>
      <c r="K10" s="6">
        <v>29.283438996059498</v>
      </c>
      <c r="L10" s="7">
        <v>25.041140975222802</v>
      </c>
      <c r="M10" s="43"/>
      <c r="N10" s="6">
        <v>32.413071040651197</v>
      </c>
      <c r="O10" s="7">
        <v>27.9151101960632</v>
      </c>
      <c r="P10" s="43"/>
      <c r="Q10" s="6">
        <v>30.4914751242355</v>
      </c>
      <c r="R10" s="7">
        <v>26.096157139777553</v>
      </c>
      <c r="S10" s="43"/>
      <c r="T10" s="6">
        <v>27.1142087286016</v>
      </c>
      <c r="U10" s="7">
        <v>24.544566667406901</v>
      </c>
      <c r="V10" s="43"/>
      <c r="W10" s="6">
        <v>25.595652118091301</v>
      </c>
      <c r="X10" s="7">
        <v>22.993527771398952</v>
      </c>
      <c r="Y10" s="43"/>
      <c r="Z10" s="46">
        <f t="shared" si="0"/>
        <v>-1.9632807839759003</v>
      </c>
      <c r="AA10" s="21">
        <f t="shared" si="1"/>
        <v>-1.921595916415697</v>
      </c>
      <c r="AB10" s="10">
        <f t="shared" si="2"/>
        <v>-1.5185566105102986</v>
      </c>
      <c r="AC10" s="43"/>
      <c r="AD10" s="46">
        <f t="shared" si="3"/>
        <v>-1.8417494904851495</v>
      </c>
      <c r="AE10" s="21">
        <f t="shared" si="4"/>
        <v>-1.8189530562856469</v>
      </c>
      <c r="AF10" s="10">
        <f t="shared" si="5"/>
        <v>-1.5510388960079489</v>
      </c>
      <c r="AG10" s="50"/>
      <c r="AH10" s="46">
        <f t="shared" si="6"/>
        <v>-0.39368979668953741</v>
      </c>
      <c r="AI10" s="10">
        <f t="shared" si="9"/>
        <v>-0.25952383620552882</v>
      </c>
      <c r="AK10" s="46">
        <f t="shared" si="7"/>
        <v>-1.880026056347661</v>
      </c>
      <c r="AL10" s="10">
        <f t="shared" si="8"/>
        <v>-1.7892466168192915</v>
      </c>
    </row>
    <row r="11" spans="2:38" x14ac:dyDescent="0.3">
      <c r="B11" s="2" t="s">
        <v>7</v>
      </c>
      <c r="C11" s="41"/>
      <c r="D11" s="14">
        <v>1.9579205122316399E-2</v>
      </c>
      <c r="E11" s="15">
        <v>2.05306564828985E-2</v>
      </c>
      <c r="F11" s="19">
        <v>8.2987370382651294E-3</v>
      </c>
      <c r="G11" s="43"/>
      <c r="H11" s="6">
        <v>49.185656525824797</v>
      </c>
      <c r="I11" s="7">
        <v>52.840461339630302</v>
      </c>
      <c r="J11" s="43"/>
      <c r="K11" s="6">
        <v>46.0583746360522</v>
      </c>
      <c r="L11" s="7">
        <v>49.606541692409301</v>
      </c>
      <c r="M11" s="43"/>
      <c r="N11" s="6">
        <v>50.181621322207299</v>
      </c>
      <c r="O11" s="7">
        <v>53.808856981795699</v>
      </c>
      <c r="P11" s="43"/>
      <c r="Q11" s="6">
        <v>46.9220905743625</v>
      </c>
      <c r="R11" s="7">
        <v>50.434938578850549</v>
      </c>
      <c r="S11" s="43"/>
      <c r="T11" s="6">
        <v>42.693316424041399</v>
      </c>
      <c r="U11" s="7">
        <v>44.502000049602252</v>
      </c>
      <c r="V11" s="43"/>
      <c r="W11" s="6">
        <v>39.797687410235397</v>
      </c>
      <c r="X11" s="7">
        <v>41.498154001233601</v>
      </c>
      <c r="Y11" s="43"/>
      <c r="Z11" s="46">
        <f t="shared" si="0"/>
        <v>-3.1272818897725969</v>
      </c>
      <c r="AA11" s="21">
        <f t="shared" si="1"/>
        <v>-3.2595307478447992</v>
      </c>
      <c r="AB11" s="10">
        <f t="shared" si="2"/>
        <v>-2.8956290138060012</v>
      </c>
      <c r="AC11" s="43"/>
      <c r="AD11" s="46">
        <f t="shared" si="3"/>
        <v>-3.2339196472210006</v>
      </c>
      <c r="AE11" s="21">
        <f t="shared" si="4"/>
        <v>-3.3739184029451508</v>
      </c>
      <c r="AF11" s="10">
        <f t="shared" si="5"/>
        <v>-3.0038460483686507</v>
      </c>
      <c r="AG11" s="50"/>
      <c r="AH11" s="46">
        <f t="shared" si="6"/>
        <v>-0.34288612133780322</v>
      </c>
      <c r="AI11" s="10">
        <f t="shared" si="9"/>
        <v>-0.34583672233504636</v>
      </c>
      <c r="AK11" s="46">
        <f t="shared" si="7"/>
        <v>-4.5355004880589727</v>
      </c>
      <c r="AL11" s="10">
        <f t="shared" si="8"/>
        <v>-4.6576510924396199</v>
      </c>
    </row>
    <row r="12" spans="2:38" x14ac:dyDescent="0.3">
      <c r="B12" s="2" t="s">
        <v>8</v>
      </c>
      <c r="C12" s="41"/>
      <c r="D12" s="14">
        <v>1.0049127359732599</v>
      </c>
      <c r="E12" s="15">
        <v>0.72660653915034001</v>
      </c>
      <c r="F12" s="19">
        <v>0.26880178612682898</v>
      </c>
      <c r="G12" s="43"/>
      <c r="H12" s="6">
        <v>30.178276693025001</v>
      </c>
      <c r="I12" s="7">
        <v>28.395001446125701</v>
      </c>
      <c r="J12" s="43"/>
      <c r="K12" s="6">
        <v>28.129734641993</v>
      </c>
      <c r="L12" s="7">
        <v>26.345136031240052</v>
      </c>
      <c r="M12" s="43"/>
      <c r="N12" s="6">
        <v>29.3993311614093</v>
      </c>
      <c r="O12" s="7">
        <v>27.99254121936815</v>
      </c>
      <c r="P12" s="43"/>
      <c r="Q12" s="6">
        <v>27.458103760185001</v>
      </c>
      <c r="R12" s="7">
        <v>26.018018660224847</v>
      </c>
      <c r="S12" s="43"/>
      <c r="T12" s="6">
        <v>24.056836283764898</v>
      </c>
      <c r="U12" s="7">
        <v>24.163882566814053</v>
      </c>
      <c r="V12" s="43"/>
      <c r="W12" s="6">
        <v>22.577696834071698</v>
      </c>
      <c r="X12" s="7">
        <v>22.571492187404452</v>
      </c>
      <c r="Y12" s="43"/>
      <c r="Z12" s="46">
        <f t="shared" si="0"/>
        <v>-2.0485420510320012</v>
      </c>
      <c r="AA12" s="21">
        <f t="shared" si="1"/>
        <v>-1.9412274012242996</v>
      </c>
      <c r="AB12" s="10">
        <f t="shared" si="2"/>
        <v>-1.4791394496932</v>
      </c>
      <c r="AC12" s="43"/>
      <c r="AD12" s="46">
        <f t="shared" si="3"/>
        <v>-2.0498654148856481</v>
      </c>
      <c r="AE12" s="21">
        <f t="shared" si="4"/>
        <v>-1.9745225591433027</v>
      </c>
      <c r="AF12" s="10">
        <f t="shared" si="5"/>
        <v>-1.5923903794096006</v>
      </c>
      <c r="AG12" s="50"/>
      <c r="AH12" s="46">
        <f t="shared" si="6"/>
        <v>-0.43953321366966924</v>
      </c>
      <c r="AI12" s="10">
        <f t="shared" si="9"/>
        <v>-0.35570707788521166</v>
      </c>
      <c r="AK12" s="46">
        <f t="shared" si="7"/>
        <v>-2.0615263556253054</v>
      </c>
      <c r="AL12" s="10">
        <f t="shared" si="8"/>
        <v>-2.0653195242558682</v>
      </c>
    </row>
    <row r="13" spans="2:38" x14ac:dyDescent="0.3">
      <c r="B13" s="2" t="s">
        <v>9</v>
      </c>
      <c r="C13" s="41"/>
      <c r="D13" s="14">
        <v>0.13216719689453399</v>
      </c>
      <c r="E13" s="15">
        <v>7.4012471242872302E-2</v>
      </c>
      <c r="F13" s="19">
        <v>5.21279821391403E-2</v>
      </c>
      <c r="G13" s="43"/>
      <c r="H13" s="6">
        <v>43.323189782349999</v>
      </c>
      <c r="I13" s="7">
        <v>50.922799010131897</v>
      </c>
      <c r="J13" s="43"/>
      <c r="K13" s="6">
        <v>40.590323080934397</v>
      </c>
      <c r="L13" s="7">
        <v>47.995007002217847</v>
      </c>
      <c r="M13" s="43"/>
      <c r="N13" s="6">
        <v>43.476234010980001</v>
      </c>
      <c r="O13" s="7">
        <v>48.7273782082667</v>
      </c>
      <c r="P13" s="43"/>
      <c r="Q13" s="6">
        <v>40.891495796756097</v>
      </c>
      <c r="R13" s="7">
        <v>46.087449693137955</v>
      </c>
      <c r="S13" s="43"/>
      <c r="T13" s="6">
        <v>39.003906048295299</v>
      </c>
      <c r="U13" s="7">
        <v>43.205664510298803</v>
      </c>
      <c r="V13" s="43"/>
      <c r="W13" s="6">
        <v>36.681276879002198</v>
      </c>
      <c r="X13" s="7">
        <v>40.734151358566706</v>
      </c>
      <c r="Y13" s="43"/>
      <c r="Z13" s="46">
        <f t="shared" si="0"/>
        <v>-2.7328667014156025</v>
      </c>
      <c r="AA13" s="21">
        <f t="shared" si="1"/>
        <v>-2.5847382142239042</v>
      </c>
      <c r="AB13" s="10">
        <f t="shared" si="2"/>
        <v>-2.3226291692931014</v>
      </c>
      <c r="AC13" s="43"/>
      <c r="AD13" s="46">
        <f t="shared" si="3"/>
        <v>-2.92779200791405</v>
      </c>
      <c r="AE13" s="21">
        <f t="shared" si="4"/>
        <v>-2.6399285151287444</v>
      </c>
      <c r="AF13" s="10">
        <f t="shared" si="5"/>
        <v>-2.471513151732097</v>
      </c>
      <c r="AG13" s="50"/>
      <c r="AH13" s="46">
        <f t="shared" si="6"/>
        <v>-0.42232584620276253</v>
      </c>
      <c r="AI13" s="10">
        <f t="shared" si="9"/>
        <v>-0.49103460448998015</v>
      </c>
      <c r="AK13" s="46">
        <f t="shared" si="7"/>
        <v>-3.6139990722096966</v>
      </c>
      <c r="AL13" s="10">
        <f t="shared" si="8"/>
        <v>-3.920631981385104</v>
      </c>
    </row>
    <row r="14" spans="2:38" x14ac:dyDescent="0.3">
      <c r="B14" s="2" t="s">
        <v>10</v>
      </c>
      <c r="C14" s="41"/>
      <c r="D14" s="14">
        <v>8.6154385027909897E-2</v>
      </c>
      <c r="E14" s="15">
        <v>6.3098125558820495E-2</v>
      </c>
      <c r="F14" s="19">
        <v>2.44549586960475E-2</v>
      </c>
      <c r="G14" s="43"/>
      <c r="H14" s="6">
        <v>45.570662494339899</v>
      </c>
      <c r="I14" s="7">
        <v>50.720449508388455</v>
      </c>
      <c r="J14" s="43"/>
      <c r="K14" s="6">
        <v>42.731413474971603</v>
      </c>
      <c r="L14" s="7">
        <v>47.650300034706348</v>
      </c>
      <c r="M14" s="43"/>
      <c r="N14" s="6">
        <v>45.554909187788901</v>
      </c>
      <c r="O14" s="7">
        <v>50.170100356768501</v>
      </c>
      <c r="P14" s="43"/>
      <c r="Q14" s="6">
        <v>42.568804427457898</v>
      </c>
      <c r="R14" s="7">
        <v>46.910730966924547</v>
      </c>
      <c r="S14" s="43"/>
      <c r="T14" s="6">
        <v>39.116383257325097</v>
      </c>
      <c r="U14" s="7">
        <v>41.745776830765948</v>
      </c>
      <c r="V14" s="43"/>
      <c r="W14" s="6">
        <v>36.464581400182396</v>
      </c>
      <c r="X14" s="7">
        <v>38.875090443419651</v>
      </c>
      <c r="Y14" s="43"/>
      <c r="Z14" s="46">
        <f t="shared" si="0"/>
        <v>-2.839249019368296</v>
      </c>
      <c r="AA14" s="21">
        <f t="shared" si="1"/>
        <v>-2.9861047603310027</v>
      </c>
      <c r="AB14" s="10">
        <f t="shared" si="2"/>
        <v>-2.6518018571427007</v>
      </c>
      <c r="AC14" s="43"/>
      <c r="AD14" s="46">
        <f t="shared" si="3"/>
        <v>-3.0701494736821076</v>
      </c>
      <c r="AE14" s="21">
        <f t="shared" si="4"/>
        <v>-3.259369389843954</v>
      </c>
      <c r="AF14" s="10">
        <f t="shared" si="5"/>
        <v>-2.8706863873462964</v>
      </c>
      <c r="AG14" s="50"/>
      <c r="AH14" s="46">
        <f t="shared" si="6"/>
        <v>-0.19648577679911935</v>
      </c>
      <c r="AI14" s="10">
        <f t="shared" si="9"/>
        <v>-0.21720487637297548</v>
      </c>
      <c r="AK14" s="46">
        <f t="shared" si="7"/>
        <v>-3.4103030881584395</v>
      </c>
      <c r="AL14" s="10">
        <f t="shared" si="8"/>
        <v>-3.7129630974855612</v>
      </c>
    </row>
    <row r="15" spans="2:38" x14ac:dyDescent="0.3">
      <c r="B15" s="2" t="s">
        <v>11</v>
      </c>
      <c r="C15" s="41"/>
      <c r="D15" s="14">
        <v>4.7822968462919398E-2</v>
      </c>
      <c r="E15" s="15">
        <v>3.04403300576013E-2</v>
      </c>
      <c r="F15" s="19">
        <v>1.0119092524568199E-2</v>
      </c>
      <c r="G15" s="43"/>
      <c r="H15" s="6">
        <v>43.505013656381401</v>
      </c>
      <c r="I15" s="7">
        <v>42.342024262350748</v>
      </c>
      <c r="J15" s="43"/>
      <c r="K15" s="6">
        <v>39.649768804909897</v>
      </c>
      <c r="L15" s="7">
        <v>38.324120849768498</v>
      </c>
      <c r="M15" s="43"/>
      <c r="N15" s="6">
        <v>40.285367835208497</v>
      </c>
      <c r="O15" s="7">
        <v>38.366673670726748</v>
      </c>
      <c r="P15" s="43"/>
      <c r="Q15" s="6">
        <v>37.0619606140515</v>
      </c>
      <c r="R15" s="7">
        <v>35.110730547651698</v>
      </c>
      <c r="S15" s="43"/>
      <c r="T15" s="6">
        <v>30.827749653207299</v>
      </c>
      <c r="U15" s="7">
        <v>28.079653027124401</v>
      </c>
      <c r="V15" s="43"/>
      <c r="W15" s="6">
        <v>28.637512753404199</v>
      </c>
      <c r="X15" s="7">
        <v>25.9839561371979</v>
      </c>
      <c r="Y15" s="43"/>
      <c r="Z15" s="46">
        <f t="shared" si="0"/>
        <v>-3.8552448514715039</v>
      </c>
      <c r="AA15" s="21">
        <f t="shared" si="1"/>
        <v>-3.2234072211569966</v>
      </c>
      <c r="AB15" s="10">
        <f t="shared" si="2"/>
        <v>-2.1902368998031001</v>
      </c>
      <c r="AC15" s="43"/>
      <c r="AD15" s="46">
        <f t="shared" si="3"/>
        <v>-4.0179034125822497</v>
      </c>
      <c r="AE15" s="21">
        <f t="shared" si="4"/>
        <v>-3.2559431230750491</v>
      </c>
      <c r="AF15" s="10">
        <f t="shared" si="5"/>
        <v>-2.0956968899265007</v>
      </c>
      <c r="AG15" s="50"/>
      <c r="AH15" s="46">
        <f t="shared" si="6"/>
        <v>-1.0470359579224795</v>
      </c>
      <c r="AI15" s="10">
        <f t="shared" si="9"/>
        <v>-1.2032574352857168</v>
      </c>
      <c r="AK15" s="46">
        <f t="shared" si="7"/>
        <v>-6.9725860437199323</v>
      </c>
      <c r="AL15" s="10">
        <f t="shared" si="8"/>
        <v>-7.5854883886030677</v>
      </c>
    </row>
    <row r="16" spans="2:38" x14ac:dyDescent="0.3">
      <c r="B16" s="2" t="s">
        <v>12</v>
      </c>
      <c r="C16" s="41"/>
      <c r="D16" s="14">
        <v>8.7296646001481196E-2</v>
      </c>
      <c r="E16" s="15">
        <v>0.121141497074747</v>
      </c>
      <c r="F16" s="19">
        <v>2.5418205174343501E-2</v>
      </c>
      <c r="G16" s="43"/>
      <c r="H16" s="6">
        <v>89.380202484760403</v>
      </c>
      <c r="I16" s="7">
        <v>103.49880627044685</v>
      </c>
      <c r="J16" s="43"/>
      <c r="K16" s="6">
        <v>85.801604037850694</v>
      </c>
      <c r="L16" s="7">
        <v>99.714919894138944</v>
      </c>
      <c r="M16" s="43"/>
      <c r="N16" s="6">
        <v>94.316971315921407</v>
      </c>
      <c r="O16" s="7">
        <v>110.30643397239686</v>
      </c>
      <c r="P16" s="43"/>
      <c r="Q16" s="6">
        <v>90.410669752272796</v>
      </c>
      <c r="R16" s="7">
        <v>105.95902960377646</v>
      </c>
      <c r="S16" s="43"/>
      <c r="T16" s="6">
        <v>68.641140774992806</v>
      </c>
      <c r="U16" s="7">
        <v>76.951008297117951</v>
      </c>
      <c r="V16" s="43"/>
      <c r="W16" s="6">
        <v>65.888985003894206</v>
      </c>
      <c r="X16" s="7">
        <v>73.955115525135994</v>
      </c>
      <c r="Y16" s="43"/>
      <c r="Z16" s="46">
        <f t="shared" si="0"/>
        <v>-3.5785984469097087</v>
      </c>
      <c r="AA16" s="21">
        <f t="shared" si="1"/>
        <v>-3.9063015636486114</v>
      </c>
      <c r="AB16" s="10">
        <f t="shared" si="2"/>
        <v>-2.7521557710986002</v>
      </c>
      <c r="AC16" s="43"/>
      <c r="AD16" s="46">
        <f t="shared" si="3"/>
        <v>-3.7838863763079047</v>
      </c>
      <c r="AE16" s="21">
        <f t="shared" si="4"/>
        <v>-4.3474043686204027</v>
      </c>
      <c r="AF16" s="10">
        <f t="shared" si="5"/>
        <v>-2.995892771981957</v>
      </c>
      <c r="AG16" s="50"/>
      <c r="AH16" s="46">
        <f t="shared" si="6"/>
        <v>-0.72007655967001194</v>
      </c>
      <c r="AI16" s="10">
        <f t="shared" si="9"/>
        <v>-0.80316651917676629</v>
      </c>
      <c r="AK16" s="46">
        <f t="shared" si="7"/>
        <v>-5.3857286704354337</v>
      </c>
      <c r="AL16" s="10">
        <f t="shared" si="8"/>
        <v>-5.9101467493702273</v>
      </c>
    </row>
    <row r="17" spans="2:38" x14ac:dyDescent="0.3">
      <c r="B17" s="2" t="s">
        <v>13</v>
      </c>
      <c r="C17" s="41"/>
      <c r="D17" s="14">
        <v>0.76402837565891302</v>
      </c>
      <c r="E17" s="15">
        <v>1.26414129753164</v>
      </c>
      <c r="F17" s="19">
        <v>0.70151929216912701</v>
      </c>
      <c r="G17" s="43"/>
      <c r="H17" s="6">
        <v>63.193286757216001</v>
      </c>
      <c r="I17" s="7">
        <v>61.087048091631551</v>
      </c>
      <c r="J17" s="43"/>
      <c r="K17" s="6">
        <v>60.876523501395098</v>
      </c>
      <c r="L17" s="7">
        <v>58.389926172238098</v>
      </c>
      <c r="M17" s="43"/>
      <c r="N17" s="6">
        <v>70.6484980672398</v>
      </c>
      <c r="O17" s="7">
        <v>69.139310808908448</v>
      </c>
      <c r="P17" s="43"/>
      <c r="Q17" s="6">
        <v>67.9577598037976</v>
      </c>
      <c r="R17" s="7">
        <v>65.826749725872048</v>
      </c>
      <c r="S17" s="43"/>
      <c r="T17" s="6">
        <v>61.861542547939401</v>
      </c>
      <c r="U17" s="7">
        <v>60.721688869229254</v>
      </c>
      <c r="V17" s="43"/>
      <c r="W17" s="6">
        <v>58.884483581499502</v>
      </c>
      <c r="X17" s="7">
        <v>57.475995792303699</v>
      </c>
      <c r="Y17" s="43"/>
      <c r="Z17" s="46">
        <f t="shared" si="0"/>
        <v>-2.3167632558209021</v>
      </c>
      <c r="AA17" s="21">
        <f t="shared" si="1"/>
        <v>-2.6907382634421992</v>
      </c>
      <c r="AB17" s="10">
        <f t="shared" si="2"/>
        <v>-2.9770589664398983</v>
      </c>
      <c r="AC17" s="43"/>
      <c r="AD17" s="46">
        <f t="shared" si="3"/>
        <v>-2.697121919393453</v>
      </c>
      <c r="AE17" s="21">
        <f t="shared" si="4"/>
        <v>-3.3125610830363996</v>
      </c>
      <c r="AF17" s="10">
        <f t="shared" si="5"/>
        <v>-3.245693076925555</v>
      </c>
      <c r="AG17" s="50"/>
      <c r="AH17" s="46">
        <f t="shared" si="6"/>
        <v>6.033481740482044E-2</v>
      </c>
      <c r="AI17" s="10">
        <f t="shared" si="9"/>
        <v>-0.49774925007029813</v>
      </c>
      <c r="AK17" s="46">
        <f t="shared" si="7"/>
        <v>-2.6536914347112299</v>
      </c>
      <c r="AL17" s="10">
        <f t="shared" si="8"/>
        <v>-3.14971067313029</v>
      </c>
    </row>
    <row r="18" spans="2:38" x14ac:dyDescent="0.3">
      <c r="B18" s="2" t="s">
        <v>14</v>
      </c>
      <c r="C18" s="41"/>
      <c r="D18" s="14">
        <v>9.3303662971251696E-3</v>
      </c>
      <c r="E18" s="15">
        <v>6.1762807334755903E-3</v>
      </c>
      <c r="F18" s="19">
        <v>2.1406418195578599E-3</v>
      </c>
      <c r="G18" s="43"/>
      <c r="H18" s="6">
        <v>27.054650378890202</v>
      </c>
      <c r="I18" s="7">
        <v>25.788951505107001</v>
      </c>
      <c r="J18" s="43"/>
      <c r="K18" s="6">
        <v>24.8449461355045</v>
      </c>
      <c r="L18" s="7">
        <v>23.542901480994651</v>
      </c>
      <c r="M18" s="43"/>
      <c r="N18" s="6">
        <v>26.1954941018606</v>
      </c>
      <c r="O18" s="7">
        <v>24.826764558308348</v>
      </c>
      <c r="P18" s="43"/>
      <c r="Q18" s="6">
        <v>24.0555006726775</v>
      </c>
      <c r="R18" s="7">
        <v>22.712421706150153</v>
      </c>
      <c r="S18" s="43"/>
      <c r="T18" s="6">
        <v>21.3453591280769</v>
      </c>
      <c r="U18" s="7">
        <v>20.093807759410101</v>
      </c>
      <c r="V18" s="43"/>
      <c r="W18" s="6">
        <v>19.655839645945999</v>
      </c>
      <c r="X18" s="7">
        <v>18.410642027675898</v>
      </c>
      <c r="Y18" s="43"/>
      <c r="Z18" s="46">
        <f t="shared" si="0"/>
        <v>-2.2097042433857013</v>
      </c>
      <c r="AA18" s="21">
        <f t="shared" si="1"/>
        <v>-2.1399934291831002</v>
      </c>
      <c r="AB18" s="10">
        <f t="shared" si="2"/>
        <v>-1.6895194821309012</v>
      </c>
      <c r="AC18" s="43"/>
      <c r="AD18" s="46">
        <f t="shared" si="3"/>
        <v>-2.2460500241123498</v>
      </c>
      <c r="AE18" s="21">
        <f t="shared" si="4"/>
        <v>-2.1143428521581953</v>
      </c>
      <c r="AF18" s="10">
        <f t="shared" si="5"/>
        <v>-1.6831657317342028</v>
      </c>
      <c r="AG18" s="50"/>
      <c r="AH18" s="46">
        <f t="shared" si="6"/>
        <v>-0.36756970408156547</v>
      </c>
      <c r="AI18" s="10">
        <f t="shared" si="9"/>
        <v>-0.38721877680287109</v>
      </c>
      <c r="AK18" s="46">
        <f t="shared" si="7"/>
        <v>-3.9621927818268468</v>
      </c>
      <c r="AL18" s="10">
        <f t="shared" si="8"/>
        <v>-4.0678335266782977</v>
      </c>
    </row>
    <row r="19" spans="2:38" x14ac:dyDescent="0.3">
      <c r="B19" s="2" t="s">
        <v>15</v>
      </c>
      <c r="C19" s="41"/>
      <c r="D19" s="14">
        <v>0.19988025252937999</v>
      </c>
      <c r="E19" s="15">
        <v>0.16129826129358099</v>
      </c>
      <c r="F19" s="19">
        <v>6.0596641851667701E-2</v>
      </c>
      <c r="G19" s="43"/>
      <c r="H19" s="6">
        <v>37.879643650158499</v>
      </c>
      <c r="I19" s="7">
        <v>45.01021195384935</v>
      </c>
      <c r="J19" s="43"/>
      <c r="K19" s="6">
        <v>35.429473994608898</v>
      </c>
      <c r="L19" s="7">
        <v>42.276136019269849</v>
      </c>
      <c r="M19" s="43"/>
      <c r="N19" s="6">
        <v>38.243317187866303</v>
      </c>
      <c r="O19" s="7">
        <v>43.8798011184061</v>
      </c>
      <c r="P19" s="43"/>
      <c r="Q19" s="6">
        <v>35.895846167072399</v>
      </c>
      <c r="R19" s="7">
        <v>41.288112620201446</v>
      </c>
      <c r="S19" s="43"/>
      <c r="T19" s="6">
        <v>34.1678452882324</v>
      </c>
      <c r="U19" s="7">
        <v>37.539753058792243</v>
      </c>
      <c r="V19" s="43"/>
      <c r="W19" s="6">
        <v>32.130239468072503</v>
      </c>
      <c r="X19" s="7">
        <v>35.349782467525003</v>
      </c>
      <c r="Y19" s="43"/>
      <c r="Z19" s="46">
        <f t="shared" si="0"/>
        <v>-2.4501696555496011</v>
      </c>
      <c r="AA19" s="21">
        <f t="shared" si="1"/>
        <v>-2.347471020793904</v>
      </c>
      <c r="AB19" s="10">
        <f t="shared" si="2"/>
        <v>-2.0376058201598966</v>
      </c>
      <c r="AC19" s="43"/>
      <c r="AD19" s="46">
        <f t="shared" si="3"/>
        <v>-2.7340759345795007</v>
      </c>
      <c r="AE19" s="21">
        <f t="shared" si="4"/>
        <v>-2.591688498204654</v>
      </c>
      <c r="AF19" s="10">
        <f t="shared" si="5"/>
        <v>-2.1899705912672403</v>
      </c>
      <c r="AG19" s="50"/>
      <c r="AH19" s="46">
        <f t="shared" si="6"/>
        <v>-0.33669079693202714</v>
      </c>
      <c r="AI19" s="10">
        <f t="shared" si="9"/>
        <v>-0.4418550434090025</v>
      </c>
      <c r="AK19" s="46">
        <f t="shared" si="7"/>
        <v>-2.9785138109927414</v>
      </c>
      <c r="AL19" s="10">
        <f t="shared" si="8"/>
        <v>-3.4240166909025271</v>
      </c>
    </row>
    <row r="20" spans="2:38" x14ac:dyDescent="0.3">
      <c r="B20" s="2" t="s">
        <v>16</v>
      </c>
      <c r="C20" s="41"/>
      <c r="D20" s="14">
        <v>0.19057125536030201</v>
      </c>
      <c r="E20" s="15">
        <v>0.11708017605132499</v>
      </c>
      <c r="F20" s="19">
        <v>8.1918070346006497E-2</v>
      </c>
      <c r="G20" s="43"/>
      <c r="H20" s="6">
        <v>37.344859555334097</v>
      </c>
      <c r="I20" s="7">
        <v>46.391497124515098</v>
      </c>
      <c r="J20" s="43"/>
      <c r="K20" s="6">
        <v>34.296269241211299</v>
      </c>
      <c r="L20" s="7">
        <v>42.635933416919997</v>
      </c>
      <c r="M20" s="43"/>
      <c r="N20" s="6">
        <v>40.229604167153497</v>
      </c>
      <c r="O20" s="7">
        <v>47.759913574134252</v>
      </c>
      <c r="P20" s="43"/>
      <c r="Q20" s="6">
        <v>37.498827186766199</v>
      </c>
      <c r="R20" s="7">
        <v>44.639745241742851</v>
      </c>
      <c r="S20" s="43"/>
      <c r="T20" s="6">
        <v>36.222700264495003</v>
      </c>
      <c r="U20" s="7">
        <v>42.0559926705142</v>
      </c>
      <c r="V20" s="43"/>
      <c r="W20" s="6">
        <v>33.864669756932997</v>
      </c>
      <c r="X20" s="7">
        <v>39.21835948533375</v>
      </c>
      <c r="Y20" s="43"/>
      <c r="Z20" s="46">
        <f t="shared" si="0"/>
        <v>-3.0485903141227979</v>
      </c>
      <c r="AA20" s="21">
        <f t="shared" si="1"/>
        <v>-2.7307769803872972</v>
      </c>
      <c r="AB20" s="10">
        <f t="shared" si="2"/>
        <v>-2.3580305075620061</v>
      </c>
      <c r="AC20" s="43"/>
      <c r="AD20" s="46">
        <f t="shared" si="3"/>
        <v>-3.7555637075951012</v>
      </c>
      <c r="AE20" s="21">
        <f t="shared" si="4"/>
        <v>-3.1201683323914011</v>
      </c>
      <c r="AF20" s="10">
        <f t="shared" si="5"/>
        <v>-2.8376331851804508</v>
      </c>
      <c r="AG20" s="50"/>
      <c r="AH20" s="46">
        <f t="shared" si="6"/>
        <v>-0.80817239131075946</v>
      </c>
      <c r="AI20" s="10">
        <f t="shared" si="9"/>
        <v>-1.0999588003615159</v>
      </c>
      <c r="AK20" s="46">
        <f t="shared" si="7"/>
        <v>-4.4108836124820128</v>
      </c>
      <c r="AL20" s="10">
        <f t="shared" si="8"/>
        <v>-5.5494108941304834</v>
      </c>
    </row>
    <row r="21" spans="2:38" x14ac:dyDescent="0.3">
      <c r="B21" s="2" t="s">
        <v>17</v>
      </c>
      <c r="C21" s="41"/>
      <c r="D21" s="14">
        <v>2.9313386520202201E-2</v>
      </c>
      <c r="E21" s="15">
        <v>2.3712400140446101E-2</v>
      </c>
      <c r="F21" s="19">
        <v>8.9682833827256503E-3</v>
      </c>
      <c r="G21" s="43"/>
      <c r="H21" s="6">
        <v>35.447489415326103</v>
      </c>
      <c r="I21" s="7">
        <v>34.840370240200301</v>
      </c>
      <c r="J21" s="43"/>
      <c r="K21" s="6">
        <v>33.151958157275999</v>
      </c>
      <c r="L21" s="7">
        <v>32.664449911467202</v>
      </c>
      <c r="M21" s="43"/>
      <c r="N21" s="6">
        <v>33.761845387687103</v>
      </c>
      <c r="O21" s="7">
        <v>33.501576899035499</v>
      </c>
      <c r="P21" s="43"/>
      <c r="Q21" s="6">
        <v>31.775102175837102</v>
      </c>
      <c r="R21" s="7">
        <v>31.569765777407596</v>
      </c>
      <c r="S21" s="43"/>
      <c r="T21" s="6">
        <v>23.920892117978699</v>
      </c>
      <c r="U21" s="7">
        <v>22.862917997378098</v>
      </c>
      <c r="V21" s="43"/>
      <c r="W21" s="6">
        <v>22.408247570566299</v>
      </c>
      <c r="X21" s="7">
        <v>21.467549397700502</v>
      </c>
      <c r="Y21" s="43"/>
      <c r="Z21" s="46">
        <f t="shared" si="0"/>
        <v>-2.2955312580501044</v>
      </c>
      <c r="AA21" s="21">
        <f t="shared" si="1"/>
        <v>-1.9867432118500012</v>
      </c>
      <c r="AB21" s="10">
        <f t="shared" si="2"/>
        <v>-1.5126445474123997</v>
      </c>
      <c r="AC21" s="43"/>
      <c r="AD21" s="46">
        <f t="shared" si="3"/>
        <v>-2.175920328733099</v>
      </c>
      <c r="AE21" s="21">
        <f t="shared" si="4"/>
        <v>-1.9318111216279021</v>
      </c>
      <c r="AF21" s="10">
        <f t="shared" si="5"/>
        <v>-1.395368599677596</v>
      </c>
      <c r="AG21" s="50"/>
      <c r="AH21" s="46">
        <f t="shared" si="6"/>
        <v>-0.60745633891050332</v>
      </c>
      <c r="AI21" s="10">
        <f t="shared" si="9"/>
        <v>-0.62590030365190208</v>
      </c>
      <c r="AK21" s="46">
        <f t="shared" si="7"/>
        <v>-4.3585348893020317</v>
      </c>
      <c r="AL21" s="10">
        <f t="shared" si="8"/>
        <v>-4.3349487924920744</v>
      </c>
    </row>
    <row r="22" spans="2:38" x14ac:dyDescent="0.3">
      <c r="B22" s="2" t="s">
        <v>18</v>
      </c>
      <c r="C22" s="41"/>
      <c r="D22" s="14">
        <v>5.1284875442839599E-2</v>
      </c>
      <c r="E22" s="15">
        <v>6.5568965665709703E-2</v>
      </c>
      <c r="F22" s="19">
        <v>2.80827191316321E-2</v>
      </c>
      <c r="G22" s="43"/>
      <c r="H22" s="6">
        <v>40.046915088820903</v>
      </c>
      <c r="I22" s="7">
        <v>31.470195486229048</v>
      </c>
      <c r="J22" s="43"/>
      <c r="K22" s="6">
        <v>38.393530724795703</v>
      </c>
      <c r="L22" s="7">
        <v>29.8207379637781</v>
      </c>
      <c r="M22" s="43"/>
      <c r="N22" s="6">
        <v>44.292257099250001</v>
      </c>
      <c r="O22" s="7">
        <v>35.044751893755702</v>
      </c>
      <c r="P22" s="43"/>
      <c r="Q22" s="6">
        <v>42.490910363184902</v>
      </c>
      <c r="R22" s="7">
        <v>33.22970162930865</v>
      </c>
      <c r="S22" s="43"/>
      <c r="T22" s="6">
        <v>32.974779424744497</v>
      </c>
      <c r="U22" s="7">
        <v>25.856942122316852</v>
      </c>
      <c r="V22" s="43"/>
      <c r="W22" s="6">
        <v>31.393439309749599</v>
      </c>
      <c r="X22" s="7">
        <v>24.472211850264202</v>
      </c>
      <c r="Y22" s="43"/>
      <c r="Z22" s="46">
        <f t="shared" si="0"/>
        <v>-1.6533843640252002</v>
      </c>
      <c r="AA22" s="21">
        <f t="shared" si="1"/>
        <v>-1.8013467360650992</v>
      </c>
      <c r="AB22" s="10">
        <f t="shared" si="2"/>
        <v>-1.581340114994898</v>
      </c>
      <c r="AC22" s="43"/>
      <c r="AD22" s="46">
        <f t="shared" si="3"/>
        <v>-1.6494575224509482</v>
      </c>
      <c r="AE22" s="21">
        <f t="shared" si="4"/>
        <v>-1.8150502644470521</v>
      </c>
      <c r="AF22" s="10">
        <f t="shared" si="5"/>
        <v>-1.38473027205265</v>
      </c>
      <c r="AG22" s="50"/>
      <c r="AH22" s="46">
        <f t="shared" si="6"/>
        <v>-0.23316841236553279</v>
      </c>
      <c r="AI22" s="10">
        <f t="shared" si="9"/>
        <v>-0.4947155558319285</v>
      </c>
      <c r="AK22" s="46">
        <f t="shared" si="7"/>
        <v>-2.3989952783730191</v>
      </c>
      <c r="AL22" s="10">
        <f t="shared" si="8"/>
        <v>-3.1446901325195662</v>
      </c>
    </row>
    <row r="23" spans="2:38" x14ac:dyDescent="0.3">
      <c r="B23" s="2" t="s">
        <v>19</v>
      </c>
      <c r="C23" s="41"/>
      <c r="D23" s="14">
        <v>2.56495154522807E-2</v>
      </c>
      <c r="E23" s="15">
        <v>4.5593785907472303E-2</v>
      </c>
      <c r="F23" s="19">
        <v>2.6096180017008402E-2</v>
      </c>
      <c r="G23" s="43"/>
      <c r="H23" s="6">
        <v>63.964872049592699</v>
      </c>
      <c r="I23" s="7">
        <v>63.468414140506198</v>
      </c>
      <c r="J23" s="43"/>
      <c r="K23" s="6">
        <v>61.717047256499498</v>
      </c>
      <c r="L23" s="7">
        <v>60.680856200568201</v>
      </c>
      <c r="M23" s="43"/>
      <c r="N23" s="6">
        <v>75.596700441455994</v>
      </c>
      <c r="O23" s="7">
        <v>75.141311748585395</v>
      </c>
      <c r="P23" s="43"/>
      <c r="Q23" s="6">
        <v>73.001520531793602</v>
      </c>
      <c r="R23" s="7">
        <v>72.198534963663946</v>
      </c>
      <c r="S23" s="43"/>
      <c r="T23" s="6">
        <v>64.797567962640301</v>
      </c>
      <c r="U23" s="7">
        <v>64.488703687792352</v>
      </c>
      <c r="V23" s="43"/>
      <c r="W23" s="6">
        <v>61.885888931717403</v>
      </c>
      <c r="X23" s="7">
        <v>61.299956288112597</v>
      </c>
      <c r="Y23" s="43"/>
      <c r="Z23" s="46">
        <f t="shared" si="0"/>
        <v>-2.2478247930932014</v>
      </c>
      <c r="AA23" s="21">
        <f t="shared" si="1"/>
        <v>-2.5951799096623915</v>
      </c>
      <c r="AB23" s="10">
        <f t="shared" si="2"/>
        <v>-2.9116790309228975</v>
      </c>
      <c r="AC23" s="43"/>
      <c r="AD23" s="46">
        <f t="shared" si="3"/>
        <v>-2.7875579399379973</v>
      </c>
      <c r="AE23" s="21">
        <f t="shared" si="4"/>
        <v>-2.942776784921449</v>
      </c>
      <c r="AF23" s="10">
        <f t="shared" si="5"/>
        <v>-3.1887473996797553</v>
      </c>
      <c r="AG23" s="50"/>
      <c r="AH23" s="46">
        <f t="shared" si="6"/>
        <v>-5.3964387928717196E-2</v>
      </c>
      <c r="AI23" s="10">
        <f t="shared" si="9"/>
        <v>6.3857806117071217E-2</v>
      </c>
      <c r="AK23" s="46">
        <f t="shared" si="7"/>
        <v>-2.7719204101980841</v>
      </c>
      <c r="AL23" s="10">
        <f t="shared" si="8"/>
        <v>-2.7517136567327323</v>
      </c>
    </row>
    <row r="24" spans="2:38" x14ac:dyDescent="0.3">
      <c r="B24" s="2" t="s">
        <v>20</v>
      </c>
      <c r="C24" s="41"/>
      <c r="D24" s="14">
        <v>9.5003283597702201E-2</v>
      </c>
      <c r="E24" s="15">
        <v>0.17321310581966901</v>
      </c>
      <c r="F24" s="19">
        <v>5.3422661346511503E-2</v>
      </c>
      <c r="G24" s="43"/>
      <c r="H24" s="6">
        <v>24.812203959437198</v>
      </c>
      <c r="I24" s="7">
        <v>25.4666997396487</v>
      </c>
      <c r="J24" s="43"/>
      <c r="K24" s="6">
        <v>23.763114535564799</v>
      </c>
      <c r="L24" s="7">
        <v>24.296541840167798</v>
      </c>
      <c r="M24" s="43"/>
      <c r="N24" s="6">
        <v>30.2578004059873</v>
      </c>
      <c r="O24" s="7">
        <v>31.898800364367698</v>
      </c>
      <c r="P24" s="43"/>
      <c r="Q24" s="6">
        <v>29.139820230886802</v>
      </c>
      <c r="R24" s="7">
        <v>30.604380922468749</v>
      </c>
      <c r="S24" s="43"/>
      <c r="T24" s="6">
        <v>20.916760241268602</v>
      </c>
      <c r="U24" s="7">
        <v>22.11193843749675</v>
      </c>
      <c r="V24" s="43"/>
      <c r="W24" s="6">
        <v>20.002551212579899</v>
      </c>
      <c r="X24" s="7">
        <v>21.096401797535499</v>
      </c>
      <c r="Y24" s="43"/>
      <c r="Z24" s="46">
        <f t="shared" si="0"/>
        <v>-1.0490894238723989</v>
      </c>
      <c r="AA24" s="21">
        <f t="shared" si="1"/>
        <v>-1.1179801751004987</v>
      </c>
      <c r="AB24" s="10">
        <f t="shared" si="2"/>
        <v>-0.91420902868870257</v>
      </c>
      <c r="AC24" s="43"/>
      <c r="AD24" s="46">
        <f t="shared" si="3"/>
        <v>-1.1701578994809019</v>
      </c>
      <c r="AE24" s="21">
        <f t="shared" si="4"/>
        <v>-1.294419441898949</v>
      </c>
      <c r="AF24" s="10">
        <f t="shared" si="5"/>
        <v>-1.0155366399612511</v>
      </c>
      <c r="AG24" s="50"/>
      <c r="AH24" s="46">
        <f t="shared" si="6"/>
        <v>-0.1728101302811261</v>
      </c>
      <c r="AI24" s="10">
        <f t="shared" si="9"/>
        <v>-0.23686940124502437</v>
      </c>
      <c r="AK24" s="46">
        <f t="shared" si="7"/>
        <v>-1.4324246063656534</v>
      </c>
      <c r="AL24" s="10">
        <f t="shared" si="8"/>
        <v>-1.7156228090215309</v>
      </c>
    </row>
    <row r="25" spans="2:38" x14ac:dyDescent="0.3">
      <c r="B25" s="2" t="s">
        <v>21</v>
      </c>
      <c r="C25" s="41"/>
      <c r="D25" s="14">
        <v>5.1227429744539997E-2</v>
      </c>
      <c r="E25" s="15">
        <v>4.1366051150345397E-2</v>
      </c>
      <c r="F25" s="19">
        <v>2.8519430446005599E-2</v>
      </c>
      <c r="G25" s="43"/>
      <c r="H25" s="6">
        <v>45.936962698658803</v>
      </c>
      <c r="I25" s="7">
        <v>52.387365107734297</v>
      </c>
      <c r="J25" s="43"/>
      <c r="K25" s="6">
        <v>43.197163305816801</v>
      </c>
      <c r="L25" s="7">
        <v>49.498277638277948</v>
      </c>
      <c r="M25" s="43"/>
      <c r="N25" s="6">
        <v>45.367643891827299</v>
      </c>
      <c r="O25" s="7">
        <v>50.084671715042305</v>
      </c>
      <c r="P25" s="43"/>
      <c r="Q25" s="6">
        <v>42.777344092386102</v>
      </c>
      <c r="R25" s="7">
        <v>47.435640004809748</v>
      </c>
      <c r="S25" s="43"/>
      <c r="T25" s="6">
        <v>40.146005559627497</v>
      </c>
      <c r="U25" s="7">
        <v>43.802546927620199</v>
      </c>
      <c r="V25" s="43"/>
      <c r="W25" s="6">
        <v>37.771217138935903</v>
      </c>
      <c r="X25" s="7">
        <v>41.341341460283601</v>
      </c>
      <c r="Y25" s="43"/>
      <c r="Z25" s="46">
        <f t="shared" si="0"/>
        <v>-2.7397993928420021</v>
      </c>
      <c r="AA25" s="21">
        <f t="shared" si="1"/>
        <v>-2.5902997994411976</v>
      </c>
      <c r="AB25" s="10">
        <f t="shared" si="2"/>
        <v>-2.3747884206915941</v>
      </c>
      <c r="AC25" s="43"/>
      <c r="AD25" s="46">
        <f t="shared" si="3"/>
        <v>-2.8890874694563493</v>
      </c>
      <c r="AE25" s="21">
        <f t="shared" si="4"/>
        <v>-2.6490317102325562</v>
      </c>
      <c r="AF25" s="10">
        <f t="shared" si="5"/>
        <v>-2.4612054673365975</v>
      </c>
      <c r="AG25" s="50"/>
      <c r="AH25" s="46">
        <f t="shared" si="6"/>
        <v>-0.61834334439225003</v>
      </c>
      <c r="AI25" s="10">
        <f t="shared" si="9"/>
        <v>-0.70541404423954723</v>
      </c>
      <c r="AK25" s="46">
        <f t="shared" si="7"/>
        <v>-4.5704801936106225</v>
      </c>
      <c r="AL25" s="10">
        <f t="shared" si="8"/>
        <v>-4.9505591887315852</v>
      </c>
    </row>
    <row r="26" spans="2:38" x14ac:dyDescent="0.3">
      <c r="B26" s="2" t="s">
        <v>22</v>
      </c>
      <c r="C26" s="41"/>
      <c r="D26" s="14">
        <v>4.5787010488969E-2</v>
      </c>
      <c r="E26" s="15">
        <v>4.4687163892143902E-2</v>
      </c>
      <c r="F26" s="19">
        <v>2.0988778376810999E-2</v>
      </c>
      <c r="G26" s="43"/>
      <c r="H26" s="6">
        <v>38.608085277705598</v>
      </c>
      <c r="I26" s="7">
        <v>37.049220973248502</v>
      </c>
      <c r="J26" s="43"/>
      <c r="K26" s="6">
        <v>36.541185585480498</v>
      </c>
      <c r="L26" s="7">
        <v>34.989972972509747</v>
      </c>
      <c r="M26" s="43"/>
      <c r="N26" s="6">
        <v>38.366346948598697</v>
      </c>
      <c r="O26" s="7">
        <v>37.246043526841845</v>
      </c>
      <c r="P26" s="43"/>
      <c r="Q26" s="6">
        <v>36.189597159046798</v>
      </c>
      <c r="R26" s="7">
        <v>35.089847794472547</v>
      </c>
      <c r="S26" s="43"/>
      <c r="T26" s="6">
        <v>32.356407535686103</v>
      </c>
      <c r="U26" s="7">
        <v>31.28277210108655</v>
      </c>
      <c r="V26" s="43"/>
      <c r="W26" s="6">
        <v>30.425503733339202</v>
      </c>
      <c r="X26" s="7">
        <v>29.328702410633198</v>
      </c>
      <c r="Y26" s="43"/>
      <c r="Z26" s="46">
        <f t="shared" si="0"/>
        <v>-2.0668996922250997</v>
      </c>
      <c r="AA26" s="21">
        <f t="shared" si="1"/>
        <v>-2.1767497895518986</v>
      </c>
      <c r="AB26" s="10">
        <f t="shared" si="2"/>
        <v>-1.9309038023469007</v>
      </c>
      <c r="AC26" s="43"/>
      <c r="AD26" s="46">
        <f t="shared" si="3"/>
        <v>-2.059248000738755</v>
      </c>
      <c r="AE26" s="21">
        <f t="shared" si="4"/>
        <v>-2.156195732369298</v>
      </c>
      <c r="AF26" s="10">
        <f t="shared" si="5"/>
        <v>-1.9540696904533519</v>
      </c>
      <c r="AG26" s="50"/>
      <c r="AH26" s="46">
        <f t="shared" si="6"/>
        <v>-0.24505997169270563</v>
      </c>
      <c r="AI26" s="10">
        <f t="shared" si="9"/>
        <v>-0.19695902618413505</v>
      </c>
      <c r="AK26" s="46">
        <f t="shared" si="7"/>
        <v>-2.8795920571017493</v>
      </c>
      <c r="AL26" s="10">
        <f t="shared" si="8"/>
        <v>-2.7166842892918295</v>
      </c>
    </row>
    <row r="27" spans="2:38" x14ac:dyDescent="0.3">
      <c r="B27" s="2" t="s">
        <v>23</v>
      </c>
      <c r="C27" s="41"/>
      <c r="D27" s="14">
        <v>3.1097421547645299</v>
      </c>
      <c r="E27" s="15">
        <v>3.8162388015793201</v>
      </c>
      <c r="F27" s="19">
        <v>1.9084555727410699</v>
      </c>
      <c r="G27" s="43"/>
      <c r="H27" s="6">
        <v>34.895448061927098</v>
      </c>
      <c r="I27" s="7">
        <v>33.354579086805302</v>
      </c>
      <c r="J27" s="43"/>
      <c r="K27" s="6">
        <v>33.0192092182252</v>
      </c>
      <c r="L27" s="7">
        <v>31.37589987262535</v>
      </c>
      <c r="M27" s="43"/>
      <c r="N27" s="6">
        <v>35.163163236976303</v>
      </c>
      <c r="O27" s="7">
        <v>34.015842412599895</v>
      </c>
      <c r="P27" s="43"/>
      <c r="Q27" s="6">
        <v>33.176339986979997</v>
      </c>
      <c r="R27" s="7">
        <v>31.93272532168325</v>
      </c>
      <c r="S27" s="43"/>
      <c r="T27" s="6">
        <v>28.5769753167035</v>
      </c>
      <c r="U27" s="7">
        <v>28.429801544926498</v>
      </c>
      <c r="V27" s="43"/>
      <c r="W27" s="6">
        <v>27.133991752964299</v>
      </c>
      <c r="X27" s="7">
        <v>26.85445905592195</v>
      </c>
      <c r="Y27" s="43"/>
      <c r="Z27" s="46">
        <f t="shared" si="0"/>
        <v>-1.8762388437018984</v>
      </c>
      <c r="AA27" s="21">
        <f t="shared" si="1"/>
        <v>-1.9868232499963057</v>
      </c>
      <c r="AB27" s="10">
        <f t="shared" si="2"/>
        <v>-1.442983563739201</v>
      </c>
      <c r="AC27" s="43"/>
      <c r="AD27" s="46">
        <f t="shared" si="3"/>
        <v>-1.9786792141799516</v>
      </c>
      <c r="AE27" s="21">
        <f t="shared" si="4"/>
        <v>-2.0831170909166445</v>
      </c>
      <c r="AF27" s="10">
        <f t="shared" si="5"/>
        <v>-1.575342489004548</v>
      </c>
      <c r="AG27" s="50"/>
      <c r="AH27" s="46">
        <f t="shared" si="6"/>
        <v>-0.80346546388458429</v>
      </c>
      <c r="AI27" s="10">
        <f t="shared" si="9"/>
        <v>-0.74974062649173756</v>
      </c>
      <c r="AK27" s="46">
        <f t="shared" si="7"/>
        <v>-0.93305116600643956</v>
      </c>
      <c r="AL27" s="10">
        <f t="shared" si="8"/>
        <v>-1.0992911569274981</v>
      </c>
    </row>
    <row r="28" spans="2:38" x14ac:dyDescent="0.3">
      <c r="B28" s="2" t="s">
        <v>24</v>
      </c>
      <c r="C28" s="41"/>
      <c r="D28" s="14">
        <v>1.62252236423279E-2</v>
      </c>
      <c r="E28" s="15">
        <v>1.6244365351614901E-2</v>
      </c>
      <c r="F28" s="19">
        <v>8.3850731276514292E-3</v>
      </c>
      <c r="G28" s="43"/>
      <c r="H28" s="6">
        <v>31.3118661913716</v>
      </c>
      <c r="I28" s="7">
        <v>29.847161987642401</v>
      </c>
      <c r="J28" s="43"/>
      <c r="K28" s="6">
        <v>30.3415677491429</v>
      </c>
      <c r="L28" s="7">
        <v>28.9726688343621</v>
      </c>
      <c r="M28" s="43"/>
      <c r="N28" s="6">
        <v>30.894028601316499</v>
      </c>
      <c r="O28" s="7">
        <v>29.9570627374735</v>
      </c>
      <c r="P28" s="43"/>
      <c r="Q28" s="6">
        <v>30.003804858880098</v>
      </c>
      <c r="R28" s="7">
        <v>29.090592030739352</v>
      </c>
      <c r="S28" s="43"/>
      <c r="T28" s="6">
        <v>19.908679132163002</v>
      </c>
      <c r="U28" s="7">
        <v>18.215974276449998</v>
      </c>
      <c r="V28" s="43"/>
      <c r="W28" s="6">
        <v>19.043847216347501</v>
      </c>
      <c r="X28" s="7">
        <v>17.530105489376652</v>
      </c>
      <c r="Y28" s="43"/>
      <c r="Z28" s="46">
        <f t="shared" si="0"/>
        <v>-0.97029844222869954</v>
      </c>
      <c r="AA28" s="21">
        <f t="shared" si="1"/>
        <v>-0.89022374243640101</v>
      </c>
      <c r="AB28" s="10">
        <f t="shared" si="2"/>
        <v>-0.86483191581550045</v>
      </c>
      <c r="AC28" s="43"/>
      <c r="AD28" s="46">
        <f t="shared" si="3"/>
        <v>-0.87449315328030153</v>
      </c>
      <c r="AE28" s="21">
        <f t="shared" si="4"/>
        <v>-0.86647070673414817</v>
      </c>
      <c r="AF28" s="10">
        <f t="shared" si="5"/>
        <v>-0.6858687870733462</v>
      </c>
      <c r="AG28" s="50"/>
      <c r="AH28" s="46">
        <f t="shared" si="6"/>
        <v>-9.8867119789668972E-2</v>
      </c>
      <c r="AI28" s="10">
        <f t="shared" si="9"/>
        <v>-0.27940214736454611</v>
      </c>
      <c r="AK28" s="46">
        <f t="shared" si="7"/>
        <v>-1.3376170419118967</v>
      </c>
      <c r="AL28" s="10">
        <f t="shared" si="8"/>
        <v>-2.0217823306224099</v>
      </c>
    </row>
    <row r="29" spans="2:38" x14ac:dyDescent="0.3">
      <c r="B29" s="2" t="s">
        <v>25</v>
      </c>
      <c r="C29" s="41"/>
      <c r="D29" s="14">
        <v>0.11551869653265</v>
      </c>
      <c r="E29" s="15">
        <v>8.7245716831648099E-2</v>
      </c>
      <c r="F29" s="19">
        <v>5.6491849353377803E-2</v>
      </c>
      <c r="G29" s="43"/>
      <c r="H29" s="6">
        <v>44.640623293672398</v>
      </c>
      <c r="I29" s="7">
        <v>51.089373812200449</v>
      </c>
      <c r="J29" s="43"/>
      <c r="K29" s="6">
        <v>42.044415883802003</v>
      </c>
      <c r="L29" s="7">
        <v>48.305268663712795</v>
      </c>
      <c r="M29" s="43"/>
      <c r="N29" s="6">
        <v>44.597169444234801</v>
      </c>
      <c r="O29" s="7">
        <v>49.733178462852052</v>
      </c>
      <c r="P29" s="43"/>
      <c r="Q29" s="6">
        <v>41.9483999292558</v>
      </c>
      <c r="R29" s="7">
        <v>47.006701949723549</v>
      </c>
      <c r="S29" s="43"/>
      <c r="T29" s="6">
        <v>39.276024142272099</v>
      </c>
      <c r="U29" s="7">
        <v>43.075585690085248</v>
      </c>
      <c r="V29" s="43"/>
      <c r="W29" s="6">
        <v>36.874484021891199</v>
      </c>
      <c r="X29" s="7">
        <v>40.565417021795902</v>
      </c>
      <c r="Y29" s="43"/>
      <c r="Z29" s="46">
        <f t="shared" si="0"/>
        <v>-2.5962074098703951</v>
      </c>
      <c r="AA29" s="21">
        <f t="shared" si="1"/>
        <v>-2.6487695149790014</v>
      </c>
      <c r="AB29" s="10">
        <f t="shared" si="2"/>
        <v>-2.4015401203809006</v>
      </c>
      <c r="AC29" s="43"/>
      <c r="AD29" s="46">
        <f t="shared" si="3"/>
        <v>-2.7841051484876544</v>
      </c>
      <c r="AE29" s="21">
        <f t="shared" si="4"/>
        <v>-2.7264765131285031</v>
      </c>
      <c r="AF29" s="10">
        <f t="shared" si="5"/>
        <v>-2.5101686682893458</v>
      </c>
      <c r="AG29" s="50"/>
      <c r="AH29" s="46">
        <f t="shared" si="6"/>
        <v>-0.29760118726452411</v>
      </c>
      <c r="AI29" s="10">
        <f t="shared" si="9"/>
        <v>-0.39279629932996157</v>
      </c>
      <c r="AK29" s="46">
        <f t="shared" si="7"/>
        <v>-3.2899660256490999</v>
      </c>
      <c r="AL29" s="10">
        <f t="shared" si="8"/>
        <v>-3.651778287758332</v>
      </c>
    </row>
    <row r="30" spans="2:38" x14ac:dyDescent="0.3">
      <c r="B30" s="2" t="s">
        <v>26</v>
      </c>
      <c r="C30" s="41"/>
      <c r="D30" s="14">
        <v>5.1001452948917801E-2</v>
      </c>
      <c r="E30" s="15">
        <v>9.9589855190850896E-2</v>
      </c>
      <c r="F30" s="19">
        <v>6.7852596306738205E-2</v>
      </c>
      <c r="G30" s="43"/>
      <c r="H30" s="6">
        <v>36.959298350102202</v>
      </c>
      <c r="I30" s="7">
        <v>34.587529478251298</v>
      </c>
      <c r="J30" s="43"/>
      <c r="K30" s="6">
        <v>34.820413745005297</v>
      </c>
      <c r="L30" s="7">
        <v>32.571510052727497</v>
      </c>
      <c r="M30" s="43"/>
      <c r="N30" s="6">
        <v>40.9123154827885</v>
      </c>
      <c r="O30" s="7">
        <v>38.558127507383801</v>
      </c>
      <c r="P30" s="43"/>
      <c r="Q30" s="6">
        <v>38.603642549253699</v>
      </c>
      <c r="R30" s="7">
        <v>36.39011616997675</v>
      </c>
      <c r="S30" s="43"/>
      <c r="T30" s="6">
        <v>34.641456034854698</v>
      </c>
      <c r="U30" s="7">
        <v>32.604387391870404</v>
      </c>
      <c r="V30" s="43"/>
      <c r="W30" s="6">
        <v>32.4357591150644</v>
      </c>
      <c r="X30" s="7">
        <v>30.527721299289148</v>
      </c>
      <c r="Y30" s="43"/>
      <c r="Z30" s="46">
        <f t="shared" si="0"/>
        <v>-2.138884605096905</v>
      </c>
      <c r="AA30" s="21">
        <f t="shared" si="1"/>
        <v>-2.3086729335348011</v>
      </c>
      <c r="AB30" s="10">
        <f t="shared" si="2"/>
        <v>-2.2056969197902987</v>
      </c>
      <c r="AC30" s="43"/>
      <c r="AD30" s="46">
        <f t="shared" si="3"/>
        <v>-2.0160194255238011</v>
      </c>
      <c r="AE30" s="21">
        <f t="shared" si="4"/>
        <v>-2.1680113374070515</v>
      </c>
      <c r="AF30" s="10">
        <f t="shared" si="5"/>
        <v>-2.0766660925812559</v>
      </c>
      <c r="AG30" s="50"/>
      <c r="AH30" s="46">
        <f t="shared" si="6"/>
        <v>-0.25453195671362144</v>
      </c>
      <c r="AI30" s="10">
        <f t="shared" si="9"/>
        <v>-0.22773153404160829</v>
      </c>
      <c r="AK30" s="46">
        <f t="shared" si="7"/>
        <v>-2.8942137506044645</v>
      </c>
      <c r="AL30" s="10">
        <f t="shared" si="8"/>
        <v>-2.6921345033831696</v>
      </c>
    </row>
    <row r="31" spans="2:38" x14ac:dyDescent="0.3">
      <c r="B31" s="2" t="s">
        <v>27</v>
      </c>
      <c r="C31" s="41"/>
      <c r="D31" s="14">
        <v>2.3486793608540599E-2</v>
      </c>
      <c r="E31" s="15">
        <v>4.0271932047791198E-2</v>
      </c>
      <c r="F31" s="19">
        <v>2.6729693403471099E-2</v>
      </c>
      <c r="G31" s="43"/>
      <c r="H31" s="6">
        <v>39.696816032094802</v>
      </c>
      <c r="I31" s="7">
        <v>43.16257175018405</v>
      </c>
      <c r="J31" s="43"/>
      <c r="K31" s="6">
        <v>37.873061525612798</v>
      </c>
      <c r="L31" s="7">
        <v>41.140175289559046</v>
      </c>
      <c r="M31" s="43"/>
      <c r="N31" s="6">
        <v>42.827550264504602</v>
      </c>
      <c r="O31" s="7">
        <v>44.994176954290594</v>
      </c>
      <c r="P31" s="43"/>
      <c r="Q31" s="6">
        <v>40.960019295643797</v>
      </c>
      <c r="R31" s="7">
        <v>42.841631316746344</v>
      </c>
      <c r="S31" s="43"/>
      <c r="T31" s="6">
        <v>34.1774451574178</v>
      </c>
      <c r="U31" s="7">
        <v>35.93559842267365</v>
      </c>
      <c r="V31" s="43"/>
      <c r="W31" s="6">
        <v>32.572534737583297</v>
      </c>
      <c r="X31" s="7">
        <v>34.195378427041298</v>
      </c>
      <c r="Y31" s="43"/>
      <c r="Z31" s="46">
        <f t="shared" si="0"/>
        <v>-1.823754506482004</v>
      </c>
      <c r="AA31" s="21">
        <f t="shared" si="1"/>
        <v>-1.8675309688608053</v>
      </c>
      <c r="AB31" s="10">
        <f t="shared" si="2"/>
        <v>-1.6049104198345034</v>
      </c>
      <c r="AC31" s="43"/>
      <c r="AD31" s="46">
        <f t="shared" si="3"/>
        <v>-2.0223964606250036</v>
      </c>
      <c r="AE31" s="21">
        <f t="shared" si="4"/>
        <v>-2.1525456375442502</v>
      </c>
      <c r="AF31" s="10">
        <f t="shared" si="5"/>
        <v>-1.7402199956323514</v>
      </c>
      <c r="AG31" s="50"/>
      <c r="AH31" s="46">
        <f t="shared" si="6"/>
        <v>-0.21650209968135165</v>
      </c>
      <c r="AI31" s="10">
        <f t="shared" si="9"/>
        <v>-0.42627469560014242</v>
      </c>
      <c r="AK31" s="46">
        <f t="shared" si="7"/>
        <v>-2.5293189103892351</v>
      </c>
      <c r="AL31" s="10">
        <f t="shared" si="8"/>
        <v>-3.4758164306280173</v>
      </c>
    </row>
    <row r="32" spans="2:38" x14ac:dyDescent="0.3">
      <c r="B32" s="2" t="s">
        <v>28</v>
      </c>
      <c r="C32" s="41"/>
      <c r="D32" s="14">
        <v>0.103012570565662</v>
      </c>
      <c r="E32" s="15">
        <v>0.14729629375214001</v>
      </c>
      <c r="F32" s="19">
        <v>7.7041926696370999E-2</v>
      </c>
      <c r="G32" s="43"/>
      <c r="H32" s="6">
        <v>45.979454620337002</v>
      </c>
      <c r="I32" s="7">
        <v>40.007763708870598</v>
      </c>
      <c r="J32" s="43"/>
      <c r="K32" s="6">
        <v>44.1494566036016</v>
      </c>
      <c r="L32" s="7">
        <v>38.061237285096254</v>
      </c>
      <c r="M32" s="43"/>
      <c r="N32" s="6">
        <v>48.463887924875799</v>
      </c>
      <c r="O32" s="7">
        <v>41.660695963234403</v>
      </c>
      <c r="P32" s="43"/>
      <c r="Q32" s="6">
        <v>46.774692699420903</v>
      </c>
      <c r="R32" s="7">
        <v>40.129575413552701</v>
      </c>
      <c r="S32" s="43"/>
      <c r="T32" s="6">
        <v>36.443980496616</v>
      </c>
      <c r="U32" s="7">
        <v>30.464943741172348</v>
      </c>
      <c r="V32" s="43"/>
      <c r="W32" s="6">
        <v>35.105558080465698</v>
      </c>
      <c r="X32" s="7">
        <v>29.191109659199899</v>
      </c>
      <c r="Y32" s="43"/>
      <c r="Z32" s="46">
        <f t="shared" si="0"/>
        <v>-1.8299980167354022</v>
      </c>
      <c r="AA32" s="21">
        <f t="shared" si="1"/>
        <v>-1.6891952254548954</v>
      </c>
      <c r="AB32" s="10">
        <f t="shared" si="2"/>
        <v>-1.3384224161503013</v>
      </c>
      <c r="AC32" s="43"/>
      <c r="AD32" s="46">
        <f t="shared" si="3"/>
        <v>-1.946526423774344</v>
      </c>
      <c r="AE32" s="21">
        <f t="shared" si="4"/>
        <v>-1.5311205496817024</v>
      </c>
      <c r="AF32" s="10">
        <f t="shared" si="5"/>
        <v>-1.2738340819724492</v>
      </c>
      <c r="AG32" s="50"/>
      <c r="AH32" s="46">
        <f t="shared" si="6"/>
        <v>-0.50575749574824069</v>
      </c>
      <c r="AI32" s="10">
        <f t="shared" si="9"/>
        <v>-0.33784475755856808</v>
      </c>
      <c r="AK32" s="46">
        <f t="shared" si="7"/>
        <v>-2.757432504048126</v>
      </c>
      <c r="AL32" s="10">
        <f t="shared" si="8"/>
        <v>-2.3441600323126637</v>
      </c>
    </row>
    <row r="33" spans="2:38" x14ac:dyDescent="0.3">
      <c r="B33" s="2" t="s">
        <v>29</v>
      </c>
      <c r="C33" s="41"/>
      <c r="D33" s="14">
        <v>7.7883163251867699E-2</v>
      </c>
      <c r="E33" s="15">
        <v>0.13228007059531</v>
      </c>
      <c r="F33" s="19">
        <v>6.7283222309043197E-2</v>
      </c>
      <c r="G33" s="43"/>
      <c r="H33" s="6">
        <v>35.147853446695599</v>
      </c>
      <c r="I33" s="7">
        <v>29.563136346076099</v>
      </c>
      <c r="J33" s="43"/>
      <c r="K33" s="6">
        <v>33.685325459732297</v>
      </c>
      <c r="L33" s="7">
        <v>28.11551094648085</v>
      </c>
      <c r="M33" s="43"/>
      <c r="N33" s="6">
        <v>38.863771978630098</v>
      </c>
      <c r="O33" s="7">
        <v>33.945452708835205</v>
      </c>
      <c r="P33" s="43"/>
      <c r="Q33" s="6">
        <v>37.206039275449299</v>
      </c>
      <c r="R33" s="7">
        <v>32.32703450238445</v>
      </c>
      <c r="S33" s="43"/>
      <c r="T33" s="6">
        <v>30.558056253984201</v>
      </c>
      <c r="U33" s="7">
        <v>26.368371298563702</v>
      </c>
      <c r="V33" s="43"/>
      <c r="W33" s="6">
        <v>29.0413914338823</v>
      </c>
      <c r="X33" s="7">
        <v>24.855173540952649</v>
      </c>
      <c r="Y33" s="43"/>
      <c r="Z33" s="46">
        <f t="shared" si="0"/>
        <v>-1.4625279869633019</v>
      </c>
      <c r="AA33" s="21">
        <f t="shared" si="1"/>
        <v>-1.6577327031807982</v>
      </c>
      <c r="AB33" s="10">
        <f t="shared" si="2"/>
        <v>-1.5166648201019015</v>
      </c>
      <c r="AC33" s="43"/>
      <c r="AD33" s="46">
        <f t="shared" si="3"/>
        <v>-1.4476253995952497</v>
      </c>
      <c r="AE33" s="21">
        <f t="shared" si="4"/>
        <v>-1.6184182064507553</v>
      </c>
      <c r="AF33" s="10">
        <f t="shared" si="5"/>
        <v>-1.5131977576110529</v>
      </c>
      <c r="AG33" s="50"/>
      <c r="AH33" s="46">
        <f t="shared" si="6"/>
        <v>-0.25144722301800304</v>
      </c>
      <c r="AI33" s="10">
        <f t="shared" si="9"/>
        <v>-0.20027708598348731</v>
      </c>
      <c r="AK33" s="46">
        <f t="shared" si="7"/>
        <v>-2.1553362872411737</v>
      </c>
      <c r="AL33" s="10">
        <f t="shared" si="8"/>
        <v>-2.0120338970256473</v>
      </c>
    </row>
    <row r="34" spans="2:38" x14ac:dyDescent="0.3">
      <c r="B34" s="2" t="s">
        <v>30</v>
      </c>
      <c r="C34" s="41"/>
      <c r="D34" s="14">
        <v>1.6746842744139101</v>
      </c>
      <c r="E34" s="15">
        <v>1.5264052255317899</v>
      </c>
      <c r="F34" s="19">
        <v>1.0194384321593899</v>
      </c>
      <c r="G34" s="43"/>
      <c r="H34" s="6">
        <v>42.753667614083703</v>
      </c>
      <c r="I34" s="7">
        <v>48.702648703170951</v>
      </c>
      <c r="J34" s="43"/>
      <c r="K34" s="6">
        <v>40.341602944990498</v>
      </c>
      <c r="L34" s="7">
        <v>46.233218367349806</v>
      </c>
      <c r="M34" s="43"/>
      <c r="N34" s="6">
        <v>43.502575837663102</v>
      </c>
      <c r="O34" s="7">
        <v>47.981606695881553</v>
      </c>
      <c r="P34" s="43"/>
      <c r="Q34" s="6">
        <v>41.039306197498398</v>
      </c>
      <c r="R34" s="7">
        <v>45.507812768652698</v>
      </c>
      <c r="S34" s="43"/>
      <c r="T34" s="6">
        <v>39.745660198759403</v>
      </c>
      <c r="U34" s="7">
        <v>42.513592296644248</v>
      </c>
      <c r="V34" s="43"/>
      <c r="W34" s="6">
        <v>37.571218780548897</v>
      </c>
      <c r="X34" s="7">
        <v>40.4388304800474</v>
      </c>
      <c r="Y34" s="43"/>
      <c r="Z34" s="46">
        <f t="shared" si="0"/>
        <v>-2.4120646690932048</v>
      </c>
      <c r="AA34" s="21">
        <f t="shared" si="1"/>
        <v>-2.4632696401647038</v>
      </c>
      <c r="AB34" s="10">
        <f t="shared" si="2"/>
        <v>-2.1744414182105061</v>
      </c>
      <c r="AC34" s="43"/>
      <c r="AD34" s="46">
        <f t="shared" si="3"/>
        <v>-2.4694303358211442</v>
      </c>
      <c r="AE34" s="21">
        <f t="shared" si="4"/>
        <v>-2.4737939272288543</v>
      </c>
      <c r="AF34" s="10">
        <f t="shared" si="5"/>
        <v>-2.0747618165968476</v>
      </c>
      <c r="AG34" s="50"/>
      <c r="AH34" s="46">
        <f t="shared" si="6"/>
        <v>-0.5498399864608563</v>
      </c>
      <c r="AI34" s="10">
        <f t="shared" si="9"/>
        <v>-0.85319792587857046</v>
      </c>
      <c r="AK34" s="46">
        <f t="shared" si="7"/>
        <v>-2.1743811256170131</v>
      </c>
      <c r="AL34" s="10">
        <f t="shared" si="8"/>
        <v>-2.0669333052777294</v>
      </c>
    </row>
    <row r="35" spans="2:38" x14ac:dyDescent="0.3">
      <c r="B35" s="2" t="s">
        <v>31</v>
      </c>
      <c r="C35" s="41"/>
      <c r="D35" s="14">
        <v>2.41331951943753E-3</v>
      </c>
      <c r="E35" s="15">
        <v>3.6545487159241399E-3</v>
      </c>
      <c r="F35" s="19">
        <v>1.7448144506025201E-3</v>
      </c>
      <c r="G35" s="43"/>
      <c r="H35" s="6">
        <v>38.599140694583802</v>
      </c>
      <c r="I35" s="7">
        <v>39.199446501682047</v>
      </c>
      <c r="J35" s="43"/>
      <c r="K35" s="6">
        <v>35.453862648314598</v>
      </c>
      <c r="L35" s="7">
        <v>35.978404776279248</v>
      </c>
      <c r="M35" s="43"/>
      <c r="N35" s="6">
        <v>36.989611102763099</v>
      </c>
      <c r="O35" s="7">
        <v>37.374660339814398</v>
      </c>
      <c r="P35" s="43"/>
      <c r="Q35" s="6">
        <v>34.122387665630001</v>
      </c>
      <c r="R35" s="7">
        <v>34.449696501415303</v>
      </c>
      <c r="S35" s="43"/>
      <c r="T35" s="6">
        <v>28.268206786382599</v>
      </c>
      <c r="U35" s="7">
        <v>28.448453081901349</v>
      </c>
      <c r="V35" s="43"/>
      <c r="W35" s="6">
        <v>26.139399094676101</v>
      </c>
      <c r="X35" s="7">
        <v>26.289251798285498</v>
      </c>
      <c r="Y35" s="43"/>
      <c r="Z35" s="46">
        <f t="shared" si="0"/>
        <v>-3.1452780462692047</v>
      </c>
      <c r="AA35" s="21">
        <f t="shared" si="1"/>
        <v>-2.8672234371330987</v>
      </c>
      <c r="AB35" s="10">
        <f t="shared" si="2"/>
        <v>-2.1288076917064984</v>
      </c>
      <c r="AC35" s="43"/>
      <c r="AD35" s="46">
        <f t="shared" si="3"/>
        <v>-3.2210417254027988</v>
      </c>
      <c r="AE35" s="21">
        <f t="shared" si="4"/>
        <v>-2.9249638383990941</v>
      </c>
      <c r="AF35" s="10">
        <f t="shared" si="5"/>
        <v>-2.1592012836158503</v>
      </c>
      <c r="AG35" s="50"/>
      <c r="AH35" s="46">
        <f t="shared" si="6"/>
        <v>-0.92261648979954569</v>
      </c>
      <c r="AI35" s="10">
        <f t="shared" si="9"/>
        <v>-0.95593549053192295</v>
      </c>
      <c r="AK35" s="46">
        <f t="shared" si="7"/>
        <v>-8.2462831182044667</v>
      </c>
      <c r="AL35" s="10">
        <f t="shared" si="8"/>
        <v>-8.5007146385217798</v>
      </c>
    </row>
    <row r="36" spans="2:38" x14ac:dyDescent="0.3">
      <c r="B36" s="2" t="s">
        <v>32</v>
      </c>
      <c r="C36" s="41"/>
      <c r="D36" s="14">
        <v>1.16170838631404E-2</v>
      </c>
      <c r="E36" s="15">
        <v>2.00416847434347E-2</v>
      </c>
      <c r="F36" s="19">
        <v>1.3910825446380301E-2</v>
      </c>
      <c r="G36" s="43"/>
      <c r="H36" s="6">
        <v>45.070853319525902</v>
      </c>
      <c r="I36" s="7">
        <v>24.017121034787301</v>
      </c>
      <c r="J36" s="43"/>
      <c r="K36" s="6">
        <v>43.748208096542299</v>
      </c>
      <c r="L36" s="7">
        <v>23.020672561223201</v>
      </c>
      <c r="M36" s="43"/>
      <c r="N36" s="6">
        <v>41.427644445630399</v>
      </c>
      <c r="O36" s="7">
        <v>26.043086158448098</v>
      </c>
      <c r="P36" s="43"/>
      <c r="Q36" s="6">
        <v>40.030174212749003</v>
      </c>
      <c r="R36" s="7">
        <v>24.946486827480449</v>
      </c>
      <c r="S36" s="43"/>
      <c r="T36" s="6">
        <v>33.613492876173801</v>
      </c>
      <c r="U36" s="7">
        <v>20.7189223019857</v>
      </c>
      <c r="V36" s="43"/>
      <c r="W36" s="6">
        <v>32.412419977171503</v>
      </c>
      <c r="X36" s="7">
        <v>19.777542052791702</v>
      </c>
      <c r="Y36" s="43"/>
      <c r="Z36" s="46">
        <f t="shared" ref="Z36:Z67" si="10">K36-H36</f>
        <v>-1.3226452229836028</v>
      </c>
      <c r="AA36" s="21">
        <f t="shared" ref="AA36:AA67" si="11">Q36-N36</f>
        <v>-1.3974702328813962</v>
      </c>
      <c r="AB36" s="10">
        <f t="shared" ref="AB36:AB67" si="12">W36-T36</f>
        <v>-1.2010728990022983</v>
      </c>
      <c r="AC36" s="43"/>
      <c r="AD36" s="46">
        <f t="shared" ref="AD36:AD67" si="13">L36-I36</f>
        <v>-0.99644847356410082</v>
      </c>
      <c r="AE36" s="21">
        <f t="shared" ref="AE36:AE67" si="14">R36-O36</f>
        <v>-1.0965993309676492</v>
      </c>
      <c r="AF36" s="10">
        <f t="shared" ref="AF36:AF67" si="15">X36-U36</f>
        <v>-0.94138024919399754</v>
      </c>
      <c r="AG36" s="50"/>
      <c r="AH36" s="46">
        <f t="shared" ref="AH36:AH67" si="16">SLOPE(Z36:AB36,LN($D36:$F36))</f>
        <v>-0.19562556516023949</v>
      </c>
      <c r="AI36" s="10">
        <f t="shared" si="9"/>
        <v>-0.21885218887532321</v>
      </c>
      <c r="AK36" s="46">
        <f t="shared" ref="AK36:AK67" si="17">INTERCEPT(Z36:AB36,LN($D36:$F36))</f>
        <v>-2.1313185437891256</v>
      </c>
      <c r="AL36" s="10">
        <f t="shared" ref="AL36:AL67" si="18">INTERCEPT(AD36:AF36,LN($D36:$F36))</f>
        <v>-1.9335956645202681</v>
      </c>
    </row>
    <row r="37" spans="2:38" x14ac:dyDescent="0.3">
      <c r="B37" s="2" t="s">
        <v>33</v>
      </c>
      <c r="C37" s="41"/>
      <c r="D37" s="14">
        <v>2.5226374668832902E-2</v>
      </c>
      <c r="E37" s="15">
        <v>4.4657351669345001E-2</v>
      </c>
      <c r="F37" s="19">
        <v>3.4290349398380701E-2</v>
      </c>
      <c r="G37" s="43"/>
      <c r="H37" s="6">
        <v>41.030052577673601</v>
      </c>
      <c r="I37" s="7">
        <v>37.134721961968701</v>
      </c>
      <c r="J37" s="43"/>
      <c r="K37" s="6">
        <v>38.693595454976602</v>
      </c>
      <c r="L37" s="7">
        <v>34.848706928915149</v>
      </c>
      <c r="M37" s="43"/>
      <c r="N37" s="6">
        <v>43.551193202025097</v>
      </c>
      <c r="O37" s="7">
        <v>40.622714245222397</v>
      </c>
      <c r="P37" s="43"/>
      <c r="Q37" s="6">
        <v>41.161406588597202</v>
      </c>
      <c r="R37" s="7">
        <v>38.3039212759588</v>
      </c>
      <c r="S37" s="43"/>
      <c r="T37" s="6">
        <v>37.314352635808298</v>
      </c>
      <c r="U37" s="7">
        <v>34.788743176774751</v>
      </c>
      <c r="V37" s="43"/>
      <c r="W37" s="6">
        <v>34.870600847851499</v>
      </c>
      <c r="X37" s="7">
        <v>32.368377596258696</v>
      </c>
      <c r="Y37" s="43"/>
      <c r="Z37" s="46">
        <f t="shared" si="10"/>
        <v>-2.3364571226969986</v>
      </c>
      <c r="AA37" s="21">
        <f t="shared" si="11"/>
        <v>-2.3897866134278942</v>
      </c>
      <c r="AB37" s="10">
        <f t="shared" si="12"/>
        <v>-2.4437517879567991</v>
      </c>
      <c r="AC37" s="43"/>
      <c r="AD37" s="46">
        <f t="shared" si="13"/>
        <v>-2.2860150330535518</v>
      </c>
      <c r="AE37" s="21">
        <f t="shared" si="14"/>
        <v>-2.3187929692635976</v>
      </c>
      <c r="AF37" s="10">
        <f t="shared" si="15"/>
        <v>-2.4203655805160551</v>
      </c>
      <c r="AG37" s="50"/>
      <c r="AH37" s="46">
        <f t="shared" si="16"/>
        <v>-0.10024398357779986</v>
      </c>
      <c r="AI37" s="10">
        <f t="shared" si="9"/>
        <v>-6.758810765528922E-2</v>
      </c>
      <c r="AK37" s="46">
        <f t="shared" si="17"/>
        <v>-2.729541349661432</v>
      </c>
      <c r="AL37" s="10">
        <f t="shared" si="18"/>
        <v>-2.5706565524057967</v>
      </c>
    </row>
    <row r="38" spans="2:38" x14ac:dyDescent="0.3">
      <c r="B38" s="2" t="s">
        <v>34</v>
      </c>
      <c r="C38" s="41"/>
      <c r="D38" s="14">
        <v>0.49278310696444599</v>
      </c>
      <c r="E38" s="15">
        <v>0.55176436602262102</v>
      </c>
      <c r="F38" s="19">
        <v>0.18527383053113</v>
      </c>
      <c r="G38" s="43"/>
      <c r="H38" s="6">
        <v>39.273790910929797</v>
      </c>
      <c r="I38" s="7">
        <v>34.097474052488899</v>
      </c>
      <c r="J38" s="43"/>
      <c r="K38" s="6">
        <v>36.9519667677569</v>
      </c>
      <c r="L38" s="7">
        <v>31.765962854758001</v>
      </c>
      <c r="M38" s="43"/>
      <c r="N38" s="6">
        <v>39.551124764823101</v>
      </c>
      <c r="O38" s="7">
        <v>34.412993400598396</v>
      </c>
      <c r="P38" s="43"/>
      <c r="Q38" s="6">
        <v>37.186155450530102</v>
      </c>
      <c r="R38" s="7">
        <v>31.978692906448199</v>
      </c>
      <c r="S38" s="43"/>
      <c r="T38" s="6">
        <v>33.072722010165798</v>
      </c>
      <c r="U38" s="7">
        <v>31.013365090280349</v>
      </c>
      <c r="V38" s="43"/>
      <c r="W38" s="6">
        <v>31.282159462651201</v>
      </c>
      <c r="X38" s="7">
        <v>29.079510000341848</v>
      </c>
      <c r="Y38" s="43"/>
      <c r="Z38" s="46">
        <f t="shared" si="10"/>
        <v>-2.321824143172897</v>
      </c>
      <c r="AA38" s="21">
        <f t="shared" si="11"/>
        <v>-2.3649693142929991</v>
      </c>
      <c r="AB38" s="10">
        <f t="shared" si="12"/>
        <v>-1.7905625475145968</v>
      </c>
      <c r="AC38" s="43"/>
      <c r="AD38" s="46">
        <f t="shared" si="13"/>
        <v>-2.3315111977308973</v>
      </c>
      <c r="AE38" s="21">
        <f t="shared" si="14"/>
        <v>-2.4343004941501967</v>
      </c>
      <c r="AF38" s="10">
        <f t="shared" si="15"/>
        <v>-1.9338550899385005</v>
      </c>
      <c r="AG38" s="50"/>
      <c r="AH38" s="46">
        <f t="shared" si="16"/>
        <v>-0.53290887092388028</v>
      </c>
      <c r="AI38" s="10">
        <f t="shared" si="9"/>
        <v>-0.43818291940008292</v>
      </c>
      <c r="AK38" s="46">
        <f t="shared" si="17"/>
        <v>-2.6899386656667827</v>
      </c>
      <c r="AL38" s="10">
        <f t="shared" si="18"/>
        <v>-2.6696876091887805</v>
      </c>
    </row>
    <row r="39" spans="2:38" x14ac:dyDescent="0.3">
      <c r="B39" s="2" t="s">
        <v>35</v>
      </c>
      <c r="C39" s="41"/>
      <c r="D39" s="14">
        <v>32.8646407088522</v>
      </c>
      <c r="E39" s="15">
        <v>39.711157780843998</v>
      </c>
      <c r="F39" s="19">
        <v>18.7245283804167</v>
      </c>
      <c r="G39" s="43"/>
      <c r="H39" s="6">
        <v>48.045114238230902</v>
      </c>
      <c r="I39" s="7">
        <v>60.003948195626549</v>
      </c>
      <c r="J39" s="43"/>
      <c r="K39" s="6">
        <v>45.316044019121598</v>
      </c>
      <c r="L39" s="7">
        <v>56.888721420852249</v>
      </c>
      <c r="M39" s="43"/>
      <c r="N39" s="6">
        <v>48.003418819140101</v>
      </c>
      <c r="O39" s="7">
        <v>60.639912125803953</v>
      </c>
      <c r="P39" s="43"/>
      <c r="Q39" s="6">
        <v>45.3763688299546</v>
      </c>
      <c r="R39" s="7">
        <v>57.567228741999749</v>
      </c>
      <c r="S39" s="43"/>
      <c r="T39" s="6">
        <v>51.456610122665801</v>
      </c>
      <c r="U39" s="7">
        <v>59.401748915333052</v>
      </c>
      <c r="V39" s="43"/>
      <c r="W39" s="6">
        <v>49.017884311372796</v>
      </c>
      <c r="X39" s="7">
        <v>56.795330594893898</v>
      </c>
      <c r="Y39" s="43"/>
      <c r="Z39" s="46">
        <f t="shared" si="10"/>
        <v>-2.7290702191093033</v>
      </c>
      <c r="AA39" s="21">
        <f t="shared" si="11"/>
        <v>-2.627049989185501</v>
      </c>
      <c r="AB39" s="10">
        <f t="shared" si="12"/>
        <v>-2.4387258112930041</v>
      </c>
      <c r="AC39" s="43"/>
      <c r="AD39" s="46">
        <f t="shared" si="13"/>
        <v>-3.1152267747742997</v>
      </c>
      <c r="AE39" s="21">
        <f t="shared" si="14"/>
        <v>-3.072683383804204</v>
      </c>
      <c r="AF39" s="10">
        <f t="shared" si="15"/>
        <v>-2.606418320439154</v>
      </c>
      <c r="AG39" s="50"/>
      <c r="AH39" s="46">
        <f t="shared" si="16"/>
        <v>-0.31129918466989293</v>
      </c>
      <c r="AI39" s="10">
        <f t="shared" si="9"/>
        <v>-0.68526661093334451</v>
      </c>
      <c r="AK39" s="46">
        <f t="shared" si="17"/>
        <v>-1.5498404780312567</v>
      </c>
      <c r="AL39" s="10">
        <f t="shared" si="18"/>
        <v>-0.6234959752818412</v>
      </c>
    </row>
    <row r="40" spans="2:38" x14ac:dyDescent="0.3">
      <c r="B40" s="2" t="s">
        <v>36</v>
      </c>
      <c r="C40" s="41"/>
      <c r="D40" s="14">
        <v>0.45812642354440902</v>
      </c>
      <c r="E40" s="15">
        <v>0.60737333976160501</v>
      </c>
      <c r="F40" s="19">
        <v>0.21195405110599</v>
      </c>
      <c r="G40" s="43"/>
      <c r="H40" s="6">
        <v>33.469508921624602</v>
      </c>
      <c r="I40" s="7">
        <v>32.659864541485199</v>
      </c>
      <c r="J40" s="43"/>
      <c r="K40" s="6">
        <v>32.165824410473</v>
      </c>
      <c r="L40" s="7">
        <v>31.469373533192098</v>
      </c>
      <c r="M40" s="43"/>
      <c r="N40" s="6">
        <v>36.641355054506803</v>
      </c>
      <c r="O40" s="7">
        <v>35.751938618454851</v>
      </c>
      <c r="P40" s="43"/>
      <c r="Q40" s="6">
        <v>35.257431136800399</v>
      </c>
      <c r="R40" s="7">
        <v>34.570186397574801</v>
      </c>
      <c r="S40" s="43"/>
      <c r="T40" s="6">
        <v>23.3598987145675</v>
      </c>
      <c r="U40" s="7">
        <v>22.384791807503397</v>
      </c>
      <c r="V40" s="43"/>
      <c r="W40" s="6">
        <v>22.4673673614625</v>
      </c>
      <c r="X40" s="7">
        <v>21.5364492052298</v>
      </c>
      <c r="Y40" s="43"/>
      <c r="Z40" s="46">
        <f t="shared" si="10"/>
        <v>-1.3036845111516016</v>
      </c>
      <c r="AA40" s="21">
        <f t="shared" si="11"/>
        <v>-1.3839239177064044</v>
      </c>
      <c r="AB40" s="10">
        <f t="shared" si="12"/>
        <v>-0.89253135310499943</v>
      </c>
      <c r="AC40" s="43"/>
      <c r="AD40" s="46">
        <f t="shared" si="13"/>
        <v>-1.1904910082931011</v>
      </c>
      <c r="AE40" s="21">
        <f t="shared" si="14"/>
        <v>-1.1817522208800497</v>
      </c>
      <c r="AF40" s="10">
        <f t="shared" si="15"/>
        <v>-0.84834260227359692</v>
      </c>
      <c r="AG40" s="50"/>
      <c r="AH40" s="46">
        <f t="shared" si="16"/>
        <v>-0.48085458138585835</v>
      </c>
      <c r="AI40" s="10">
        <f t="shared" si="9"/>
        <v>-0.34358977040133393</v>
      </c>
      <c r="AK40" s="46">
        <f t="shared" si="17"/>
        <v>-1.6470834533350431</v>
      </c>
      <c r="AL40" s="10">
        <f t="shared" si="18"/>
        <v>-1.3977178692892669</v>
      </c>
    </row>
    <row r="41" spans="2:38" x14ac:dyDescent="0.3">
      <c r="B41" s="2" t="s">
        <v>37</v>
      </c>
      <c r="C41" s="41"/>
      <c r="D41" s="14">
        <v>3.1966831110471399E-3</v>
      </c>
      <c r="E41" s="15">
        <v>4.2101058022656597E-3</v>
      </c>
      <c r="F41" s="19">
        <v>2.6668529625465099E-3</v>
      </c>
      <c r="G41" s="43"/>
      <c r="H41" s="6">
        <v>23.957881918749699</v>
      </c>
      <c r="I41" s="7">
        <v>25.26485573432435</v>
      </c>
      <c r="J41" s="43"/>
      <c r="K41" s="6">
        <v>22.078182104784101</v>
      </c>
      <c r="L41" s="7">
        <v>23.2657415095962</v>
      </c>
      <c r="M41" s="43"/>
      <c r="N41" s="6">
        <v>23.4582663547842</v>
      </c>
      <c r="O41" s="7">
        <v>25.466070896507802</v>
      </c>
      <c r="P41" s="43"/>
      <c r="Q41" s="6">
        <v>21.5815131035266</v>
      </c>
      <c r="R41" s="7">
        <v>23.425556199320752</v>
      </c>
      <c r="S41" s="43"/>
      <c r="T41" s="6">
        <v>17.917234324504399</v>
      </c>
      <c r="U41" s="7">
        <v>19.972093096974199</v>
      </c>
      <c r="V41" s="43"/>
      <c r="W41" s="6">
        <v>16.556751380823901</v>
      </c>
      <c r="X41" s="7">
        <v>18.443167700274202</v>
      </c>
      <c r="Y41" s="43"/>
      <c r="Z41" s="46">
        <f t="shared" si="10"/>
        <v>-1.8796998139655976</v>
      </c>
      <c r="AA41" s="21">
        <f t="shared" si="11"/>
        <v>-1.8767532512576004</v>
      </c>
      <c r="AB41" s="10">
        <f t="shared" si="12"/>
        <v>-1.3604829436804984</v>
      </c>
      <c r="AC41" s="43"/>
      <c r="AD41" s="46">
        <f t="shared" si="13"/>
        <v>-1.9991142247281495</v>
      </c>
      <c r="AE41" s="21">
        <f t="shared" si="14"/>
        <v>-2.0405146971870494</v>
      </c>
      <c r="AF41" s="10">
        <f t="shared" si="15"/>
        <v>-1.5289253966999965</v>
      </c>
      <c r="AG41" s="50"/>
      <c r="AH41" s="46">
        <f t="shared" si="16"/>
        <v>-1.0373921339910837</v>
      </c>
      <c r="AI41" s="10">
        <f t="shared" si="9"/>
        <v>-1.0411447919722141</v>
      </c>
      <c r="AK41" s="46">
        <f t="shared" si="17"/>
        <v>-7.6335685949169072</v>
      </c>
      <c r="AL41" s="10">
        <f t="shared" si="18"/>
        <v>-7.8055516763725761</v>
      </c>
    </row>
    <row r="42" spans="2:38" x14ac:dyDescent="0.3">
      <c r="B42" s="2" t="s">
        <v>38</v>
      </c>
      <c r="C42" s="41"/>
      <c r="D42" s="14">
        <v>2.3042542138840501E-2</v>
      </c>
      <c r="E42" s="15">
        <v>3.7542386826000397E-2</v>
      </c>
      <c r="F42" s="19">
        <v>1.4315520391734501E-2</v>
      </c>
      <c r="G42" s="43"/>
      <c r="H42" s="6">
        <v>27.7324196570769</v>
      </c>
      <c r="I42" s="7">
        <v>30.195428567287003</v>
      </c>
      <c r="J42" s="43"/>
      <c r="K42" s="6">
        <v>26.647406384056701</v>
      </c>
      <c r="L42" s="7">
        <v>29.060593432403401</v>
      </c>
      <c r="M42" s="43"/>
      <c r="N42" s="6">
        <v>27.482485331129599</v>
      </c>
      <c r="O42" s="7">
        <v>30.4424787607844</v>
      </c>
      <c r="P42" s="43"/>
      <c r="Q42" s="6">
        <v>26.411070034391699</v>
      </c>
      <c r="R42" s="7">
        <v>29.29823343750855</v>
      </c>
      <c r="S42" s="43"/>
      <c r="T42" s="6">
        <v>20.698926807354098</v>
      </c>
      <c r="U42" s="7">
        <v>22.895173715304253</v>
      </c>
      <c r="V42" s="43"/>
      <c r="W42" s="6">
        <v>19.7117331418643</v>
      </c>
      <c r="X42" s="7">
        <v>21.850625811604452</v>
      </c>
      <c r="Y42" s="43"/>
      <c r="Z42" s="46">
        <f t="shared" si="10"/>
        <v>-1.0850132730201985</v>
      </c>
      <c r="AA42" s="21">
        <f t="shared" si="11"/>
        <v>-1.0714152967379</v>
      </c>
      <c r="AB42" s="10">
        <f t="shared" si="12"/>
        <v>-0.98719366548979792</v>
      </c>
      <c r="AC42" s="43"/>
      <c r="AD42" s="46">
        <f t="shared" si="13"/>
        <v>-1.1348351348836019</v>
      </c>
      <c r="AE42" s="21">
        <f t="shared" si="14"/>
        <v>-1.1442453232758503</v>
      </c>
      <c r="AF42" s="10">
        <f t="shared" si="15"/>
        <v>-1.0445479036998009</v>
      </c>
      <c r="AG42" s="50"/>
      <c r="AH42" s="46">
        <f t="shared" si="16"/>
        <v>-8.6866137248617734E-2</v>
      </c>
      <c r="AI42" s="10">
        <f t="shared" si="9"/>
        <v>-0.10304975446053068</v>
      </c>
      <c r="AK42" s="46">
        <f t="shared" si="17"/>
        <v>-1.3750440561649786</v>
      </c>
      <c r="AL42" s="10">
        <f t="shared" si="18"/>
        <v>-1.4959995820947181</v>
      </c>
    </row>
    <row r="43" spans="2:38" x14ac:dyDescent="0.3">
      <c r="B43" s="2" t="s">
        <v>39</v>
      </c>
      <c r="C43" s="41"/>
      <c r="D43" s="14">
        <v>3.98550357606546E-4</v>
      </c>
      <c r="E43" s="15">
        <v>3.6460976428798599E-4</v>
      </c>
      <c r="F43" s="19">
        <v>1.4932346355284301E-4</v>
      </c>
      <c r="G43" s="43"/>
      <c r="H43" s="6">
        <v>11.941845893859799</v>
      </c>
      <c r="I43" s="7">
        <v>12.567409992218003</v>
      </c>
      <c r="J43" s="43"/>
      <c r="K43" s="6">
        <v>10.951274871826101</v>
      </c>
      <c r="L43" s="7">
        <v>11.544287681579554</v>
      </c>
      <c r="M43" s="43"/>
      <c r="N43" s="6">
        <v>11.614829063415501</v>
      </c>
      <c r="O43" s="7">
        <v>12.454264640808089</v>
      </c>
      <c r="P43" s="43"/>
      <c r="Q43" s="6">
        <v>10.5796899795532</v>
      </c>
      <c r="R43" s="7">
        <v>11.339461565017659</v>
      </c>
      <c r="S43" s="43"/>
      <c r="T43" s="6">
        <v>9.5879669189453107</v>
      </c>
      <c r="U43" s="7">
        <v>10.236338138580274</v>
      </c>
      <c r="V43" s="43"/>
      <c r="W43" s="6">
        <v>8.75433349609375</v>
      </c>
      <c r="X43" s="7">
        <v>9.3660924434661652</v>
      </c>
      <c r="Y43" s="43"/>
      <c r="Z43" s="46">
        <f t="shared" si="10"/>
        <v>-0.99057102203369851</v>
      </c>
      <c r="AA43" s="21">
        <f t="shared" si="11"/>
        <v>-1.0351390838623011</v>
      </c>
      <c r="AB43" s="10">
        <f t="shared" si="12"/>
        <v>-0.83363342285156072</v>
      </c>
      <c r="AC43" s="43"/>
      <c r="AD43" s="46">
        <f t="shared" si="13"/>
        <v>-1.0231223106384491</v>
      </c>
      <c r="AE43" s="21">
        <f t="shared" si="14"/>
        <v>-1.1148030757904301</v>
      </c>
      <c r="AF43" s="10">
        <f t="shared" si="15"/>
        <v>-0.8702456951141091</v>
      </c>
      <c r="AG43" s="50"/>
      <c r="AH43" s="46">
        <f t="shared" si="16"/>
        <v>-0.18657853102520475</v>
      </c>
      <c r="AI43" s="10">
        <f t="shared" si="9"/>
        <v>-0.20368371693123352</v>
      </c>
      <c r="AK43" s="46">
        <f t="shared" si="17"/>
        <v>-2.4801823760689365</v>
      </c>
      <c r="AL43" s="10">
        <f t="shared" si="18"/>
        <v>-2.6697904101687593</v>
      </c>
    </row>
    <row r="44" spans="2:38" x14ac:dyDescent="0.3">
      <c r="B44" s="2" t="s">
        <v>40</v>
      </c>
      <c r="C44" s="41"/>
      <c r="D44" s="14">
        <v>7.8533421110330598E-2</v>
      </c>
      <c r="E44" s="15">
        <v>9.7377972586523004E-2</v>
      </c>
      <c r="F44" s="19">
        <v>3.6689937685310599E-2</v>
      </c>
      <c r="G44" s="43"/>
      <c r="H44" s="6">
        <v>32.573894972304998</v>
      </c>
      <c r="I44" s="7">
        <v>32.355317049674099</v>
      </c>
      <c r="J44" s="43"/>
      <c r="K44" s="6">
        <v>30.731883797265301</v>
      </c>
      <c r="L44" s="7">
        <v>30.57867418559065</v>
      </c>
      <c r="M44" s="43"/>
      <c r="N44" s="6">
        <v>33.362584885689998</v>
      </c>
      <c r="O44" s="7">
        <v>33.316558439160652</v>
      </c>
      <c r="P44" s="43"/>
      <c r="Q44" s="6">
        <v>31.532167254414102</v>
      </c>
      <c r="R44" s="7">
        <v>31.5961325610951</v>
      </c>
      <c r="S44" s="43"/>
      <c r="T44" s="6">
        <v>21.8326339795547</v>
      </c>
      <c r="U44" s="7">
        <v>21.189591637163502</v>
      </c>
      <c r="V44" s="43"/>
      <c r="W44" s="6">
        <v>20.500063180780199</v>
      </c>
      <c r="X44" s="7">
        <v>19.939948341232849</v>
      </c>
      <c r="Y44" s="43"/>
      <c r="Z44" s="46">
        <f t="shared" si="10"/>
        <v>-1.8420111750396977</v>
      </c>
      <c r="AA44" s="21">
        <f t="shared" si="11"/>
        <v>-1.8304176312758962</v>
      </c>
      <c r="AB44" s="10">
        <f t="shared" si="12"/>
        <v>-1.3325707987745012</v>
      </c>
      <c r="AC44" s="43"/>
      <c r="AD44" s="46">
        <f t="shared" si="13"/>
        <v>-1.7766428640834491</v>
      </c>
      <c r="AE44" s="21">
        <f t="shared" si="14"/>
        <v>-1.7204258780655515</v>
      </c>
      <c r="AF44" s="10">
        <f t="shared" si="15"/>
        <v>-1.2496432959306532</v>
      </c>
      <c r="AG44" s="50"/>
      <c r="AH44" s="46">
        <f t="shared" si="16"/>
        <v>-0.55199652187060499</v>
      </c>
      <c r="AI44" s="10">
        <f t="shared" si="9"/>
        <v>-0.53764336227845766</v>
      </c>
      <c r="AK44" s="46">
        <f t="shared" si="17"/>
        <v>-3.1731932928610833</v>
      </c>
      <c r="AL44" s="10">
        <f t="shared" si="18"/>
        <v>-3.0479676669903211</v>
      </c>
    </row>
    <row r="45" spans="2:38" x14ac:dyDescent="0.3">
      <c r="B45" s="2" t="s">
        <v>41</v>
      </c>
      <c r="C45" s="41"/>
      <c r="D45" s="14">
        <v>4.8479206081969303E-2</v>
      </c>
      <c r="E45" s="15">
        <v>2.86673659808242E-2</v>
      </c>
      <c r="F45" s="19">
        <v>1.9311608533790402E-2</v>
      </c>
      <c r="G45" s="43"/>
      <c r="H45" s="6">
        <v>45.772320880087001</v>
      </c>
      <c r="I45" s="7">
        <v>53.13080913663935</v>
      </c>
      <c r="J45" s="43"/>
      <c r="K45" s="6">
        <v>43.069525203628999</v>
      </c>
      <c r="L45" s="7">
        <v>50.318006558253451</v>
      </c>
      <c r="M45" s="43"/>
      <c r="N45" s="6">
        <v>44.813997025578999</v>
      </c>
      <c r="O45" s="7">
        <v>49.953546344412651</v>
      </c>
      <c r="P45" s="43"/>
      <c r="Q45" s="6">
        <v>42.322361184967498</v>
      </c>
      <c r="R45" s="7">
        <v>47.360047538846644</v>
      </c>
      <c r="S45" s="43"/>
      <c r="T45" s="6">
        <v>39.777044217947399</v>
      </c>
      <c r="U45" s="7">
        <v>43.805308006865147</v>
      </c>
      <c r="V45" s="43"/>
      <c r="W45" s="6">
        <v>37.4731067533058</v>
      </c>
      <c r="X45" s="7">
        <v>41.400294378434097</v>
      </c>
      <c r="Y45" s="43"/>
      <c r="Z45" s="46">
        <f t="shared" si="10"/>
        <v>-2.7027956764580026</v>
      </c>
      <c r="AA45" s="21">
        <f t="shared" si="11"/>
        <v>-2.4916358406115009</v>
      </c>
      <c r="AB45" s="10">
        <f t="shared" si="12"/>
        <v>-2.3039374646415993</v>
      </c>
      <c r="AC45" s="43"/>
      <c r="AD45" s="46">
        <f t="shared" si="13"/>
        <v>-2.8128025783858988</v>
      </c>
      <c r="AE45" s="21">
        <f t="shared" si="14"/>
        <v>-2.5934988055660071</v>
      </c>
      <c r="AF45" s="10">
        <f t="shared" si="15"/>
        <v>-2.4050136284310497</v>
      </c>
      <c r="AG45" s="50"/>
      <c r="AH45" s="46">
        <f t="shared" si="16"/>
        <v>-0.4316581416393625</v>
      </c>
      <c r="AI45" s="10">
        <f t="shared" si="9"/>
        <v>-0.44167128112183041</v>
      </c>
      <c r="AK45" s="46">
        <f t="shared" si="17"/>
        <v>-4.0139526693145662</v>
      </c>
      <c r="AL45" s="10">
        <f t="shared" si="18"/>
        <v>-4.1533996637224897</v>
      </c>
    </row>
    <row r="46" spans="2:38" x14ac:dyDescent="0.3">
      <c r="B46" s="2" t="s">
        <v>42</v>
      </c>
      <c r="C46" s="41"/>
      <c r="D46" s="14">
        <v>0.11882756277472301</v>
      </c>
      <c r="E46" s="15">
        <v>9.22954596299249E-2</v>
      </c>
      <c r="F46" s="19">
        <v>3.7189066232740799E-2</v>
      </c>
      <c r="G46" s="43"/>
      <c r="H46" s="6">
        <v>40.6406594101311</v>
      </c>
      <c r="I46" s="7">
        <v>40.249304590174646</v>
      </c>
      <c r="J46" s="43"/>
      <c r="K46" s="6">
        <v>38.002045140785903</v>
      </c>
      <c r="L46" s="7">
        <v>37.663140555988051</v>
      </c>
      <c r="M46" s="43"/>
      <c r="N46" s="6">
        <v>37.7691288071182</v>
      </c>
      <c r="O46" s="7">
        <v>37.0508297957415</v>
      </c>
      <c r="P46" s="43"/>
      <c r="Q46" s="6">
        <v>35.392475905256397</v>
      </c>
      <c r="R46" s="7">
        <v>34.784972656715752</v>
      </c>
      <c r="S46" s="43"/>
      <c r="T46" s="6">
        <v>27.752498408060799</v>
      </c>
      <c r="U46" s="7">
        <v>26.314780616576499</v>
      </c>
      <c r="V46" s="43"/>
      <c r="W46" s="6">
        <v>25.939836758971101</v>
      </c>
      <c r="X46" s="7">
        <v>24.579986494562853</v>
      </c>
      <c r="Y46" s="43"/>
      <c r="Z46" s="46">
        <f t="shared" si="10"/>
        <v>-2.6386142693451973</v>
      </c>
      <c r="AA46" s="21">
        <f t="shared" si="11"/>
        <v>-2.376652901861803</v>
      </c>
      <c r="AB46" s="10">
        <f t="shared" si="12"/>
        <v>-1.8126616490896978</v>
      </c>
      <c r="AC46" s="43"/>
      <c r="AD46" s="46">
        <f t="shared" si="13"/>
        <v>-2.586164034186595</v>
      </c>
      <c r="AE46" s="21">
        <f t="shared" si="14"/>
        <v>-2.2658571390257478</v>
      </c>
      <c r="AF46" s="10">
        <f t="shared" si="15"/>
        <v>-1.7347941220136462</v>
      </c>
      <c r="AG46" s="50"/>
      <c r="AH46" s="46">
        <f t="shared" si="16"/>
        <v>-0.68689214521852238</v>
      </c>
      <c r="AI46" s="10">
        <f t="shared" si="9"/>
        <v>-0.69329423988921557</v>
      </c>
      <c r="AK46" s="46">
        <f t="shared" si="17"/>
        <v>-4.062945124220068</v>
      </c>
      <c r="AL46" s="10">
        <f t="shared" si="18"/>
        <v>-3.9992291749636881</v>
      </c>
    </row>
    <row r="47" spans="2:38" x14ac:dyDescent="0.3">
      <c r="B47" s="2" t="s">
        <v>43</v>
      </c>
      <c r="C47" s="41"/>
      <c r="D47" s="14">
        <v>1.4322379802609799E-2</v>
      </c>
      <c r="E47" s="15">
        <v>8.5267424290167305E-3</v>
      </c>
      <c r="F47" s="19">
        <v>5.8676098339614201E-3</v>
      </c>
      <c r="G47" s="43"/>
      <c r="H47" s="6">
        <v>51.163262222733998</v>
      </c>
      <c r="I47" s="7">
        <v>53.715410707130303</v>
      </c>
      <c r="J47" s="43"/>
      <c r="K47" s="6">
        <v>47.882133282504299</v>
      </c>
      <c r="L47" s="7">
        <v>50.283235943930848</v>
      </c>
      <c r="M47" s="43"/>
      <c r="N47" s="6">
        <v>50.424041764669703</v>
      </c>
      <c r="O47" s="7">
        <v>52.10091067172565</v>
      </c>
      <c r="P47" s="43"/>
      <c r="Q47" s="6">
        <v>47.191975250763001</v>
      </c>
      <c r="R47" s="7">
        <v>48.801401621564999</v>
      </c>
      <c r="S47" s="43"/>
      <c r="T47" s="6">
        <v>43.529996403973797</v>
      </c>
      <c r="U47" s="7">
        <v>44.176000989358599</v>
      </c>
      <c r="V47" s="43"/>
      <c r="W47" s="6">
        <v>40.703107607514298</v>
      </c>
      <c r="X47" s="7">
        <v>41.294376051659597</v>
      </c>
      <c r="Y47" s="43"/>
      <c r="Z47" s="46">
        <f t="shared" si="10"/>
        <v>-3.2811289402296993</v>
      </c>
      <c r="AA47" s="21">
        <f t="shared" si="11"/>
        <v>-3.2320665139067017</v>
      </c>
      <c r="AB47" s="10">
        <f t="shared" si="12"/>
        <v>-2.8268887964594995</v>
      </c>
      <c r="AC47" s="43"/>
      <c r="AD47" s="46">
        <f t="shared" si="13"/>
        <v>-3.4321747631994555</v>
      </c>
      <c r="AE47" s="21">
        <f t="shared" si="14"/>
        <v>-3.2995090501606512</v>
      </c>
      <c r="AF47" s="10">
        <f t="shared" si="15"/>
        <v>-2.8816249376990015</v>
      </c>
      <c r="AG47" s="50"/>
      <c r="AH47" s="46">
        <f t="shared" si="16"/>
        <v>-0.48318648647614804</v>
      </c>
      <c r="AI47" s="10">
        <f t="shared" si="9"/>
        <v>-0.59443317668867279</v>
      </c>
      <c r="AK47" s="46">
        <f t="shared" si="17"/>
        <v>-5.392195762435442</v>
      </c>
      <c r="AL47" s="10">
        <f t="shared" si="18"/>
        <v>-6.0079391981768486</v>
      </c>
    </row>
    <row r="48" spans="2:38" x14ac:dyDescent="0.3">
      <c r="B48" s="2" t="s">
        <v>44</v>
      </c>
      <c r="C48" s="41"/>
      <c r="D48" s="14">
        <v>0.15667733061758499</v>
      </c>
      <c r="E48" s="15">
        <v>0.11707511554842299</v>
      </c>
      <c r="F48" s="19">
        <v>8.1939137341758006E-2</v>
      </c>
      <c r="G48" s="43"/>
      <c r="H48" s="6">
        <v>40.269858146652702</v>
      </c>
      <c r="I48" s="7">
        <v>48.571053176473455</v>
      </c>
      <c r="J48" s="43"/>
      <c r="K48" s="6">
        <v>37.610561949064902</v>
      </c>
      <c r="L48" s="7">
        <v>45.562657967483851</v>
      </c>
      <c r="M48" s="43"/>
      <c r="N48" s="6">
        <v>41.1614303763915</v>
      </c>
      <c r="O48" s="7">
        <v>47.423519320211298</v>
      </c>
      <c r="P48" s="43"/>
      <c r="Q48" s="6">
        <v>38.527330746890598</v>
      </c>
      <c r="R48" s="7">
        <v>44.647433645823554</v>
      </c>
      <c r="S48" s="43"/>
      <c r="T48" s="6">
        <v>37.040317696982903</v>
      </c>
      <c r="U48" s="7">
        <v>41.942419060918056</v>
      </c>
      <c r="V48" s="43"/>
      <c r="W48" s="6">
        <v>34.7523135259272</v>
      </c>
      <c r="X48" s="7">
        <v>39.412406847133695</v>
      </c>
      <c r="Y48" s="43"/>
      <c r="Z48" s="46">
        <f t="shared" si="10"/>
        <v>-2.6592961975877998</v>
      </c>
      <c r="AA48" s="21">
        <f t="shared" si="11"/>
        <v>-2.634099629500902</v>
      </c>
      <c r="AB48" s="10">
        <f t="shared" si="12"/>
        <v>-2.2880041710557038</v>
      </c>
      <c r="AC48" s="43"/>
      <c r="AD48" s="46">
        <f t="shared" si="13"/>
        <v>-3.0083952089896044</v>
      </c>
      <c r="AE48" s="21">
        <f t="shared" si="14"/>
        <v>-2.776085674387744</v>
      </c>
      <c r="AF48" s="10">
        <f t="shared" si="15"/>
        <v>-2.5300122137843601</v>
      </c>
      <c r="AG48" s="50"/>
      <c r="AH48" s="46">
        <f t="shared" si="16"/>
        <v>-0.58746296504029349</v>
      </c>
      <c r="AI48" s="10">
        <f t="shared" si="9"/>
        <v>-0.73621591991202195</v>
      </c>
      <c r="AK48" s="46">
        <f t="shared" si="17"/>
        <v>-3.8000255423124703</v>
      </c>
      <c r="AL48" s="10">
        <f t="shared" si="18"/>
        <v>-4.366702103085597</v>
      </c>
    </row>
    <row r="49" spans="2:38" x14ac:dyDescent="0.3">
      <c r="B49" s="2" t="s">
        <v>45</v>
      </c>
      <c r="C49" s="41"/>
      <c r="D49" s="14">
        <v>8.0007215271083301E-2</v>
      </c>
      <c r="E49" s="15">
        <v>0.22513571768301099</v>
      </c>
      <c r="F49" s="19">
        <v>0.10875980088907899</v>
      </c>
      <c r="G49" s="43"/>
      <c r="H49" s="6">
        <v>32.7388334236826</v>
      </c>
      <c r="I49" s="7">
        <v>26.970459386285249</v>
      </c>
      <c r="J49" s="43"/>
      <c r="K49" s="6">
        <v>31.302369570086999</v>
      </c>
      <c r="L49" s="7">
        <v>25.537702053072302</v>
      </c>
      <c r="M49" s="43"/>
      <c r="N49" s="6">
        <v>37.503490112101503</v>
      </c>
      <c r="O49" s="7">
        <v>30.415566035454351</v>
      </c>
      <c r="P49" s="43"/>
      <c r="Q49" s="6">
        <v>35.975439882205798</v>
      </c>
      <c r="R49" s="7">
        <v>28.910940242169097</v>
      </c>
      <c r="S49" s="43"/>
      <c r="T49" s="6">
        <v>27.702553911350801</v>
      </c>
      <c r="U49" s="7">
        <v>22.132067689907949</v>
      </c>
      <c r="V49" s="43"/>
      <c r="W49" s="6">
        <v>26.480717972533601</v>
      </c>
      <c r="X49" s="7">
        <v>21.019988295219498</v>
      </c>
      <c r="Y49" s="43"/>
      <c r="Z49" s="46">
        <f t="shared" si="10"/>
        <v>-1.4364638535956011</v>
      </c>
      <c r="AA49" s="21">
        <f t="shared" si="11"/>
        <v>-1.5280502298957046</v>
      </c>
      <c r="AB49" s="10">
        <f t="shared" si="12"/>
        <v>-1.2218359388172004</v>
      </c>
      <c r="AC49" s="43"/>
      <c r="AD49" s="46">
        <f t="shared" si="13"/>
        <v>-1.4327573332129475</v>
      </c>
      <c r="AE49" s="21">
        <f t="shared" si="14"/>
        <v>-1.5046257932852534</v>
      </c>
      <c r="AF49" s="10">
        <f t="shared" si="15"/>
        <v>-1.1120793946884504</v>
      </c>
      <c r="AG49" s="50"/>
      <c r="AH49" s="46">
        <f t="shared" si="16"/>
        <v>-0.14855413033120723</v>
      </c>
      <c r="AI49" s="10">
        <f t="shared" si="9"/>
        <v>-0.15437003921703532</v>
      </c>
      <c r="AK49" s="46">
        <f t="shared" si="17"/>
        <v>-1.7042100526997785</v>
      </c>
      <c r="AL49" s="10">
        <f t="shared" si="18"/>
        <v>-1.670668871949637</v>
      </c>
    </row>
    <row r="50" spans="2:38" x14ac:dyDescent="0.3">
      <c r="B50" s="2" t="s">
        <v>46</v>
      </c>
      <c r="C50" s="41"/>
      <c r="D50" s="14">
        <v>0.27335194066142898</v>
      </c>
      <c r="E50" s="15">
        <v>0.36627230922091403</v>
      </c>
      <c r="F50" s="19">
        <v>0.166472371780608</v>
      </c>
      <c r="G50" s="43"/>
      <c r="H50" s="6">
        <v>51.446625595899903</v>
      </c>
      <c r="I50" s="7">
        <v>59.8137647882075</v>
      </c>
      <c r="J50" s="43"/>
      <c r="K50" s="6">
        <v>48.842547607174602</v>
      </c>
      <c r="L50" s="7">
        <v>57.136611904550804</v>
      </c>
      <c r="M50" s="43"/>
      <c r="N50" s="6">
        <v>52.002008388023</v>
      </c>
      <c r="O50" s="7">
        <v>61.067527481570799</v>
      </c>
      <c r="P50" s="43"/>
      <c r="Q50" s="6">
        <v>49.257520859955697</v>
      </c>
      <c r="R50" s="7">
        <v>58.541712929763946</v>
      </c>
      <c r="S50" s="43"/>
      <c r="T50" s="6">
        <v>48.090807892228199</v>
      </c>
      <c r="U50" s="7">
        <v>52.379518252253746</v>
      </c>
      <c r="V50" s="43"/>
      <c r="W50" s="6">
        <v>45.735847682393597</v>
      </c>
      <c r="X50" s="7">
        <v>50.177954404393603</v>
      </c>
      <c r="Y50" s="43"/>
      <c r="Z50" s="46">
        <f t="shared" si="10"/>
        <v>-2.6040779887253009</v>
      </c>
      <c r="AA50" s="21">
        <f t="shared" si="11"/>
        <v>-2.7444875280673031</v>
      </c>
      <c r="AB50" s="10">
        <f t="shared" si="12"/>
        <v>-2.3549602098346014</v>
      </c>
      <c r="AC50" s="43"/>
      <c r="AD50" s="46">
        <f t="shared" si="13"/>
        <v>-2.6771528836566958</v>
      </c>
      <c r="AE50" s="21">
        <f t="shared" si="14"/>
        <v>-2.5258145518068531</v>
      </c>
      <c r="AF50" s="10">
        <f t="shared" si="15"/>
        <v>-2.2015638478601431</v>
      </c>
      <c r="AG50" s="50"/>
      <c r="AH50" s="46">
        <f t="shared" si="16"/>
        <v>-0.49486302148569339</v>
      </c>
      <c r="AI50" s="10">
        <f t="shared" si="9"/>
        <v>-0.46913346415554646</v>
      </c>
      <c r="AK50" s="46">
        <f t="shared" si="17"/>
        <v>-3.2432143465067407</v>
      </c>
      <c r="AL50" s="10">
        <f t="shared" si="18"/>
        <v>-3.1084346960494154</v>
      </c>
    </row>
    <row r="51" spans="2:38" x14ac:dyDescent="0.3">
      <c r="B51" s="2" t="s">
        <v>47</v>
      </c>
      <c r="C51" s="41"/>
      <c r="D51" s="14">
        <v>0.14136044385230101</v>
      </c>
      <c r="E51" s="15">
        <v>0.428948570925266</v>
      </c>
      <c r="F51" s="19">
        <v>0.291900721428552</v>
      </c>
      <c r="G51" s="43"/>
      <c r="H51" s="6">
        <v>41.771631573106198</v>
      </c>
      <c r="I51" s="7">
        <v>48.549701914465452</v>
      </c>
      <c r="J51" s="43"/>
      <c r="K51" s="6">
        <v>40.518103490830804</v>
      </c>
      <c r="L51" s="7">
        <v>47.201440040602449</v>
      </c>
      <c r="M51" s="43"/>
      <c r="N51" s="6">
        <v>41.837630772347303</v>
      </c>
      <c r="O51" s="7">
        <v>48.53332521827695</v>
      </c>
      <c r="P51" s="43"/>
      <c r="Q51" s="6">
        <v>40.564756227122899</v>
      </c>
      <c r="R51" s="7">
        <v>47.04310099629415</v>
      </c>
      <c r="S51" s="43"/>
      <c r="T51" s="6">
        <v>33.067737569504501</v>
      </c>
      <c r="U51" s="7">
        <v>38.482188338164747</v>
      </c>
      <c r="V51" s="43"/>
      <c r="W51" s="6">
        <v>31.945167135334401</v>
      </c>
      <c r="X51" s="7">
        <v>37.230169248972103</v>
      </c>
      <c r="Y51" s="43"/>
      <c r="Z51" s="46">
        <f t="shared" si="10"/>
        <v>-1.2535280822753947</v>
      </c>
      <c r="AA51" s="21">
        <f t="shared" si="11"/>
        <v>-1.2728745452244041</v>
      </c>
      <c r="AB51" s="10">
        <f t="shared" si="12"/>
        <v>-1.1225704341701004</v>
      </c>
      <c r="AC51" s="43"/>
      <c r="AD51" s="46">
        <f t="shared" si="13"/>
        <v>-1.3482618738630023</v>
      </c>
      <c r="AE51" s="21">
        <f t="shared" si="14"/>
        <v>-1.4902242219827997</v>
      </c>
      <c r="AF51" s="10">
        <f t="shared" si="15"/>
        <v>-1.2520190891926433</v>
      </c>
      <c r="AG51" s="50"/>
      <c r="AH51" s="46">
        <f t="shared" si="16"/>
        <v>8.1984050768042355E-3</v>
      </c>
      <c r="AI51" s="10">
        <f t="shared" si="9"/>
        <v>-9.4164786911042422E-2</v>
      </c>
      <c r="AK51" s="46">
        <f t="shared" si="17"/>
        <v>-1.2052996795934574</v>
      </c>
      <c r="AL51" s="10">
        <f t="shared" si="18"/>
        <v>-1.4901283217102184</v>
      </c>
    </row>
    <row r="52" spans="2:38" x14ac:dyDescent="0.3">
      <c r="B52" s="2" t="s">
        <v>48</v>
      </c>
      <c r="C52" s="41"/>
      <c r="D52" s="14">
        <v>9.6693110208052296E-2</v>
      </c>
      <c r="E52" s="15">
        <v>6.00160463402028E-2</v>
      </c>
      <c r="F52" s="19">
        <v>4.4633093683272701E-2</v>
      </c>
      <c r="G52" s="43"/>
      <c r="H52" s="6">
        <v>35.640172214693003</v>
      </c>
      <c r="I52" s="7">
        <v>41.879277206082506</v>
      </c>
      <c r="J52" s="43"/>
      <c r="K52" s="6">
        <v>32.936246195197299</v>
      </c>
      <c r="L52" s="7">
        <v>38.641984896146852</v>
      </c>
      <c r="M52" s="43"/>
      <c r="N52" s="6">
        <v>38.983528965135498</v>
      </c>
      <c r="O52" s="7">
        <v>43.343711393182801</v>
      </c>
      <c r="P52" s="43"/>
      <c r="Q52" s="6">
        <v>36.374836323749797</v>
      </c>
      <c r="R52" s="7">
        <v>40.4444495890315</v>
      </c>
      <c r="S52" s="43"/>
      <c r="T52" s="6">
        <v>34.667701988894997</v>
      </c>
      <c r="U52" s="7">
        <v>37.05188756885255</v>
      </c>
      <c r="V52" s="43"/>
      <c r="W52" s="6">
        <v>32.430628866985003</v>
      </c>
      <c r="X52" s="7">
        <v>34.685352616854253</v>
      </c>
      <c r="Y52" s="43"/>
      <c r="Z52" s="46">
        <f t="shared" si="10"/>
        <v>-2.7039260194957038</v>
      </c>
      <c r="AA52" s="21">
        <f t="shared" si="11"/>
        <v>-2.6086926413857014</v>
      </c>
      <c r="AB52" s="10">
        <f t="shared" si="12"/>
        <v>-2.2370731219099937</v>
      </c>
      <c r="AC52" s="43"/>
      <c r="AD52" s="46">
        <f t="shared" si="13"/>
        <v>-3.2372923099356541</v>
      </c>
      <c r="AE52" s="21">
        <f t="shared" si="14"/>
        <v>-2.8992618041513012</v>
      </c>
      <c r="AF52" s="10">
        <f t="shared" si="15"/>
        <v>-2.3665349519982968</v>
      </c>
      <c r="AG52" s="50"/>
      <c r="AH52" s="46">
        <f t="shared" si="16"/>
        <v>-0.565713357011431</v>
      </c>
      <c r="AI52" s="10">
        <f t="shared" si="9"/>
        <v>-1.0869192223306108</v>
      </c>
      <c r="AK52" s="46">
        <f t="shared" si="17"/>
        <v>-4.0739041833201348</v>
      </c>
      <c r="AL52" s="10">
        <f t="shared" si="18"/>
        <v>-5.8265198072188298</v>
      </c>
    </row>
    <row r="53" spans="2:38" x14ac:dyDescent="0.3">
      <c r="B53" s="2" t="s">
        <v>49</v>
      </c>
      <c r="C53" s="41"/>
      <c r="D53" s="14">
        <v>1.46164542716739E-2</v>
      </c>
      <c r="E53" s="15">
        <v>2.9508242661795799E-2</v>
      </c>
      <c r="F53" s="19">
        <v>1.3070459493447401E-2</v>
      </c>
      <c r="G53" s="43"/>
      <c r="H53" s="6">
        <v>40.253106186349399</v>
      </c>
      <c r="I53" s="7">
        <v>38.219470510403454</v>
      </c>
      <c r="J53" s="43"/>
      <c r="K53" s="6">
        <v>37.456186102919297</v>
      </c>
      <c r="L53" s="7">
        <v>35.30911058089135</v>
      </c>
      <c r="M53" s="43"/>
      <c r="N53" s="6">
        <v>42.668004043012303</v>
      </c>
      <c r="O53" s="7">
        <v>40.831342230143349</v>
      </c>
      <c r="P53" s="43"/>
      <c r="Q53" s="6">
        <v>39.729998766340003</v>
      </c>
      <c r="R53" s="7">
        <v>37.728828774197453</v>
      </c>
      <c r="S53" s="43"/>
      <c r="T53" s="6">
        <v>33.364268603932899</v>
      </c>
      <c r="U53" s="7">
        <v>32.116404479670848</v>
      </c>
      <c r="V53" s="43"/>
      <c r="W53" s="6">
        <v>30.985877159556601</v>
      </c>
      <c r="X53" s="7">
        <v>29.682524342533803</v>
      </c>
      <c r="Y53" s="43"/>
      <c r="Z53" s="46">
        <f t="shared" si="10"/>
        <v>-2.796920083430102</v>
      </c>
      <c r="AA53" s="21">
        <f t="shared" si="11"/>
        <v>-2.9380052766722997</v>
      </c>
      <c r="AB53" s="10">
        <f t="shared" si="12"/>
        <v>-2.3783914443762981</v>
      </c>
      <c r="AC53" s="43"/>
      <c r="AD53" s="46">
        <f t="shared" si="13"/>
        <v>-2.9103599295121043</v>
      </c>
      <c r="AE53" s="21">
        <f t="shared" si="14"/>
        <v>-3.1025134559458962</v>
      </c>
      <c r="AF53" s="10">
        <f t="shared" si="15"/>
        <v>-2.4338801371370451</v>
      </c>
      <c r="AG53" s="50"/>
      <c r="AH53" s="46">
        <f t="shared" si="16"/>
        <v>-0.51456990722460716</v>
      </c>
      <c r="AI53" s="10">
        <f t="shared" si="9"/>
        <v>-0.62673011164240033</v>
      </c>
      <c r="AK53" s="46">
        <f t="shared" si="17"/>
        <v>-4.7774856253951423</v>
      </c>
      <c r="AL53" s="10">
        <f t="shared" si="18"/>
        <v>-5.3404907750352901</v>
      </c>
    </row>
    <row r="54" spans="2:38" x14ac:dyDescent="0.3">
      <c r="B54" s="2" t="s">
        <v>50</v>
      </c>
      <c r="C54" s="41"/>
      <c r="D54" s="14">
        <v>2.56603680419461E-3</v>
      </c>
      <c r="E54" s="15">
        <v>1.8917561844065899E-3</v>
      </c>
      <c r="F54" s="19">
        <v>6.0944530614111497E-4</v>
      </c>
      <c r="G54" s="43"/>
      <c r="H54" s="6">
        <v>29.084897994995099</v>
      </c>
      <c r="I54" s="7">
        <v>27.7739162445068</v>
      </c>
      <c r="J54" s="43"/>
      <c r="K54" s="6">
        <v>26.6961250305175</v>
      </c>
      <c r="L54" s="7">
        <v>25.337658882141049</v>
      </c>
      <c r="M54" s="43"/>
      <c r="N54" s="6">
        <v>27.893058776855401</v>
      </c>
      <c r="O54" s="7">
        <v>26.500379562377901</v>
      </c>
      <c r="P54" s="43"/>
      <c r="Q54" s="6">
        <v>25.5905952453613</v>
      </c>
      <c r="R54" s="7">
        <v>24.206758499145451</v>
      </c>
      <c r="S54" s="43"/>
      <c r="T54" s="6">
        <v>22.2961730957031</v>
      </c>
      <c r="U54" s="7">
        <v>20.99401855468745</v>
      </c>
      <c r="V54" s="43"/>
      <c r="W54" s="6">
        <v>20.572313308715799</v>
      </c>
      <c r="X54" s="7">
        <v>19.3131551742553</v>
      </c>
      <c r="Y54" s="43"/>
      <c r="Z54" s="46">
        <f t="shared" si="10"/>
        <v>-2.3887729644775995</v>
      </c>
      <c r="AA54" s="21">
        <f t="shared" si="11"/>
        <v>-2.3024635314941015</v>
      </c>
      <c r="AB54" s="10">
        <f t="shared" si="12"/>
        <v>-1.7238597869873011</v>
      </c>
      <c r="AC54" s="43"/>
      <c r="AD54" s="46">
        <f t="shared" si="13"/>
        <v>-2.4362573623657511</v>
      </c>
      <c r="AE54" s="21">
        <f t="shared" si="14"/>
        <v>-2.2936210632324503</v>
      </c>
      <c r="AF54" s="10">
        <f t="shared" si="15"/>
        <v>-1.6808633804321502</v>
      </c>
      <c r="AG54" s="50"/>
      <c r="AH54" s="46">
        <f t="shared" si="16"/>
        <v>-0.47567897524275921</v>
      </c>
      <c r="AI54" s="10">
        <f t="shared" si="9"/>
        <v>-0.52968809777745607</v>
      </c>
      <c r="AK54" s="46">
        <f t="shared" si="17"/>
        <v>-5.2522557223441879</v>
      </c>
      <c r="AL54" s="10">
        <f t="shared" si="18"/>
        <v>-5.6043588146150274</v>
      </c>
    </row>
    <row r="55" spans="2:38" x14ac:dyDescent="0.3">
      <c r="B55" s="2" t="s">
        <v>51</v>
      </c>
      <c r="C55" s="41"/>
      <c r="D55" s="14">
        <v>0.16052827758839</v>
      </c>
      <c r="E55" s="15">
        <v>0.19808174309645599</v>
      </c>
      <c r="F55" s="19">
        <v>7.5362557907399E-2</v>
      </c>
      <c r="G55" s="43"/>
      <c r="H55" s="6">
        <v>39.373276717364298</v>
      </c>
      <c r="I55" s="7">
        <v>38.935841542683299</v>
      </c>
      <c r="J55" s="43"/>
      <c r="K55" s="6">
        <v>36.747136463919901</v>
      </c>
      <c r="L55" s="7">
        <v>36.372944370631956</v>
      </c>
      <c r="M55" s="43"/>
      <c r="N55" s="6">
        <v>38.454324981832798</v>
      </c>
      <c r="O55" s="7">
        <v>38.026247320570803</v>
      </c>
      <c r="P55" s="43"/>
      <c r="Q55" s="6">
        <v>36.004035962931397</v>
      </c>
      <c r="R55" s="7">
        <v>35.65421447029275</v>
      </c>
      <c r="S55" s="43"/>
      <c r="T55" s="6">
        <v>27.436817618629799</v>
      </c>
      <c r="U55" s="7">
        <v>26.482384662766648</v>
      </c>
      <c r="V55" s="43"/>
      <c r="W55" s="6">
        <v>25.733911244701101</v>
      </c>
      <c r="X55" s="7">
        <v>24.816318292153149</v>
      </c>
      <c r="Y55" s="43"/>
      <c r="Z55" s="46">
        <f t="shared" si="10"/>
        <v>-2.6261402534443974</v>
      </c>
      <c r="AA55" s="21">
        <f t="shared" si="11"/>
        <v>-2.4502890189014011</v>
      </c>
      <c r="AB55" s="10">
        <f t="shared" si="12"/>
        <v>-1.7029063739286983</v>
      </c>
      <c r="AC55" s="43"/>
      <c r="AD55" s="46">
        <f t="shared" si="13"/>
        <v>-2.5628971720513434</v>
      </c>
      <c r="AE55" s="21">
        <f t="shared" si="14"/>
        <v>-2.3720328502780532</v>
      </c>
      <c r="AF55" s="10">
        <f t="shared" si="15"/>
        <v>-1.6660663706134997</v>
      </c>
      <c r="AG55" s="50"/>
      <c r="AH55" s="46">
        <f t="shared" si="16"/>
        <v>-0.89260741593843396</v>
      </c>
      <c r="AI55" s="10">
        <f t="shared" si="9"/>
        <v>-0.85186491747291704</v>
      </c>
      <c r="AK55" s="46">
        <f t="shared" si="17"/>
        <v>-4.0550516868141111</v>
      </c>
      <c r="AL55" s="10">
        <f t="shared" si="18"/>
        <v>-3.9136611671099413</v>
      </c>
    </row>
    <row r="56" spans="2:38" x14ac:dyDescent="0.3">
      <c r="B56" s="2" t="s">
        <v>52</v>
      </c>
      <c r="C56" s="41"/>
      <c r="D56" s="14">
        <v>0.28266515768466099</v>
      </c>
      <c r="E56" s="15">
        <v>0.34855199081587701</v>
      </c>
      <c r="F56" s="19">
        <v>0.11289251847463901</v>
      </c>
      <c r="G56" s="43"/>
      <c r="H56" s="6">
        <v>33.708825166668198</v>
      </c>
      <c r="I56" s="7">
        <v>34.0861212806469</v>
      </c>
      <c r="J56" s="43"/>
      <c r="K56" s="6">
        <v>32.264260922042403</v>
      </c>
      <c r="L56" s="7">
        <v>33.065378028736099</v>
      </c>
      <c r="M56" s="43"/>
      <c r="N56" s="6">
        <v>35.328502024597903</v>
      </c>
      <c r="O56" s="7">
        <v>36.2100290815251</v>
      </c>
      <c r="P56" s="43"/>
      <c r="Q56" s="6">
        <v>33.968124980078898</v>
      </c>
      <c r="R56" s="7">
        <v>34.920524148848301</v>
      </c>
      <c r="S56" s="43"/>
      <c r="T56" s="6">
        <v>23.102279570430699</v>
      </c>
      <c r="U56" s="7">
        <v>23.2275418956526</v>
      </c>
      <c r="V56" s="43"/>
      <c r="W56" s="6">
        <v>22.1670361554376</v>
      </c>
      <c r="X56" s="7">
        <v>22.43949638497655</v>
      </c>
      <c r="Y56" s="43"/>
      <c r="Z56" s="46">
        <f t="shared" si="10"/>
        <v>-1.4445642446257949</v>
      </c>
      <c r="AA56" s="21">
        <f t="shared" si="11"/>
        <v>-1.3603770445190051</v>
      </c>
      <c r="AB56" s="10">
        <f t="shared" si="12"/>
        <v>-0.93524341499309926</v>
      </c>
      <c r="AC56" s="43"/>
      <c r="AD56" s="46">
        <f t="shared" si="13"/>
        <v>-1.0207432519108011</v>
      </c>
      <c r="AE56" s="21">
        <f t="shared" si="14"/>
        <v>-1.2895049326767989</v>
      </c>
      <c r="AF56" s="10">
        <f t="shared" si="15"/>
        <v>-0.78804551067604933</v>
      </c>
      <c r="AG56" s="50"/>
      <c r="AH56" s="46">
        <f t="shared" si="16"/>
        <v>-0.43069358885088183</v>
      </c>
      <c r="AI56" s="10">
        <f t="shared" si="9"/>
        <v>-0.38716794207899852</v>
      </c>
      <c r="AK56" s="46">
        <f t="shared" si="17"/>
        <v>-1.8925933576363381</v>
      </c>
      <c r="AL56" s="10">
        <f t="shared" si="18"/>
        <v>-1.6133589295643589</v>
      </c>
    </row>
    <row r="57" spans="2:38" x14ac:dyDescent="0.3">
      <c r="B57" s="2" t="s">
        <v>53</v>
      </c>
      <c r="C57" s="41"/>
      <c r="D57" s="14">
        <v>0.76026476922916997</v>
      </c>
      <c r="E57" s="15">
        <v>1.43968319217331</v>
      </c>
      <c r="F57" s="19">
        <v>0.44477112631495003</v>
      </c>
      <c r="G57" s="43"/>
      <c r="H57" s="6">
        <v>52.129839489101201</v>
      </c>
      <c r="I57" s="7">
        <v>57.227569516914045</v>
      </c>
      <c r="J57" s="43"/>
      <c r="K57" s="6">
        <v>47.981748479951797</v>
      </c>
      <c r="L57" s="7">
        <v>52.626761210689502</v>
      </c>
      <c r="M57" s="43"/>
      <c r="N57" s="6">
        <v>50.137044951297199</v>
      </c>
      <c r="O57" s="7">
        <v>55.752900079918348</v>
      </c>
      <c r="P57" s="43"/>
      <c r="Q57" s="6">
        <v>45.812635062547201</v>
      </c>
      <c r="R57" s="7">
        <v>50.873839638261202</v>
      </c>
      <c r="S57" s="43"/>
      <c r="T57" s="6">
        <v>46.820952744008601</v>
      </c>
      <c r="U57" s="7">
        <v>50.430155993626755</v>
      </c>
      <c r="V57" s="43"/>
      <c r="W57" s="6">
        <v>43.284435328871702</v>
      </c>
      <c r="X57" s="7">
        <v>46.575754532899701</v>
      </c>
      <c r="Y57" s="43"/>
      <c r="Z57" s="46">
        <f t="shared" si="10"/>
        <v>-4.1480910091494039</v>
      </c>
      <c r="AA57" s="21">
        <f t="shared" si="11"/>
        <v>-4.3244098887499973</v>
      </c>
      <c r="AB57" s="10">
        <f t="shared" si="12"/>
        <v>-3.536517415136899</v>
      </c>
      <c r="AC57" s="43"/>
      <c r="AD57" s="46">
        <f t="shared" si="13"/>
        <v>-4.6008083062245433</v>
      </c>
      <c r="AE57" s="21">
        <f t="shared" si="14"/>
        <v>-4.8790604416571455</v>
      </c>
      <c r="AF57" s="10">
        <f t="shared" si="15"/>
        <v>-3.854401460727054</v>
      </c>
      <c r="AG57" s="50"/>
      <c r="AH57" s="46">
        <f t="shared" si="16"/>
        <v>-0.65832833077544839</v>
      </c>
      <c r="AI57" s="10">
        <f t="shared" si="9"/>
        <v>-0.85857589344093099</v>
      </c>
      <c r="AK57" s="46">
        <f t="shared" si="17"/>
        <v>-4.1609743778966468</v>
      </c>
      <c r="AL57" s="10">
        <f t="shared" si="18"/>
        <v>-4.6507751395728532</v>
      </c>
    </row>
    <row r="58" spans="2:38" x14ac:dyDescent="0.3">
      <c r="B58" s="2" t="s">
        <v>54</v>
      </c>
      <c r="C58" s="41"/>
      <c r="D58" s="14">
        <v>7.4374381930881597E-2</v>
      </c>
      <c r="E58" s="15">
        <v>8.2386076485228901E-2</v>
      </c>
      <c r="F58" s="19">
        <v>3.4280614702290602E-2</v>
      </c>
      <c r="G58" s="43"/>
      <c r="H58" s="6">
        <v>44.401718673781801</v>
      </c>
      <c r="I58" s="7">
        <v>45.970437254553204</v>
      </c>
      <c r="J58" s="43"/>
      <c r="K58" s="6">
        <v>42.377595212676098</v>
      </c>
      <c r="L58" s="7">
        <v>44.298008354446253</v>
      </c>
      <c r="M58" s="43"/>
      <c r="N58" s="6">
        <v>46.718447322881801</v>
      </c>
      <c r="O58" s="7">
        <v>49.365722608835554</v>
      </c>
      <c r="P58" s="43"/>
      <c r="Q58" s="6">
        <v>44.857068448349203</v>
      </c>
      <c r="R58" s="7">
        <v>47.5577685490384</v>
      </c>
      <c r="S58" s="43"/>
      <c r="T58" s="6">
        <v>32.661028393997199</v>
      </c>
      <c r="U58" s="7">
        <v>34.006373124167801</v>
      </c>
      <c r="V58" s="43"/>
      <c r="W58" s="6">
        <v>31.2381232063521</v>
      </c>
      <c r="X58" s="7">
        <v>32.774592372976954</v>
      </c>
      <c r="Y58" s="43"/>
      <c r="Z58" s="46">
        <f t="shared" si="10"/>
        <v>-2.0241234611057024</v>
      </c>
      <c r="AA58" s="21">
        <f t="shared" si="11"/>
        <v>-1.8613788745325976</v>
      </c>
      <c r="AB58" s="10">
        <f t="shared" si="12"/>
        <v>-1.4229051876450995</v>
      </c>
      <c r="AC58" s="43"/>
      <c r="AD58" s="46">
        <f t="shared" si="13"/>
        <v>-1.6724289001069508</v>
      </c>
      <c r="AE58" s="21">
        <f t="shared" si="14"/>
        <v>-1.8079540597971544</v>
      </c>
      <c r="AF58" s="10">
        <f t="shared" si="15"/>
        <v>-1.231780751190847</v>
      </c>
      <c r="AG58" s="50"/>
      <c r="AH58" s="46">
        <f t="shared" si="16"/>
        <v>-0.60431997687154415</v>
      </c>
      <c r="AI58" s="10">
        <f t="shared" si="9"/>
        <v>-0.62381513968048408</v>
      </c>
      <c r="AK58" s="46">
        <f t="shared" si="17"/>
        <v>-3.4752948183830483</v>
      </c>
      <c r="AL58" s="10">
        <f t="shared" si="18"/>
        <v>-3.3315762527192874</v>
      </c>
    </row>
    <row r="59" spans="2:38" x14ac:dyDescent="0.3">
      <c r="B59" s="2" t="s">
        <v>55</v>
      </c>
      <c r="C59" s="41"/>
      <c r="D59" s="14">
        <v>1.1607676123127301E-2</v>
      </c>
      <c r="E59" s="15">
        <v>1.5520808167874999E-2</v>
      </c>
      <c r="F59" s="19">
        <v>6.4541592040169198E-3</v>
      </c>
      <c r="G59" s="43"/>
      <c r="H59" s="6">
        <v>24.887877358435201</v>
      </c>
      <c r="I59" s="7">
        <v>24.227128503441449</v>
      </c>
      <c r="J59" s="43"/>
      <c r="K59" s="6">
        <v>23.639744713857901</v>
      </c>
      <c r="L59" s="7">
        <v>22.93849679611575</v>
      </c>
      <c r="M59" s="43"/>
      <c r="N59" s="6">
        <v>25.747025812787498</v>
      </c>
      <c r="O59" s="7">
        <v>25.076787811046998</v>
      </c>
      <c r="P59" s="43"/>
      <c r="Q59" s="6">
        <v>24.361131105287299</v>
      </c>
      <c r="R59" s="7">
        <v>23.639539680644148</v>
      </c>
      <c r="S59" s="43"/>
      <c r="T59" s="6">
        <v>19.3171952621028</v>
      </c>
      <c r="U59" s="7">
        <v>18.739107560372901</v>
      </c>
      <c r="V59" s="43"/>
      <c r="W59" s="6">
        <v>18.2082356844728</v>
      </c>
      <c r="X59" s="7">
        <v>17.585234490029201</v>
      </c>
      <c r="Y59" s="43"/>
      <c r="Z59" s="46">
        <f t="shared" si="10"/>
        <v>-1.2481326445773</v>
      </c>
      <c r="AA59" s="21">
        <f t="shared" si="11"/>
        <v>-1.3858947075001993</v>
      </c>
      <c r="AB59" s="10">
        <f t="shared" si="12"/>
        <v>-1.1089595776299994</v>
      </c>
      <c r="AC59" s="43"/>
      <c r="AD59" s="46">
        <f t="shared" si="13"/>
        <v>-1.288631707325699</v>
      </c>
      <c r="AE59" s="21">
        <f t="shared" si="14"/>
        <v>-1.4372481304028497</v>
      </c>
      <c r="AF59" s="10">
        <f t="shared" si="15"/>
        <v>-1.1538730703436997</v>
      </c>
      <c r="AG59" s="50"/>
      <c r="AH59" s="46">
        <f t="shared" si="16"/>
        <v>-0.30421912062289702</v>
      </c>
      <c r="AI59" s="10">
        <f t="shared" si="9"/>
        <v>-0.3094017572427693</v>
      </c>
      <c r="AK59" s="46">
        <f t="shared" si="17"/>
        <v>-2.6333492600126585</v>
      </c>
      <c r="AL59" s="10">
        <f t="shared" si="18"/>
        <v>-2.702544298700464</v>
      </c>
    </row>
    <row r="60" spans="2:38" x14ac:dyDescent="0.3">
      <c r="B60" s="2" t="s">
        <v>56</v>
      </c>
      <c r="C60" s="41"/>
      <c r="D60" s="14">
        <v>1.29438728122356E-2</v>
      </c>
      <c r="E60" s="15">
        <v>1.4270048571455E-2</v>
      </c>
      <c r="F60" s="19">
        <v>8.2826899123661004E-3</v>
      </c>
      <c r="G60" s="43"/>
      <c r="H60" s="6">
        <v>41.694681356064699</v>
      </c>
      <c r="I60" s="7">
        <v>40.722351542455954</v>
      </c>
      <c r="J60" s="43"/>
      <c r="K60" s="6">
        <v>38.979994561650898</v>
      </c>
      <c r="L60" s="7">
        <v>37.956658495969201</v>
      </c>
      <c r="M60" s="43"/>
      <c r="N60" s="6">
        <v>43.9658579960849</v>
      </c>
      <c r="O60" s="7">
        <v>43.106560742425799</v>
      </c>
      <c r="P60" s="43"/>
      <c r="Q60" s="6">
        <v>41.107403636247803</v>
      </c>
      <c r="R60" s="7">
        <v>40.196917491608545</v>
      </c>
      <c r="S60" s="43"/>
      <c r="T60" s="6">
        <v>36.6019427097144</v>
      </c>
      <c r="U60" s="7">
        <v>36.453036108488902</v>
      </c>
      <c r="V60" s="43"/>
      <c r="W60" s="6">
        <v>33.980083249939099</v>
      </c>
      <c r="X60" s="7">
        <v>33.698736006475102</v>
      </c>
      <c r="Y60" s="43"/>
      <c r="Z60" s="46">
        <f t="shared" si="10"/>
        <v>-2.7146867944138009</v>
      </c>
      <c r="AA60" s="21">
        <f t="shared" si="11"/>
        <v>-2.8584543598370971</v>
      </c>
      <c r="AB60" s="10">
        <f t="shared" si="12"/>
        <v>-2.6218594597753011</v>
      </c>
      <c r="AC60" s="43"/>
      <c r="AD60" s="46">
        <f t="shared" si="13"/>
        <v>-2.7656930464867528</v>
      </c>
      <c r="AE60" s="21">
        <f t="shared" si="14"/>
        <v>-2.9096432508172541</v>
      </c>
      <c r="AF60" s="10">
        <f t="shared" si="15"/>
        <v>-2.7543001020138007</v>
      </c>
      <c r="AG60" s="50"/>
      <c r="AH60" s="46">
        <f t="shared" si="16"/>
        <v>-0.36486725132140757</v>
      </c>
      <c r="AI60" s="10">
        <f t="shared" si="9"/>
        <v>-0.2053093267849338</v>
      </c>
      <c r="AK60" s="46">
        <f t="shared" si="17"/>
        <v>-4.3602290656894391</v>
      </c>
      <c r="AL60" s="10">
        <f t="shared" si="18"/>
        <v>-3.7262641605796776</v>
      </c>
    </row>
    <row r="61" spans="2:38" x14ac:dyDescent="0.3">
      <c r="B61" s="2" t="s">
        <v>57</v>
      </c>
      <c r="C61" s="41"/>
      <c r="D61" s="14">
        <v>2.9718534816356099E-2</v>
      </c>
      <c r="E61" s="15">
        <v>1.87692873972936E-2</v>
      </c>
      <c r="F61" s="19">
        <v>1.2216959429080399E-2</v>
      </c>
      <c r="G61" s="43"/>
      <c r="H61" s="6">
        <v>37.763348072100001</v>
      </c>
      <c r="I61" s="7">
        <v>42.790544812179398</v>
      </c>
      <c r="J61" s="43"/>
      <c r="K61" s="6">
        <v>35.218228889096302</v>
      </c>
      <c r="L61" s="7">
        <v>40.031429757778653</v>
      </c>
      <c r="M61" s="43"/>
      <c r="N61" s="6">
        <v>38.433362053923801</v>
      </c>
      <c r="O61" s="7">
        <v>41.894498745882203</v>
      </c>
      <c r="P61" s="43"/>
      <c r="Q61" s="6">
        <v>36.069871701967202</v>
      </c>
      <c r="R61" s="7">
        <v>39.367394660446649</v>
      </c>
      <c r="S61" s="43"/>
      <c r="T61" s="6">
        <v>33.902127224202999</v>
      </c>
      <c r="U61" s="7">
        <v>35.515040716544398</v>
      </c>
      <c r="V61" s="43"/>
      <c r="W61" s="6">
        <v>31.8893635149518</v>
      </c>
      <c r="X61" s="7">
        <v>33.38876110748685</v>
      </c>
      <c r="Y61" s="43"/>
      <c r="Z61" s="46">
        <f t="shared" si="10"/>
        <v>-2.545119183003699</v>
      </c>
      <c r="AA61" s="21">
        <f t="shared" si="11"/>
        <v>-2.3634903519565995</v>
      </c>
      <c r="AB61" s="10">
        <f t="shared" si="12"/>
        <v>-2.0127637092511996</v>
      </c>
      <c r="AC61" s="43"/>
      <c r="AD61" s="46">
        <f t="shared" si="13"/>
        <v>-2.7591150544007448</v>
      </c>
      <c r="AE61" s="21">
        <f t="shared" si="14"/>
        <v>-2.5271040854355533</v>
      </c>
      <c r="AF61" s="10">
        <f t="shared" si="15"/>
        <v>-2.1262796090575478</v>
      </c>
      <c r="AG61" s="50"/>
      <c r="AH61" s="46">
        <f t="shared" si="16"/>
        <v>-0.59648207319521451</v>
      </c>
      <c r="AI61" s="10">
        <f t="shared" si="9"/>
        <v>-0.70947508531559744</v>
      </c>
      <c r="AK61" s="46">
        <f t="shared" si="17"/>
        <v>-4.6724637229412682</v>
      </c>
      <c r="AL61" s="10">
        <f t="shared" si="18"/>
        <v>-5.2842440528623555</v>
      </c>
    </row>
    <row r="62" spans="2:38" x14ac:dyDescent="0.3">
      <c r="B62" s="2" t="s">
        <v>58</v>
      </c>
      <c r="C62" s="41"/>
      <c r="D62" s="14">
        <v>0.22844121616639099</v>
      </c>
      <c r="E62" s="15">
        <v>0.37762237518280201</v>
      </c>
      <c r="F62" s="19">
        <v>0.244178648804971</v>
      </c>
      <c r="G62" s="43"/>
      <c r="H62" s="6">
        <v>35.323880753614603</v>
      </c>
      <c r="I62" s="7">
        <v>32.373540174273302</v>
      </c>
      <c r="J62" s="43"/>
      <c r="K62" s="6">
        <v>33.388022675117298</v>
      </c>
      <c r="L62" s="7">
        <v>30.474981066191599</v>
      </c>
      <c r="M62" s="43"/>
      <c r="N62" s="6">
        <v>38.127797763394497</v>
      </c>
      <c r="O62" s="7">
        <v>35.434349753095553</v>
      </c>
      <c r="P62" s="43"/>
      <c r="Q62" s="6">
        <v>36.0524583673037</v>
      </c>
      <c r="R62" s="7">
        <v>33.336949242068798</v>
      </c>
      <c r="S62" s="43"/>
      <c r="T62" s="6">
        <v>31.8227621652137</v>
      </c>
      <c r="U62" s="7">
        <v>29.796033769563351</v>
      </c>
      <c r="V62" s="43"/>
      <c r="W62" s="6">
        <v>29.8801689955969</v>
      </c>
      <c r="X62" s="7">
        <v>27.826536766845997</v>
      </c>
      <c r="Y62" s="43"/>
      <c r="Z62" s="46">
        <f t="shared" si="10"/>
        <v>-1.9358580784973043</v>
      </c>
      <c r="AA62" s="21">
        <f t="shared" si="11"/>
        <v>-2.0753393960907971</v>
      </c>
      <c r="AB62" s="10">
        <f t="shared" si="12"/>
        <v>-1.9425931696167993</v>
      </c>
      <c r="AC62" s="43"/>
      <c r="AD62" s="46">
        <f t="shared" si="13"/>
        <v>-1.8985591080817024</v>
      </c>
      <c r="AE62" s="21">
        <f t="shared" si="14"/>
        <v>-2.0974005110267555</v>
      </c>
      <c r="AF62" s="10">
        <f t="shared" si="15"/>
        <v>-1.969497002717354</v>
      </c>
      <c r="AG62" s="50"/>
      <c r="AH62" s="46">
        <f t="shared" si="16"/>
        <v>-0.28721948858284135</v>
      </c>
      <c r="AI62" s="10">
        <f t="shared" si="9"/>
        <v>-0.35878612818840377</v>
      </c>
      <c r="AK62" s="46">
        <f t="shared" si="17"/>
        <v>-2.3541710155667923</v>
      </c>
      <c r="AL62" s="10">
        <f t="shared" si="18"/>
        <v>-2.4501466671914347</v>
      </c>
    </row>
    <row r="63" spans="2:38" x14ac:dyDescent="0.3">
      <c r="B63" s="2" t="s">
        <v>59</v>
      </c>
      <c r="C63" s="41"/>
      <c r="D63" s="14">
        <v>1.86197244303879E-2</v>
      </c>
      <c r="E63" s="15">
        <v>1.6064983818690301E-2</v>
      </c>
      <c r="F63" s="19">
        <v>8.8182833211317892E-3</v>
      </c>
      <c r="G63" s="43"/>
      <c r="H63" s="6">
        <v>20.576205974316402</v>
      </c>
      <c r="I63" s="7">
        <v>23.30215602646955</v>
      </c>
      <c r="J63" s="43"/>
      <c r="K63" s="6">
        <v>19.0068356049578</v>
      </c>
      <c r="L63" s="7">
        <v>21.583594588265701</v>
      </c>
      <c r="M63" s="43"/>
      <c r="N63" s="6">
        <v>20.151289604387198</v>
      </c>
      <c r="O63" s="7">
        <v>23.078233877873402</v>
      </c>
      <c r="P63" s="43"/>
      <c r="Q63" s="6">
        <v>18.5785212251225</v>
      </c>
      <c r="R63" s="7">
        <v>21.36257704303755</v>
      </c>
      <c r="S63" s="43"/>
      <c r="T63" s="6">
        <v>16.830096661645001</v>
      </c>
      <c r="U63" s="7">
        <v>19.58661364231655</v>
      </c>
      <c r="V63" s="43"/>
      <c r="W63" s="6">
        <v>15.528290030692499</v>
      </c>
      <c r="X63" s="7">
        <v>18.149819149734149</v>
      </c>
      <c r="Y63" s="43"/>
      <c r="Z63" s="46">
        <f t="shared" si="10"/>
        <v>-1.5693703693586016</v>
      </c>
      <c r="AA63" s="21">
        <f t="shared" si="11"/>
        <v>-1.5727683792646978</v>
      </c>
      <c r="AB63" s="10">
        <f t="shared" si="12"/>
        <v>-1.3018066309525018</v>
      </c>
      <c r="AC63" s="43"/>
      <c r="AD63" s="46">
        <f t="shared" si="13"/>
        <v>-1.7185614382038494</v>
      </c>
      <c r="AE63" s="21">
        <f t="shared" si="14"/>
        <v>-1.7156568348358512</v>
      </c>
      <c r="AF63" s="10">
        <f t="shared" si="15"/>
        <v>-1.4367944925824006</v>
      </c>
      <c r="AG63" s="50"/>
      <c r="AH63" s="46">
        <f t="shared" si="16"/>
        <v>-0.38504367716733467</v>
      </c>
      <c r="AI63" s="10">
        <f t="shared" si="9"/>
        <v>-0.40236466555596867</v>
      </c>
      <c r="AK63" s="46">
        <f t="shared" si="17"/>
        <v>-3.1300176252548351</v>
      </c>
      <c r="AL63" s="10">
        <f t="shared" si="18"/>
        <v>-3.3465394400196171</v>
      </c>
    </row>
    <row r="64" spans="2:38" x14ac:dyDescent="0.3">
      <c r="B64" s="2" t="s">
        <v>60</v>
      </c>
      <c r="C64" s="41"/>
      <c r="D64" s="14">
        <v>0.110069016233429</v>
      </c>
      <c r="E64" s="15">
        <v>6.3303714593644103E-2</v>
      </c>
      <c r="F64" s="19">
        <v>4.2032747646678102E-2</v>
      </c>
      <c r="G64" s="43"/>
      <c r="H64" s="6">
        <v>37.840770207923903</v>
      </c>
      <c r="I64" s="7">
        <v>42.03940188078645</v>
      </c>
      <c r="J64" s="43"/>
      <c r="K64" s="6">
        <v>35.311369886860398</v>
      </c>
      <c r="L64" s="7">
        <v>39.297927850231744</v>
      </c>
      <c r="M64" s="43"/>
      <c r="N64" s="6">
        <v>38.752811575649503</v>
      </c>
      <c r="O64" s="7">
        <v>41.530078208734452</v>
      </c>
      <c r="P64" s="43"/>
      <c r="Q64" s="6">
        <v>36.386069730045001</v>
      </c>
      <c r="R64" s="7">
        <v>39.048020369224645</v>
      </c>
      <c r="S64" s="43"/>
      <c r="T64" s="6">
        <v>34.178916763693799</v>
      </c>
      <c r="U64" s="7">
        <v>35.258695653698595</v>
      </c>
      <c r="V64" s="43"/>
      <c r="W64" s="6">
        <v>32.1236038233234</v>
      </c>
      <c r="X64" s="7">
        <v>33.160690644377198</v>
      </c>
      <c r="Y64" s="43"/>
      <c r="Z64" s="46">
        <f t="shared" si="10"/>
        <v>-2.5294003210635054</v>
      </c>
      <c r="AA64" s="21">
        <f t="shared" si="11"/>
        <v>-2.3667418456045013</v>
      </c>
      <c r="AB64" s="10">
        <f t="shared" si="12"/>
        <v>-2.0553129403703991</v>
      </c>
      <c r="AC64" s="43"/>
      <c r="AD64" s="46">
        <f t="shared" si="13"/>
        <v>-2.7414740305547056</v>
      </c>
      <c r="AE64" s="21">
        <f t="shared" si="14"/>
        <v>-2.4820578395098067</v>
      </c>
      <c r="AF64" s="10">
        <f t="shared" si="15"/>
        <v>-2.0980050093213976</v>
      </c>
      <c r="AG64" s="50"/>
      <c r="AH64" s="46">
        <f t="shared" si="16"/>
        <v>-0.48121648192605593</v>
      </c>
      <c r="AI64" s="10">
        <f t="shared" si="9"/>
        <v>-0.65710968689717264</v>
      </c>
      <c r="AK64" s="46">
        <f t="shared" si="17"/>
        <v>-3.6221731409202205</v>
      </c>
      <c r="AL64" s="10">
        <f t="shared" si="18"/>
        <v>-4.2225423380332199</v>
      </c>
    </row>
    <row r="65" spans="2:38" x14ac:dyDescent="0.3">
      <c r="B65" s="2" t="s">
        <v>61</v>
      </c>
      <c r="C65" s="41"/>
      <c r="D65" s="14">
        <v>0.78087762631337199</v>
      </c>
      <c r="E65" s="15">
        <v>0.45643017823971399</v>
      </c>
      <c r="F65" s="19">
        <v>0.32536334136037098</v>
      </c>
      <c r="G65" s="43"/>
      <c r="H65" s="6">
        <v>43.056817703781903</v>
      </c>
      <c r="I65" s="7">
        <v>49.917259644654152</v>
      </c>
      <c r="J65" s="43"/>
      <c r="K65" s="6">
        <v>40.225424646491099</v>
      </c>
      <c r="L65" s="7">
        <v>46.766110405955502</v>
      </c>
      <c r="M65" s="43"/>
      <c r="N65" s="6">
        <v>43.217575287162703</v>
      </c>
      <c r="O65" s="7">
        <v>48.187712064406</v>
      </c>
      <c r="P65" s="43"/>
      <c r="Q65" s="6">
        <v>40.489749336241999</v>
      </c>
      <c r="R65" s="7">
        <v>45.289235956654352</v>
      </c>
      <c r="S65" s="43"/>
      <c r="T65" s="6">
        <v>38.164544396639101</v>
      </c>
      <c r="U65" s="7">
        <v>41.881257726180195</v>
      </c>
      <c r="V65" s="43"/>
      <c r="W65" s="6">
        <v>35.827164357279202</v>
      </c>
      <c r="X65" s="7">
        <v>39.346668078811952</v>
      </c>
      <c r="Y65" s="43"/>
      <c r="Z65" s="46">
        <f t="shared" si="10"/>
        <v>-2.8313930572908035</v>
      </c>
      <c r="AA65" s="21">
        <f t="shared" si="11"/>
        <v>-2.7278259509207032</v>
      </c>
      <c r="AB65" s="10">
        <f t="shared" si="12"/>
        <v>-2.3373800393598998</v>
      </c>
      <c r="AC65" s="43"/>
      <c r="AD65" s="46">
        <f t="shared" si="13"/>
        <v>-3.1511492386986504</v>
      </c>
      <c r="AE65" s="21">
        <f t="shared" si="14"/>
        <v>-2.8984761077516481</v>
      </c>
      <c r="AF65" s="10">
        <f t="shared" si="15"/>
        <v>-2.534589647368243</v>
      </c>
      <c r="AG65" s="50"/>
      <c r="AH65" s="46">
        <f t="shared" si="16"/>
        <v>-0.53042660565684463</v>
      </c>
      <c r="AI65" s="10">
        <f t="shared" si="9"/>
        <v>-0.68295426722612851</v>
      </c>
      <c r="AK65" s="46">
        <f t="shared" si="17"/>
        <v>-3.0131289296812973</v>
      </c>
      <c r="AL65" s="10">
        <f t="shared" si="18"/>
        <v>-3.3518729572819503</v>
      </c>
    </row>
    <row r="66" spans="2:38" x14ac:dyDescent="0.3">
      <c r="B66" s="2" t="s">
        <v>62</v>
      </c>
      <c r="C66" s="41"/>
      <c r="D66" s="14">
        <v>1.9316902781713101E-2</v>
      </c>
      <c r="E66" s="15">
        <v>2.2529518167601899E-2</v>
      </c>
      <c r="F66" s="19">
        <v>1.07816451670091E-2</v>
      </c>
      <c r="G66" s="43"/>
      <c r="H66" s="6">
        <v>22.415275102612298</v>
      </c>
      <c r="I66" s="7">
        <v>23.500827245266301</v>
      </c>
      <c r="J66" s="43"/>
      <c r="K66" s="6">
        <v>21.325009261579702</v>
      </c>
      <c r="L66" s="7">
        <v>22.412634261826199</v>
      </c>
      <c r="M66" s="43"/>
      <c r="N66" s="6">
        <v>21.9232608053264</v>
      </c>
      <c r="O66" s="7">
        <v>23.2074007723572</v>
      </c>
      <c r="P66" s="43"/>
      <c r="Q66" s="6">
        <v>20.7735742350058</v>
      </c>
      <c r="R66" s="7">
        <v>22.00071416622955</v>
      </c>
      <c r="S66" s="43"/>
      <c r="T66" s="6">
        <v>16.8264392887105</v>
      </c>
      <c r="U66" s="7">
        <v>17.753427023650499</v>
      </c>
      <c r="V66" s="43"/>
      <c r="W66" s="6">
        <v>15.895597346269399</v>
      </c>
      <c r="X66" s="7">
        <v>16.782094450310851</v>
      </c>
      <c r="Y66" s="43"/>
      <c r="Z66" s="46">
        <f t="shared" si="10"/>
        <v>-1.0902658410325969</v>
      </c>
      <c r="AA66" s="21">
        <f t="shared" si="11"/>
        <v>-1.1496865703206005</v>
      </c>
      <c r="AB66" s="10">
        <f t="shared" si="12"/>
        <v>-0.9308419424411003</v>
      </c>
      <c r="AC66" s="43"/>
      <c r="AD66" s="46">
        <f t="shared" si="13"/>
        <v>-1.0881929834401021</v>
      </c>
      <c r="AE66" s="21">
        <f t="shared" si="14"/>
        <v>-1.2066866061276507</v>
      </c>
      <c r="AF66" s="10">
        <f t="shared" si="15"/>
        <v>-0.97133257333964806</v>
      </c>
      <c r="AG66" s="50"/>
      <c r="AH66" s="46">
        <f t="shared" si="16"/>
        <v>-0.29044470852444809</v>
      </c>
      <c r="AI66" s="10">
        <f t="shared" si="9"/>
        <v>-0.28651351076859372</v>
      </c>
      <c r="AK66" s="46">
        <f t="shared" si="17"/>
        <v>-2.2448129190041763</v>
      </c>
      <c r="AL66" s="10">
        <f t="shared" si="18"/>
        <v>-2.2605407626328011</v>
      </c>
    </row>
    <row r="67" spans="2:38" x14ac:dyDescent="0.3">
      <c r="B67" s="2" t="s">
        <v>63</v>
      </c>
      <c r="C67" s="41"/>
      <c r="D67" s="14">
        <v>7.19363342875343E-3</v>
      </c>
      <c r="E67" s="15">
        <v>1.3306814122804199E-2</v>
      </c>
      <c r="F67" s="19">
        <v>6.5987746040343399E-3</v>
      </c>
      <c r="G67" s="43"/>
      <c r="H67" s="6">
        <v>41.015928308691599</v>
      </c>
      <c r="I67" s="7">
        <v>38.8219155543404</v>
      </c>
      <c r="J67" s="43"/>
      <c r="K67" s="6">
        <v>38.219511093397401</v>
      </c>
      <c r="L67" s="7">
        <v>35.864190408166905</v>
      </c>
      <c r="M67" s="43"/>
      <c r="N67" s="6">
        <v>42.332513882878303</v>
      </c>
      <c r="O67" s="7">
        <v>39.616335616959745</v>
      </c>
      <c r="P67" s="43"/>
      <c r="Q67" s="6">
        <v>39.430681831220298</v>
      </c>
      <c r="R67" s="7">
        <v>36.6132618734921</v>
      </c>
      <c r="S67" s="43"/>
      <c r="T67" s="6">
        <v>33.142248446661803</v>
      </c>
      <c r="U67" s="7">
        <v>29.646492261922603</v>
      </c>
      <c r="V67" s="43"/>
      <c r="W67" s="6">
        <v>30.792598839496598</v>
      </c>
      <c r="X67" s="7">
        <v>27.404349048660549</v>
      </c>
      <c r="Y67" s="43"/>
      <c r="Z67" s="46">
        <f t="shared" si="10"/>
        <v>-2.7964172152941984</v>
      </c>
      <c r="AA67" s="21">
        <f t="shared" si="11"/>
        <v>-2.9018320516580047</v>
      </c>
      <c r="AB67" s="10">
        <f t="shared" si="12"/>
        <v>-2.3496496071652047</v>
      </c>
      <c r="AC67" s="43"/>
      <c r="AD67" s="46">
        <f t="shared" si="13"/>
        <v>-2.9577251461734946</v>
      </c>
      <c r="AE67" s="21">
        <f t="shared" si="14"/>
        <v>-3.0030737434676453</v>
      </c>
      <c r="AF67" s="10">
        <f t="shared" si="15"/>
        <v>-2.2421432132620538</v>
      </c>
      <c r="AG67" s="50"/>
      <c r="AH67" s="46">
        <f t="shared" si="16"/>
        <v>-0.55905561797226566</v>
      </c>
      <c r="AI67" s="10">
        <f t="shared" si="9"/>
        <v>-0.7102087694149446</v>
      </c>
      <c r="AK67" s="46">
        <f t="shared" si="17"/>
        <v>-5.3427890266075817</v>
      </c>
      <c r="AL67" s="10">
        <f t="shared" si="18"/>
        <v>-6.1137026088443189</v>
      </c>
    </row>
    <row r="68" spans="2:38" x14ac:dyDescent="0.3">
      <c r="B68" s="2" t="s">
        <v>64</v>
      </c>
      <c r="C68" s="41"/>
      <c r="D68" s="14">
        <v>4.5538159799346202E-2</v>
      </c>
      <c r="E68" s="15">
        <v>4.7396658518835899E-2</v>
      </c>
      <c r="F68" s="19">
        <v>1.7366497168332402E-2</v>
      </c>
      <c r="G68" s="43"/>
      <c r="H68" s="6">
        <v>47.129946156268701</v>
      </c>
      <c r="I68" s="7">
        <v>50.933917756929347</v>
      </c>
      <c r="J68" s="43"/>
      <c r="K68" s="6">
        <v>44.347164102248399</v>
      </c>
      <c r="L68" s="7">
        <v>48.136577458431148</v>
      </c>
      <c r="M68" s="43"/>
      <c r="N68" s="6">
        <v>47.671037731749898</v>
      </c>
      <c r="O68" s="7">
        <v>51.262466001080398</v>
      </c>
      <c r="P68" s="43"/>
      <c r="Q68" s="6">
        <v>44.870952144604097</v>
      </c>
      <c r="R68" s="7">
        <v>48.386544180574703</v>
      </c>
      <c r="S68" s="43"/>
      <c r="T68" s="6">
        <v>40.851136143883402</v>
      </c>
      <c r="U68" s="7">
        <v>42.556106123200806</v>
      </c>
      <c r="V68" s="43"/>
      <c r="W68" s="6">
        <v>38.2886083236532</v>
      </c>
      <c r="X68" s="7">
        <v>39.962028255025999</v>
      </c>
      <c r="Y68" s="43"/>
      <c r="Z68" s="46">
        <f t="shared" ref="Z68:Z99" si="19">K68-H68</f>
        <v>-2.7827820540203021</v>
      </c>
      <c r="AA68" s="21">
        <f t="shared" ref="AA68:AA99" si="20">Q68-N68</f>
        <v>-2.8000855871458015</v>
      </c>
      <c r="AB68" s="10">
        <f t="shared" ref="AB68:AB99" si="21">W68-T68</f>
        <v>-2.5625278202302013</v>
      </c>
      <c r="AC68" s="43"/>
      <c r="AD68" s="46">
        <f t="shared" ref="AD68:AD99" si="22">L68-I68</f>
        <v>-2.7973402984981988</v>
      </c>
      <c r="AE68" s="21">
        <f t="shared" ref="AE68:AE99" si="23">R68-O68</f>
        <v>-2.8759218205056953</v>
      </c>
      <c r="AF68" s="10">
        <f t="shared" ref="AF68:AF99" si="24">X68-U68</f>
        <v>-2.5940778681748071</v>
      </c>
      <c r="AG68" s="50"/>
      <c r="AH68" s="46">
        <f t="shared" ref="AH68:AH99" si="25">SLOPE(Z68:AB68,LN($D68:$F68))</f>
        <v>-0.23287359857028855</v>
      </c>
      <c r="AI68" s="10">
        <f t="shared" si="9"/>
        <v>-0.24862168859805422</v>
      </c>
      <c r="AK68" s="46">
        <f t="shared" ref="AK68:AK99" si="26">INTERCEPT(Z68:AB68,LN($D68:$F68))</f>
        <v>-3.5062516050757075</v>
      </c>
      <c r="AL68" s="10">
        <f t="shared" ref="AL68:AL99" si="27">INTERCEPT(AD68:AF68,LN($D68:$F68))</f>
        <v>-3.600399299677806</v>
      </c>
    </row>
    <row r="69" spans="2:38" x14ac:dyDescent="0.3">
      <c r="B69" s="2" t="s">
        <v>65</v>
      </c>
      <c r="C69" s="41"/>
      <c r="D69" s="14">
        <v>1.1291358387019499</v>
      </c>
      <c r="E69" s="15">
        <v>0.62372612543654005</v>
      </c>
      <c r="F69" s="19">
        <v>0.45176020856272497</v>
      </c>
      <c r="G69" s="43"/>
      <c r="H69" s="6">
        <v>38.361632526271997</v>
      </c>
      <c r="I69" s="7">
        <v>47.314449268888652</v>
      </c>
      <c r="J69" s="43"/>
      <c r="K69" s="6">
        <v>35.541334711738102</v>
      </c>
      <c r="L69" s="7">
        <v>43.935493720190749</v>
      </c>
      <c r="M69" s="43"/>
      <c r="N69" s="6">
        <v>40.702235565663202</v>
      </c>
      <c r="O69" s="7">
        <v>47.477135856256801</v>
      </c>
      <c r="P69" s="43"/>
      <c r="Q69" s="6">
        <v>38.086256666120697</v>
      </c>
      <c r="R69" s="7">
        <v>44.568995157278948</v>
      </c>
      <c r="S69" s="43"/>
      <c r="T69" s="6">
        <v>36.6319480292536</v>
      </c>
      <c r="U69" s="7">
        <v>41.844526372294453</v>
      </c>
      <c r="V69" s="43"/>
      <c r="W69" s="6">
        <v>34.344118972638903</v>
      </c>
      <c r="X69" s="7">
        <v>39.275505330689199</v>
      </c>
      <c r="Y69" s="43"/>
      <c r="Z69" s="46">
        <f t="shared" si="19"/>
        <v>-2.8202978145338946</v>
      </c>
      <c r="AA69" s="21">
        <f t="shared" si="20"/>
        <v>-2.6159788995425046</v>
      </c>
      <c r="AB69" s="10">
        <f t="shared" si="21"/>
        <v>-2.2878290566146973</v>
      </c>
      <c r="AC69" s="43"/>
      <c r="AD69" s="46">
        <f t="shared" si="22"/>
        <v>-3.3789555486979026</v>
      </c>
      <c r="AE69" s="21">
        <f t="shared" si="23"/>
        <v>-2.9081406989778529</v>
      </c>
      <c r="AF69" s="10">
        <f t="shared" si="24"/>
        <v>-2.5690210416052537</v>
      </c>
      <c r="AG69" s="50"/>
      <c r="AH69" s="46">
        <f t="shared" si="25"/>
        <v>-0.55184393221068495</v>
      </c>
      <c r="AI69" s="10">
        <f t="shared" ref="AI69:AI131" si="28">SLOPE(AD69:AF69,LN($D69:$F69))</f>
        <v>-0.87287492289713986</v>
      </c>
      <c r="AK69" s="46">
        <f t="shared" si="26"/>
        <v>-2.7853582394673611</v>
      </c>
      <c r="AL69" s="10">
        <f t="shared" si="27"/>
        <v>-3.2852431143920016</v>
      </c>
    </row>
    <row r="70" spans="2:38" x14ac:dyDescent="0.3">
      <c r="B70" s="2" t="s">
        <v>66</v>
      </c>
      <c r="C70" s="41"/>
      <c r="D70" s="14">
        <v>0.13880084741819099</v>
      </c>
      <c r="E70" s="15">
        <v>0.27940788747860101</v>
      </c>
      <c r="F70" s="19">
        <v>0.118452314392927</v>
      </c>
      <c r="G70" s="43"/>
      <c r="H70" s="6">
        <v>39.770322805242301</v>
      </c>
      <c r="I70" s="7">
        <v>30.60110234613045</v>
      </c>
      <c r="J70" s="43"/>
      <c r="K70" s="6">
        <v>38.215177225496802</v>
      </c>
      <c r="L70" s="7">
        <v>29.073423576225998</v>
      </c>
      <c r="M70" s="43"/>
      <c r="N70" s="6">
        <v>44.100260841305897</v>
      </c>
      <c r="O70" s="7">
        <v>35.573736189050997</v>
      </c>
      <c r="P70" s="43"/>
      <c r="Q70" s="6">
        <v>42.3414750784356</v>
      </c>
      <c r="R70" s="7">
        <v>33.824073510516953</v>
      </c>
      <c r="S70" s="43"/>
      <c r="T70" s="6">
        <v>32.617670469273797</v>
      </c>
      <c r="U70" s="7">
        <v>25.790310027672348</v>
      </c>
      <c r="V70" s="43"/>
      <c r="W70" s="6">
        <v>31.0739143060846</v>
      </c>
      <c r="X70" s="7">
        <v>24.433748884330349</v>
      </c>
      <c r="Y70" s="43"/>
      <c r="Z70" s="46">
        <f t="shared" si="19"/>
        <v>-1.5551455797454992</v>
      </c>
      <c r="AA70" s="21">
        <f t="shared" si="20"/>
        <v>-1.7587857628702963</v>
      </c>
      <c r="AB70" s="10">
        <f t="shared" si="21"/>
        <v>-1.5437561631891974</v>
      </c>
      <c r="AC70" s="43"/>
      <c r="AD70" s="46">
        <f t="shared" si="22"/>
        <v>-1.5276787699044512</v>
      </c>
      <c r="AE70" s="21">
        <f t="shared" si="23"/>
        <v>-1.7496626785340439</v>
      </c>
      <c r="AF70" s="10">
        <f t="shared" si="24"/>
        <v>-1.3565611433419988</v>
      </c>
      <c r="AG70" s="50"/>
      <c r="AH70" s="46">
        <f t="shared" si="25"/>
        <v>-0.2628244928049937</v>
      </c>
      <c r="AI70" s="10">
        <f t="shared" si="28"/>
        <v>-0.41547119267123395</v>
      </c>
      <c r="AK70" s="46">
        <f t="shared" si="26"/>
        <v>-2.0908276435070192</v>
      </c>
      <c r="AL70" s="10">
        <f t="shared" si="27"/>
        <v>-2.290133898371506</v>
      </c>
    </row>
    <row r="71" spans="2:38" x14ac:dyDescent="0.3">
      <c r="B71" s="2" t="s">
        <v>67</v>
      </c>
      <c r="C71" s="41"/>
      <c r="D71" s="14">
        <v>0.21870495214229299</v>
      </c>
      <c r="E71" s="15">
        <v>0.115916538322996</v>
      </c>
      <c r="F71" s="19">
        <v>8.4170741506295804E-2</v>
      </c>
      <c r="G71" s="43"/>
      <c r="H71" s="6">
        <v>49.984108924230199</v>
      </c>
      <c r="I71" s="7">
        <v>55.498217788164752</v>
      </c>
      <c r="J71" s="43"/>
      <c r="K71" s="6">
        <v>46.981015993948503</v>
      </c>
      <c r="L71" s="7">
        <v>52.353790416013098</v>
      </c>
      <c r="M71" s="43"/>
      <c r="N71" s="6">
        <v>49.083276887493199</v>
      </c>
      <c r="O71" s="7">
        <v>53.138347297995551</v>
      </c>
      <c r="P71" s="43"/>
      <c r="Q71" s="6">
        <v>46.1743449879935</v>
      </c>
      <c r="R71" s="7">
        <v>50.154775215030803</v>
      </c>
      <c r="S71" s="43"/>
      <c r="T71" s="6">
        <v>42.686495188871397</v>
      </c>
      <c r="U71" s="7">
        <v>45.699534826269698</v>
      </c>
      <c r="V71" s="43"/>
      <c r="W71" s="6">
        <v>40.117038448022299</v>
      </c>
      <c r="X71" s="7">
        <v>43.049050994725505</v>
      </c>
      <c r="Y71" s="43"/>
      <c r="Z71" s="46">
        <f t="shared" si="19"/>
        <v>-3.0030929302816958</v>
      </c>
      <c r="AA71" s="21">
        <f t="shared" si="20"/>
        <v>-2.9089318994996987</v>
      </c>
      <c r="AB71" s="10">
        <f t="shared" si="21"/>
        <v>-2.5694567408490983</v>
      </c>
      <c r="AC71" s="43"/>
      <c r="AD71" s="46">
        <f t="shared" si="22"/>
        <v>-3.1444273721516538</v>
      </c>
      <c r="AE71" s="21">
        <f t="shared" si="23"/>
        <v>-2.9835720829647485</v>
      </c>
      <c r="AF71" s="10">
        <f t="shared" si="24"/>
        <v>-2.650483831544193</v>
      </c>
      <c r="AG71" s="50"/>
      <c r="AH71" s="46">
        <f t="shared" si="25"/>
        <v>-0.41100056027322973</v>
      </c>
      <c r="AI71" s="10">
        <f t="shared" si="28"/>
        <v>-0.48006651248606091</v>
      </c>
      <c r="AK71" s="46">
        <f t="shared" si="26"/>
        <v>-3.669687622849656</v>
      </c>
      <c r="AL71" s="10">
        <f t="shared" si="27"/>
        <v>-3.9102693555763817</v>
      </c>
    </row>
    <row r="72" spans="2:38" x14ac:dyDescent="0.3">
      <c r="B72" s="2" t="s">
        <v>68</v>
      </c>
      <c r="C72" s="41"/>
      <c r="D72" s="14">
        <v>5.1831741849132796E-3</v>
      </c>
      <c r="E72" s="15">
        <v>3.6388518793746801E-3</v>
      </c>
      <c r="F72" s="19">
        <v>1.2845113711398501E-3</v>
      </c>
      <c r="G72" s="43"/>
      <c r="H72" s="6">
        <v>27.719017028808501</v>
      </c>
      <c r="I72" s="7">
        <v>26.545167922973548</v>
      </c>
      <c r="J72" s="43"/>
      <c r="K72" s="6">
        <v>25.3452854156494</v>
      </c>
      <c r="L72" s="7">
        <v>24.135951995849553</v>
      </c>
      <c r="M72" s="43"/>
      <c r="N72" s="6">
        <v>26.2283325195312</v>
      </c>
      <c r="O72" s="7">
        <v>24.906221389770501</v>
      </c>
      <c r="P72" s="43"/>
      <c r="Q72" s="6">
        <v>24.051465988159102</v>
      </c>
      <c r="R72" s="7">
        <v>22.736036300659102</v>
      </c>
      <c r="S72" s="43"/>
      <c r="T72" s="6">
        <v>20.6497402191162</v>
      </c>
      <c r="U72" s="7">
        <v>19.390713691711401</v>
      </c>
      <c r="V72" s="43"/>
      <c r="W72" s="6">
        <v>19.005962371826101</v>
      </c>
      <c r="X72" s="7">
        <v>17.7342286109924</v>
      </c>
      <c r="Y72" s="43"/>
      <c r="Z72" s="46">
        <f t="shared" si="19"/>
        <v>-2.3737316131591015</v>
      </c>
      <c r="AA72" s="21">
        <f t="shared" si="20"/>
        <v>-2.1768665313720987</v>
      </c>
      <c r="AB72" s="10">
        <f t="shared" si="21"/>
        <v>-1.6437778472900995</v>
      </c>
      <c r="AC72" s="43"/>
      <c r="AD72" s="46">
        <f t="shared" si="22"/>
        <v>-2.409215927123995</v>
      </c>
      <c r="AE72" s="21">
        <f t="shared" si="23"/>
        <v>-2.1701850891113992</v>
      </c>
      <c r="AF72" s="10">
        <f t="shared" si="24"/>
        <v>-1.6564850807190012</v>
      </c>
      <c r="AG72" s="50"/>
      <c r="AH72" s="46">
        <f t="shared" si="25"/>
        <v>-0.52068605816057834</v>
      </c>
      <c r="AI72" s="10">
        <f t="shared" si="28"/>
        <v>-0.52908451121929689</v>
      </c>
      <c r="AK72" s="46">
        <f t="shared" si="26"/>
        <v>-5.1083411322958518</v>
      </c>
      <c r="AL72" s="10">
        <f t="shared" si="27"/>
        <v>-5.1712690361656009</v>
      </c>
    </row>
    <row r="73" spans="2:38" x14ac:dyDescent="0.3">
      <c r="B73" s="2" t="s">
        <v>69</v>
      </c>
      <c r="C73" s="41"/>
      <c r="D73" s="14">
        <v>0.19512948815740899</v>
      </c>
      <c r="E73" s="15">
        <v>0.29405766042551001</v>
      </c>
      <c r="F73" s="19">
        <v>0.128206100877786</v>
      </c>
      <c r="G73" s="43"/>
      <c r="H73" s="6">
        <v>43.612340829566698</v>
      </c>
      <c r="I73" s="7">
        <v>45.668562890899494</v>
      </c>
      <c r="J73" s="43"/>
      <c r="K73" s="6">
        <v>41.703267146960499</v>
      </c>
      <c r="L73" s="7">
        <v>44.053111647882403</v>
      </c>
      <c r="M73" s="43"/>
      <c r="N73" s="6">
        <v>48.3377638642447</v>
      </c>
      <c r="O73" s="7">
        <v>52.257189499060949</v>
      </c>
      <c r="P73" s="43"/>
      <c r="Q73" s="6">
        <v>46.6072190167625</v>
      </c>
      <c r="R73" s="7">
        <v>50.669881618160346</v>
      </c>
      <c r="S73" s="43"/>
      <c r="T73" s="6">
        <v>34.3942283478425</v>
      </c>
      <c r="U73" s="7">
        <v>36.39444331429015</v>
      </c>
      <c r="V73" s="43"/>
      <c r="W73" s="6">
        <v>32.990426211671199</v>
      </c>
      <c r="X73" s="7">
        <v>35.168823600623554</v>
      </c>
      <c r="Y73" s="43"/>
      <c r="Z73" s="46">
        <f t="shared" si="19"/>
        <v>-1.9090736826061985</v>
      </c>
      <c r="AA73" s="21">
        <f t="shared" si="20"/>
        <v>-1.7305448474822001</v>
      </c>
      <c r="AB73" s="10">
        <f t="shared" si="21"/>
        <v>-1.4038021361713007</v>
      </c>
      <c r="AC73" s="43"/>
      <c r="AD73" s="46">
        <f t="shared" si="22"/>
        <v>-1.6154512430170911</v>
      </c>
      <c r="AE73" s="21">
        <f t="shared" si="23"/>
        <v>-1.5873078809006032</v>
      </c>
      <c r="AF73" s="10">
        <f t="shared" si="24"/>
        <v>-1.2256197136665961</v>
      </c>
      <c r="AG73" s="50"/>
      <c r="AH73" s="46">
        <f t="shared" si="25"/>
        <v>-0.39686059461441142</v>
      </c>
      <c r="AI73" s="10">
        <f t="shared" si="28"/>
        <v>-0.43768021717007843</v>
      </c>
      <c r="AK73" s="46">
        <f t="shared" si="26"/>
        <v>-2.330958099880871</v>
      </c>
      <c r="AL73" s="10">
        <f t="shared" si="27"/>
        <v>-2.1927820362379764</v>
      </c>
    </row>
    <row r="74" spans="2:38" x14ac:dyDescent="0.3">
      <c r="B74" s="2" t="s">
        <v>70</v>
      </c>
      <c r="C74" s="41"/>
      <c r="D74" s="14">
        <v>4.3563179029471003E-2</v>
      </c>
      <c r="E74" s="15">
        <v>0.136496156960347</v>
      </c>
      <c r="F74" s="19">
        <v>7.7984977004274203E-2</v>
      </c>
      <c r="G74" s="43"/>
      <c r="H74" s="6">
        <v>39.577252249955798</v>
      </c>
      <c r="I74" s="7">
        <v>34.027361842809199</v>
      </c>
      <c r="J74" s="43"/>
      <c r="K74" s="6">
        <v>37.634747918030101</v>
      </c>
      <c r="L74" s="7">
        <v>32.091055304267449</v>
      </c>
      <c r="M74" s="43"/>
      <c r="N74" s="6">
        <v>43.064534261240198</v>
      </c>
      <c r="O74" s="7">
        <v>36.61848124453045</v>
      </c>
      <c r="P74" s="43"/>
      <c r="Q74" s="6">
        <v>41.070926612666597</v>
      </c>
      <c r="R74" s="7">
        <v>34.620136006726696</v>
      </c>
      <c r="S74" s="43"/>
      <c r="T74" s="6">
        <v>33.981709706750799</v>
      </c>
      <c r="U74" s="7">
        <v>28.025864596924599</v>
      </c>
      <c r="V74" s="43"/>
      <c r="W74" s="6">
        <v>32.294058707905698</v>
      </c>
      <c r="X74" s="7">
        <v>26.532132221008649</v>
      </c>
      <c r="Y74" s="43"/>
      <c r="Z74" s="46">
        <f t="shared" si="19"/>
        <v>-1.9425043319256972</v>
      </c>
      <c r="AA74" s="21">
        <f t="shared" si="20"/>
        <v>-1.993607648573601</v>
      </c>
      <c r="AB74" s="10">
        <f t="shared" si="21"/>
        <v>-1.6876509988451005</v>
      </c>
      <c r="AC74" s="43"/>
      <c r="AD74" s="46">
        <f t="shared" si="22"/>
        <v>-1.9363065385417499</v>
      </c>
      <c r="AE74" s="21">
        <f t="shared" si="23"/>
        <v>-1.9983452378037541</v>
      </c>
      <c r="AF74" s="10">
        <f t="shared" si="24"/>
        <v>-1.4937323759159504</v>
      </c>
      <c r="AG74" s="50"/>
      <c r="AH74" s="46">
        <f t="shared" si="25"/>
        <v>-4.1512253808032112E-2</v>
      </c>
      <c r="AI74" s="10">
        <f t="shared" si="28"/>
        <v>-4.8862245308751023E-2</v>
      </c>
      <c r="AK74" s="46">
        <f t="shared" si="26"/>
        <v>-1.9808070132278932</v>
      </c>
      <c r="AL74" s="10">
        <f t="shared" si="27"/>
        <v>-1.9344875059796713</v>
      </c>
    </row>
    <row r="75" spans="2:38" x14ac:dyDescent="0.3">
      <c r="B75" s="2" t="s">
        <v>71</v>
      </c>
      <c r="C75" s="41"/>
      <c r="D75" s="14">
        <v>5.8779717856286802E-3</v>
      </c>
      <c r="E75" s="15">
        <v>1.0808036776811501E-2</v>
      </c>
      <c r="F75" s="19">
        <v>5.9674363836136101E-3</v>
      </c>
      <c r="G75" s="43"/>
      <c r="H75" s="6">
        <v>41.181443347604798</v>
      </c>
      <c r="I75" s="7">
        <v>36.551502200560101</v>
      </c>
      <c r="J75" s="43"/>
      <c r="K75" s="6">
        <v>38.882326014153897</v>
      </c>
      <c r="L75" s="7">
        <v>34.074839935361652</v>
      </c>
      <c r="M75" s="43"/>
      <c r="N75" s="6">
        <v>42.245754260445203</v>
      </c>
      <c r="O75" s="7">
        <v>36.874375377952596</v>
      </c>
      <c r="P75" s="43"/>
      <c r="Q75" s="6">
        <v>40.005391805007598</v>
      </c>
      <c r="R75" s="7">
        <v>34.456069002646203</v>
      </c>
      <c r="S75" s="43"/>
      <c r="T75" s="6">
        <v>32.320121131891398</v>
      </c>
      <c r="U75" s="7">
        <v>26.858568226113899</v>
      </c>
      <c r="V75" s="43"/>
      <c r="W75" s="6">
        <v>30.493382690217601</v>
      </c>
      <c r="X75" s="7">
        <v>25.1172647884367</v>
      </c>
      <c r="Y75" s="43"/>
      <c r="Z75" s="46">
        <f t="shared" si="19"/>
        <v>-2.2991173334509014</v>
      </c>
      <c r="AA75" s="21">
        <f t="shared" si="20"/>
        <v>-2.2403624554376051</v>
      </c>
      <c r="AB75" s="10">
        <f t="shared" si="21"/>
        <v>-1.8267384416737968</v>
      </c>
      <c r="AC75" s="43"/>
      <c r="AD75" s="46">
        <f t="shared" si="22"/>
        <v>-2.4766622651984491</v>
      </c>
      <c r="AE75" s="21">
        <f t="shared" si="23"/>
        <v>-2.4183063753063934</v>
      </c>
      <c r="AF75" s="10">
        <f t="shared" si="24"/>
        <v>-1.7413034376771996</v>
      </c>
      <c r="AG75" s="50"/>
      <c r="AH75" s="46">
        <f t="shared" si="25"/>
        <v>-0.28005138354668274</v>
      </c>
      <c r="AI75" s="10">
        <f t="shared" si="28"/>
        <v>-0.49097503536718778</v>
      </c>
      <c r="AK75" s="46">
        <f t="shared" si="26"/>
        <v>-3.5023010067909035</v>
      </c>
      <c r="AL75" s="10">
        <f t="shared" si="27"/>
        <v>-4.6318524228488691</v>
      </c>
    </row>
    <row r="76" spans="2:38" x14ac:dyDescent="0.3">
      <c r="B76" s="2" t="s">
        <v>72</v>
      </c>
      <c r="C76" s="41"/>
      <c r="D76" s="14">
        <v>3.58007103520981E-2</v>
      </c>
      <c r="E76" s="15">
        <v>2.95038232336572E-2</v>
      </c>
      <c r="F76" s="19">
        <v>1.34077333480034E-2</v>
      </c>
      <c r="G76" s="43"/>
      <c r="H76" s="6">
        <v>24.6923021771644</v>
      </c>
      <c r="I76" s="7">
        <v>22.7960681603276</v>
      </c>
      <c r="J76" s="43"/>
      <c r="K76" s="6">
        <v>23.077154388344699</v>
      </c>
      <c r="L76" s="7">
        <v>21.17338256581705</v>
      </c>
      <c r="M76" s="43"/>
      <c r="N76" s="6">
        <v>23.173974889355801</v>
      </c>
      <c r="O76" s="7">
        <v>21.557130559023548</v>
      </c>
      <c r="P76" s="43"/>
      <c r="Q76" s="6">
        <v>21.592109569369001</v>
      </c>
      <c r="R76" s="7">
        <v>19.975420068388452</v>
      </c>
      <c r="S76" s="43"/>
      <c r="T76" s="6">
        <v>17.358837373617199</v>
      </c>
      <c r="U76" s="7">
        <v>16.03854871936705</v>
      </c>
      <c r="V76" s="43"/>
      <c r="W76" s="6">
        <v>16.132618488011701</v>
      </c>
      <c r="X76" s="7">
        <v>14.78832844066185</v>
      </c>
      <c r="Y76" s="43"/>
      <c r="Z76" s="46">
        <f t="shared" si="19"/>
        <v>-1.6151477888197014</v>
      </c>
      <c r="AA76" s="21">
        <f t="shared" si="20"/>
        <v>-1.5818653199868002</v>
      </c>
      <c r="AB76" s="10">
        <f t="shared" si="21"/>
        <v>-1.2262188856054976</v>
      </c>
      <c r="AC76" s="43"/>
      <c r="AD76" s="46">
        <f t="shared" si="22"/>
        <v>-1.6226855945105498</v>
      </c>
      <c r="AE76" s="21">
        <f t="shared" si="23"/>
        <v>-1.5817104906350963</v>
      </c>
      <c r="AF76" s="10">
        <f t="shared" si="24"/>
        <v>-1.2502202787051999</v>
      </c>
      <c r="AG76" s="50"/>
      <c r="AH76" s="46">
        <f t="shared" si="25"/>
        <v>-0.41188189541675801</v>
      </c>
      <c r="AI76" s="10">
        <f t="shared" si="28"/>
        <v>-0.39111083298481092</v>
      </c>
      <c r="AK76" s="46">
        <f t="shared" si="26"/>
        <v>-3.0072904526266573</v>
      </c>
      <c r="AL76" s="10">
        <f t="shared" si="27"/>
        <v>-2.9404493082203618</v>
      </c>
    </row>
    <row r="77" spans="2:38" x14ac:dyDescent="0.3">
      <c r="B77" s="2" t="s">
        <v>73</v>
      </c>
      <c r="C77" s="41"/>
      <c r="D77" s="14">
        <v>6.1430221288765602E-2</v>
      </c>
      <c r="E77" s="15">
        <v>0.10700817944473801</v>
      </c>
      <c r="F77" s="19">
        <v>5.1187507797160303E-2</v>
      </c>
      <c r="G77" s="43"/>
      <c r="H77" s="6">
        <v>41.894355027998401</v>
      </c>
      <c r="I77" s="7">
        <v>41.874908169085302</v>
      </c>
      <c r="J77" s="43"/>
      <c r="K77" s="6">
        <v>39.387767022811303</v>
      </c>
      <c r="L77" s="7">
        <v>39.421917304533494</v>
      </c>
      <c r="M77" s="43"/>
      <c r="N77" s="6">
        <v>43.809099219660702</v>
      </c>
      <c r="O77" s="7">
        <v>44.091566013110452</v>
      </c>
      <c r="P77" s="43"/>
      <c r="Q77" s="6">
        <v>41.280438117393899</v>
      </c>
      <c r="R77" s="7">
        <v>41.688570982322048</v>
      </c>
      <c r="S77" s="43"/>
      <c r="T77" s="6">
        <v>31.492283043809</v>
      </c>
      <c r="U77" s="7">
        <v>31.16444345763945</v>
      </c>
      <c r="V77" s="43"/>
      <c r="W77" s="6">
        <v>29.792349109332399</v>
      </c>
      <c r="X77" s="7">
        <v>29.452890437498503</v>
      </c>
      <c r="Y77" s="43"/>
      <c r="Z77" s="46">
        <f t="shared" si="19"/>
        <v>-2.5065880051870977</v>
      </c>
      <c r="AA77" s="21">
        <f t="shared" si="20"/>
        <v>-2.5286611022668026</v>
      </c>
      <c r="AB77" s="10">
        <f t="shared" si="21"/>
        <v>-1.6999339344766007</v>
      </c>
      <c r="AC77" s="43"/>
      <c r="AD77" s="46">
        <f t="shared" si="22"/>
        <v>-2.4529908645518077</v>
      </c>
      <c r="AE77" s="21">
        <f t="shared" si="23"/>
        <v>-2.4029950307884036</v>
      </c>
      <c r="AF77" s="10">
        <f t="shared" si="24"/>
        <v>-1.711553020140947</v>
      </c>
      <c r="AG77" s="50"/>
      <c r="AH77" s="46">
        <f t="shared" si="25"/>
        <v>-0.87054984371012223</v>
      </c>
      <c r="AI77" s="10">
        <f t="shared" si="28"/>
        <v>-0.69753631657295767</v>
      </c>
      <c r="AK77" s="46">
        <f t="shared" si="26"/>
        <v>-4.5656460151426774</v>
      </c>
      <c r="AL77" s="10">
        <f t="shared" si="27"/>
        <v>-4.0485703737893672</v>
      </c>
    </row>
    <row r="78" spans="2:38" x14ac:dyDescent="0.3">
      <c r="B78" s="2" t="s">
        <v>74</v>
      </c>
      <c r="C78" s="41"/>
      <c r="D78" s="14">
        <v>0.13070897278676299</v>
      </c>
      <c r="E78" s="15">
        <v>0.18901457291679899</v>
      </c>
      <c r="F78" s="19">
        <v>7.07052100911848E-2</v>
      </c>
      <c r="G78" s="43"/>
      <c r="H78" s="6">
        <v>35.794625782346699</v>
      </c>
      <c r="I78" s="7">
        <v>35.942920464880501</v>
      </c>
      <c r="J78" s="43"/>
      <c r="K78" s="6">
        <v>33.752514130232498</v>
      </c>
      <c r="L78" s="7">
        <v>34.108059094601252</v>
      </c>
      <c r="M78" s="43"/>
      <c r="N78" s="6">
        <v>37.761093105387502</v>
      </c>
      <c r="O78" s="7">
        <v>39.004415505221445</v>
      </c>
      <c r="P78" s="43"/>
      <c r="Q78" s="6">
        <v>36.043536986640397</v>
      </c>
      <c r="R78" s="7">
        <v>37.353534670607502</v>
      </c>
      <c r="S78" s="43"/>
      <c r="T78" s="6">
        <v>25.9908705871125</v>
      </c>
      <c r="U78" s="7">
        <v>26.092344286324547</v>
      </c>
      <c r="V78" s="43"/>
      <c r="W78" s="6">
        <v>24.5945892946818</v>
      </c>
      <c r="X78" s="7">
        <v>24.825191815039247</v>
      </c>
      <c r="Y78" s="43"/>
      <c r="Z78" s="46">
        <f t="shared" si="19"/>
        <v>-2.0421116521142011</v>
      </c>
      <c r="AA78" s="21">
        <f t="shared" si="20"/>
        <v>-1.7175561187471047</v>
      </c>
      <c r="AB78" s="10">
        <f t="shared" si="21"/>
        <v>-1.3962812924307002</v>
      </c>
      <c r="AC78" s="43"/>
      <c r="AD78" s="46">
        <f t="shared" si="22"/>
        <v>-1.8348613702792491</v>
      </c>
      <c r="AE78" s="21">
        <f t="shared" si="23"/>
        <v>-1.6508808346139432</v>
      </c>
      <c r="AF78" s="10">
        <f t="shared" si="24"/>
        <v>-1.2671524712853</v>
      </c>
      <c r="AG78" s="50"/>
      <c r="AH78" s="46">
        <f t="shared" si="25"/>
        <v>-0.40056354246966885</v>
      </c>
      <c r="AI78" s="10">
        <f t="shared" si="28"/>
        <v>-0.4446434697043295</v>
      </c>
      <c r="AK78" s="46">
        <f t="shared" si="26"/>
        <v>-2.5665024012862947</v>
      </c>
      <c r="AL78" s="10">
        <f t="shared" si="27"/>
        <v>-2.5254527049404278</v>
      </c>
    </row>
    <row r="79" spans="2:38" x14ac:dyDescent="0.3">
      <c r="B79" s="2" t="s">
        <v>75</v>
      </c>
      <c r="C79" s="41"/>
      <c r="D79" s="14">
        <v>0.101560879743216</v>
      </c>
      <c r="E79" s="15">
        <v>6.43517860045031E-2</v>
      </c>
      <c r="F79" s="19">
        <v>4.7675573868914897E-2</v>
      </c>
      <c r="G79" s="43"/>
      <c r="H79" s="6">
        <v>41.212245608311498</v>
      </c>
      <c r="I79" s="7">
        <v>50.197794186273399</v>
      </c>
      <c r="J79" s="43"/>
      <c r="K79" s="6">
        <v>38.781278930013301</v>
      </c>
      <c r="L79" s="7">
        <v>47.492360611192353</v>
      </c>
      <c r="M79" s="43"/>
      <c r="N79" s="6">
        <v>41.2774458383359</v>
      </c>
      <c r="O79" s="7">
        <v>48.2102954658234</v>
      </c>
      <c r="P79" s="43"/>
      <c r="Q79" s="6">
        <v>38.913529795536299</v>
      </c>
      <c r="R79" s="7">
        <v>45.637278302751653</v>
      </c>
      <c r="S79" s="43"/>
      <c r="T79" s="6">
        <v>36.992991093512501</v>
      </c>
      <c r="U79" s="7">
        <v>42.542796734171304</v>
      </c>
      <c r="V79" s="43"/>
      <c r="W79" s="6">
        <v>34.756712783004602</v>
      </c>
      <c r="X79" s="7">
        <v>40.0484908584991</v>
      </c>
      <c r="Y79" s="43"/>
      <c r="Z79" s="46">
        <f t="shared" si="19"/>
        <v>-2.4309666782981978</v>
      </c>
      <c r="AA79" s="21">
        <f t="shared" si="20"/>
        <v>-2.3639160427996018</v>
      </c>
      <c r="AB79" s="10">
        <f t="shared" si="21"/>
        <v>-2.2362783105078989</v>
      </c>
      <c r="AC79" s="43"/>
      <c r="AD79" s="46">
        <f t="shared" si="22"/>
        <v>-2.7054335750810452</v>
      </c>
      <c r="AE79" s="21">
        <f t="shared" si="23"/>
        <v>-2.5730171630717464</v>
      </c>
      <c r="AF79" s="10">
        <f t="shared" si="24"/>
        <v>-2.4943058756722039</v>
      </c>
      <c r="AG79" s="50"/>
      <c r="AH79" s="46">
        <f t="shared" si="25"/>
        <v>-0.24838273536707872</v>
      </c>
      <c r="AI79" s="10">
        <f t="shared" si="28"/>
        <v>-0.28008458100078359</v>
      </c>
      <c r="AK79" s="46">
        <f t="shared" si="26"/>
        <v>-3.0121864692079585</v>
      </c>
      <c r="AL79" s="10">
        <f t="shared" si="27"/>
        <v>-3.3447033658060001</v>
      </c>
    </row>
    <row r="80" spans="2:38" x14ac:dyDescent="0.3">
      <c r="B80" s="2" t="s">
        <v>76</v>
      </c>
      <c r="C80" s="41"/>
      <c r="D80" s="14">
        <v>7.4123832697181096E-3</v>
      </c>
      <c r="E80" s="15">
        <v>5.7579264108404502E-3</v>
      </c>
      <c r="F80" s="19">
        <v>3.53380785772495E-3</v>
      </c>
      <c r="G80" s="43"/>
      <c r="H80" s="6">
        <v>40.637485102584002</v>
      </c>
      <c r="I80" s="7">
        <v>40.109191014548799</v>
      </c>
      <c r="J80" s="43"/>
      <c r="K80" s="6">
        <v>38.279436944291</v>
      </c>
      <c r="L80" s="7">
        <v>37.68944371192125</v>
      </c>
      <c r="M80" s="43"/>
      <c r="N80" s="6">
        <v>41.4041511587656</v>
      </c>
      <c r="O80" s="7">
        <v>40.429498556117601</v>
      </c>
      <c r="P80" s="43"/>
      <c r="Q80" s="6">
        <v>38.951253505117002</v>
      </c>
      <c r="R80" s="7">
        <v>38.025430742342699</v>
      </c>
      <c r="S80" s="43"/>
      <c r="T80" s="6">
        <v>35.904146841725499</v>
      </c>
      <c r="U80" s="7">
        <v>33.684838666193201</v>
      </c>
      <c r="V80" s="43"/>
      <c r="W80" s="6">
        <v>33.845142132960802</v>
      </c>
      <c r="X80" s="7">
        <v>31.684315062634401</v>
      </c>
      <c r="Y80" s="43"/>
      <c r="Z80" s="46">
        <f t="shared" si="19"/>
        <v>-2.358048158293002</v>
      </c>
      <c r="AA80" s="21">
        <f t="shared" si="20"/>
        <v>-2.4528976536485985</v>
      </c>
      <c r="AB80" s="10">
        <f t="shared" si="21"/>
        <v>-2.0590047087646965</v>
      </c>
      <c r="AC80" s="43"/>
      <c r="AD80" s="46">
        <f t="shared" si="22"/>
        <v>-2.4197473026275489</v>
      </c>
      <c r="AE80" s="21">
        <f t="shared" si="23"/>
        <v>-2.4040678137749012</v>
      </c>
      <c r="AF80" s="10">
        <f t="shared" si="24"/>
        <v>-2.0005236035588005</v>
      </c>
      <c r="AG80" s="50"/>
      <c r="AH80" s="46">
        <f t="shared" si="25"/>
        <v>-0.45819041389778664</v>
      </c>
      <c r="AI80" s="10">
        <f t="shared" si="28"/>
        <v>-0.60116556935284782</v>
      </c>
      <c r="AK80" s="46">
        <f t="shared" si="26"/>
        <v>-4.688940282754964</v>
      </c>
      <c r="AL80" s="10">
        <f t="shared" si="27"/>
        <v>-5.4223142494391103</v>
      </c>
    </row>
    <row r="81" spans="2:38" x14ac:dyDescent="0.3">
      <c r="B81" s="2" t="s">
        <v>77</v>
      </c>
      <c r="C81" s="41"/>
      <c r="D81" s="14">
        <v>15.644534866874499</v>
      </c>
      <c r="E81" s="15">
        <v>27.444078712924799</v>
      </c>
      <c r="F81" s="19">
        <v>16.7019842463516</v>
      </c>
      <c r="G81" s="43"/>
      <c r="H81" s="6">
        <v>62.755902634798503</v>
      </c>
      <c r="I81" s="7">
        <v>61.771096097007451</v>
      </c>
      <c r="J81" s="43"/>
      <c r="K81" s="6">
        <v>59.807346834062699</v>
      </c>
      <c r="L81" s="7">
        <v>58.251464874489102</v>
      </c>
      <c r="M81" s="43"/>
      <c r="N81" s="6">
        <v>71.202097808534205</v>
      </c>
      <c r="O81" s="7">
        <v>69.787185971060609</v>
      </c>
      <c r="P81" s="43"/>
      <c r="Q81" s="6">
        <v>67.779614594581005</v>
      </c>
      <c r="R81" s="7">
        <v>65.893776047766195</v>
      </c>
      <c r="S81" s="43"/>
      <c r="T81" s="6">
        <v>60.389833780555101</v>
      </c>
      <c r="U81" s="7">
        <v>59.695924085416202</v>
      </c>
      <c r="V81" s="43"/>
      <c r="W81" s="6">
        <v>56.975187374400797</v>
      </c>
      <c r="X81" s="7">
        <v>55.866018632122803</v>
      </c>
      <c r="Y81" s="43"/>
      <c r="Z81" s="46">
        <f t="shared" si="19"/>
        <v>-2.9485558007358037</v>
      </c>
      <c r="AA81" s="21">
        <f t="shared" si="20"/>
        <v>-3.4224832139531998</v>
      </c>
      <c r="AB81" s="10">
        <f t="shared" si="21"/>
        <v>-3.4146464061543043</v>
      </c>
      <c r="AC81" s="43"/>
      <c r="AD81" s="46">
        <f t="shared" si="22"/>
        <v>-3.519631222518349</v>
      </c>
      <c r="AE81" s="21">
        <f t="shared" si="23"/>
        <v>-3.8934099232944135</v>
      </c>
      <c r="AF81" s="10">
        <f t="shared" si="24"/>
        <v>-3.8299054532933994</v>
      </c>
      <c r="AG81" s="50"/>
      <c r="AH81" s="46">
        <f t="shared" si="25"/>
        <v>-0.53059969402545193</v>
      </c>
      <c r="AI81" s="10">
        <f t="shared" si="28"/>
        <v>-0.46208749868436955</v>
      </c>
      <c r="AK81" s="46">
        <f t="shared" si="26"/>
        <v>-1.6917092216197536</v>
      </c>
      <c r="AL81" s="10">
        <f t="shared" si="27"/>
        <v>-2.3802087947036252</v>
      </c>
    </row>
    <row r="82" spans="2:38" x14ac:dyDescent="0.3">
      <c r="B82" s="2" t="s">
        <v>78</v>
      </c>
      <c r="C82" s="41"/>
      <c r="D82" s="14">
        <v>3.96645147142149</v>
      </c>
      <c r="E82" s="15">
        <v>5.3403693519078699</v>
      </c>
      <c r="F82" s="19">
        <v>2.0827023755629899</v>
      </c>
      <c r="G82" s="43"/>
      <c r="H82" s="6">
        <v>49.755522450555901</v>
      </c>
      <c r="I82" s="7">
        <v>49.62000530365745</v>
      </c>
      <c r="J82" s="43"/>
      <c r="K82" s="6">
        <v>47.640640274523101</v>
      </c>
      <c r="L82" s="7">
        <v>47.498378777859301</v>
      </c>
      <c r="M82" s="43"/>
      <c r="N82" s="6">
        <v>50.674884620762903</v>
      </c>
      <c r="O82" s="7">
        <v>51.376690653288748</v>
      </c>
      <c r="P82" s="43"/>
      <c r="Q82" s="6">
        <v>48.388674671602203</v>
      </c>
      <c r="R82" s="7">
        <v>49.072857577509751</v>
      </c>
      <c r="S82" s="43"/>
      <c r="T82" s="6">
        <v>36.4203744298716</v>
      </c>
      <c r="U82" s="7">
        <v>36.761281821443603</v>
      </c>
      <c r="V82" s="43"/>
      <c r="W82" s="6">
        <v>34.609920777179603</v>
      </c>
      <c r="X82" s="7">
        <v>34.775712624624703</v>
      </c>
      <c r="Y82" s="43"/>
      <c r="Z82" s="46">
        <f t="shared" si="19"/>
        <v>-2.1148821760328005</v>
      </c>
      <c r="AA82" s="21">
        <f t="shared" si="20"/>
        <v>-2.2862099491606998</v>
      </c>
      <c r="AB82" s="10">
        <f t="shared" si="21"/>
        <v>-1.8104536526919972</v>
      </c>
      <c r="AC82" s="43"/>
      <c r="AD82" s="46">
        <f t="shared" si="22"/>
        <v>-2.121626525798149</v>
      </c>
      <c r="AE82" s="21">
        <f t="shared" si="23"/>
        <v>-2.3038330757789964</v>
      </c>
      <c r="AF82" s="10">
        <f t="shared" si="24"/>
        <v>-1.9855691968189007</v>
      </c>
      <c r="AG82" s="50"/>
      <c r="AH82" s="46">
        <f t="shared" si="25"/>
        <v>-0.49999589242156173</v>
      </c>
      <c r="AI82" s="10">
        <f t="shared" si="28"/>
        <v>-0.3176171012384405</v>
      </c>
      <c r="AK82" s="46">
        <f t="shared" si="26"/>
        <v>-1.4393816198398051</v>
      </c>
      <c r="AL82" s="10">
        <f t="shared" si="27"/>
        <v>-1.7360886317209463</v>
      </c>
    </row>
    <row r="83" spans="2:38" x14ac:dyDescent="0.3">
      <c r="B83" s="2" t="s">
        <v>79</v>
      </c>
      <c r="C83" s="41"/>
      <c r="D83" s="14">
        <v>2.3415034626023998</v>
      </c>
      <c r="E83" s="15">
        <v>3.0342827128171699</v>
      </c>
      <c r="F83" s="19">
        <v>0.69668107992055595</v>
      </c>
      <c r="G83" s="43"/>
      <c r="H83" s="6">
        <v>56.960338858459203</v>
      </c>
      <c r="I83" s="7">
        <v>65.550490554824151</v>
      </c>
      <c r="J83" s="43"/>
      <c r="K83" s="6">
        <v>53.207739520781701</v>
      </c>
      <c r="L83" s="7">
        <v>61.270480880075603</v>
      </c>
      <c r="M83" s="43"/>
      <c r="N83" s="6">
        <v>59.239373151374402</v>
      </c>
      <c r="O83" s="7">
        <v>69.012309222480198</v>
      </c>
      <c r="P83" s="43"/>
      <c r="Q83" s="6">
        <v>55.242781312294603</v>
      </c>
      <c r="R83" s="7">
        <v>64.435389912867649</v>
      </c>
      <c r="S83" s="43"/>
      <c r="T83" s="6">
        <v>48.431709089312399</v>
      </c>
      <c r="U83" s="7">
        <v>53.981427900658346</v>
      </c>
      <c r="V83" s="43"/>
      <c r="W83" s="6">
        <v>45.162789116592897</v>
      </c>
      <c r="X83" s="7">
        <v>50.3292842078856</v>
      </c>
      <c r="Y83" s="43"/>
      <c r="Z83" s="46">
        <f t="shared" si="19"/>
        <v>-3.752599337677502</v>
      </c>
      <c r="AA83" s="21">
        <f t="shared" si="20"/>
        <v>-3.9965918390797981</v>
      </c>
      <c r="AB83" s="10">
        <f t="shared" si="21"/>
        <v>-3.2689199727195017</v>
      </c>
      <c r="AC83" s="43"/>
      <c r="AD83" s="46">
        <f t="shared" si="22"/>
        <v>-4.2800096747485483</v>
      </c>
      <c r="AE83" s="21">
        <f t="shared" si="23"/>
        <v>-4.5769193096125491</v>
      </c>
      <c r="AF83" s="10">
        <f t="shared" si="24"/>
        <v>-3.6521436927727464</v>
      </c>
      <c r="AG83" s="50"/>
      <c r="AH83" s="46">
        <f t="shared" si="25"/>
        <v>-0.46472490016234924</v>
      </c>
      <c r="AI83" s="10">
        <f t="shared" si="28"/>
        <v>-0.59399597207588295</v>
      </c>
      <c r="AK83" s="46">
        <f t="shared" si="26"/>
        <v>-3.4249525593080641</v>
      </c>
      <c r="AL83" s="10">
        <f t="shared" si="27"/>
        <v>-3.8530235707148628</v>
      </c>
    </row>
    <row r="84" spans="2:38" x14ac:dyDescent="0.3">
      <c r="B84" s="2" t="s">
        <v>80</v>
      </c>
      <c r="C84" s="41"/>
      <c r="D84" s="14">
        <v>0.95224655218377996</v>
      </c>
      <c r="E84" s="15">
        <v>2.1292558968363702</v>
      </c>
      <c r="F84" s="19">
        <v>0.48470556683257598</v>
      </c>
      <c r="G84" s="43"/>
      <c r="H84" s="6">
        <v>58.099577288097599</v>
      </c>
      <c r="I84" s="7">
        <v>67.965269703997606</v>
      </c>
      <c r="J84" s="43"/>
      <c r="K84" s="6">
        <v>54.2054134574662</v>
      </c>
      <c r="L84" s="7">
        <v>63.329178469989003</v>
      </c>
      <c r="M84" s="43"/>
      <c r="N84" s="6">
        <v>58.794874470545601</v>
      </c>
      <c r="O84" s="7">
        <v>72.569842575982392</v>
      </c>
      <c r="P84" s="43"/>
      <c r="Q84" s="6">
        <v>54.374127957551899</v>
      </c>
      <c r="R84" s="7">
        <v>67.103145972993559</v>
      </c>
      <c r="S84" s="43"/>
      <c r="T84" s="6">
        <v>51.809934613454601</v>
      </c>
      <c r="U84" s="7">
        <v>58.860284920503851</v>
      </c>
      <c r="V84" s="43"/>
      <c r="W84" s="6">
        <v>48.443516036782</v>
      </c>
      <c r="X84" s="7">
        <v>54.985979071499997</v>
      </c>
      <c r="Y84" s="43"/>
      <c r="Z84" s="46">
        <f t="shared" si="19"/>
        <v>-3.894163830631399</v>
      </c>
      <c r="AA84" s="21">
        <f t="shared" si="20"/>
        <v>-4.420746512993702</v>
      </c>
      <c r="AB84" s="10">
        <f t="shared" si="21"/>
        <v>-3.3664185766726007</v>
      </c>
      <c r="AC84" s="43"/>
      <c r="AD84" s="46">
        <f t="shared" si="22"/>
        <v>-4.6360912340086031</v>
      </c>
      <c r="AE84" s="21">
        <f t="shared" si="23"/>
        <v>-5.4666966029888329</v>
      </c>
      <c r="AF84" s="10">
        <f t="shared" si="24"/>
        <v>-3.8743058490038536</v>
      </c>
      <c r="AG84" s="50"/>
      <c r="AH84" s="46">
        <f t="shared" si="25"/>
        <v>-0.71055623846262539</v>
      </c>
      <c r="AI84" s="10">
        <f t="shared" si="28"/>
        <v>-1.0745660555856573</v>
      </c>
      <c r="AK84" s="46">
        <f t="shared" si="26"/>
        <v>-3.8978909889496065</v>
      </c>
      <c r="AL84" s="10">
        <f t="shared" si="27"/>
        <v>-4.6652538153742373</v>
      </c>
    </row>
    <row r="85" spans="2:38" x14ac:dyDescent="0.3">
      <c r="B85" s="2" t="s">
        <v>81</v>
      </c>
      <c r="C85" s="41"/>
      <c r="D85" s="14">
        <v>8.0114545120354597E-2</v>
      </c>
      <c r="E85" s="15">
        <v>5.7869741564889499E-2</v>
      </c>
      <c r="F85" s="19">
        <v>4.2261523959832001E-2</v>
      </c>
      <c r="G85" s="43"/>
      <c r="H85" s="6">
        <v>39.871579939348599</v>
      </c>
      <c r="I85" s="7">
        <v>41.63904977501015</v>
      </c>
      <c r="J85" s="43"/>
      <c r="K85" s="6">
        <v>37.244249912431002</v>
      </c>
      <c r="L85" s="7">
        <v>38.889494445427047</v>
      </c>
      <c r="M85" s="43"/>
      <c r="N85" s="6">
        <v>40.479147516462398</v>
      </c>
      <c r="O85" s="7">
        <v>41.125610876794696</v>
      </c>
      <c r="P85" s="43"/>
      <c r="Q85" s="6">
        <v>37.810312309859398</v>
      </c>
      <c r="R85" s="7">
        <v>38.346637838554201</v>
      </c>
      <c r="S85" s="43"/>
      <c r="T85" s="6">
        <v>34.969789724706096</v>
      </c>
      <c r="U85" s="7">
        <v>34.108967895293304</v>
      </c>
      <c r="V85" s="43"/>
      <c r="W85" s="6">
        <v>32.820107723988201</v>
      </c>
      <c r="X85" s="7">
        <v>31.924705767706399</v>
      </c>
      <c r="Y85" s="43"/>
      <c r="Z85" s="46">
        <f t="shared" si="19"/>
        <v>-2.6273300269175976</v>
      </c>
      <c r="AA85" s="21">
        <f t="shared" si="20"/>
        <v>-2.6688352066029992</v>
      </c>
      <c r="AB85" s="10">
        <f t="shared" si="21"/>
        <v>-2.1496820007178954</v>
      </c>
      <c r="AC85" s="43"/>
      <c r="AD85" s="46">
        <f t="shared" si="22"/>
        <v>-2.749555329583103</v>
      </c>
      <c r="AE85" s="21">
        <f t="shared" si="23"/>
        <v>-2.778973038240494</v>
      </c>
      <c r="AF85" s="10">
        <f t="shared" si="24"/>
        <v>-2.184262127586905</v>
      </c>
      <c r="AG85" s="50"/>
      <c r="AH85" s="46">
        <f t="shared" si="25"/>
        <v>-0.741741853680981</v>
      </c>
      <c r="AI85" s="10">
        <f t="shared" si="28"/>
        <v>-0.87819788857710068</v>
      </c>
      <c r="AK85" s="46">
        <f t="shared" si="26"/>
        <v>-4.5928812908470373</v>
      </c>
      <c r="AL85" s="10">
        <f t="shared" si="27"/>
        <v>-5.0702042764493616</v>
      </c>
    </row>
    <row r="86" spans="2:38" x14ac:dyDescent="0.3">
      <c r="B86" s="2" t="s">
        <v>82</v>
      </c>
      <c r="C86" s="41"/>
      <c r="D86" s="14">
        <v>0.180807985509158</v>
      </c>
      <c r="E86" s="15">
        <v>0.24009366969631199</v>
      </c>
      <c r="F86" s="19">
        <v>6.9032137845491004E-2</v>
      </c>
      <c r="G86" s="43"/>
      <c r="H86" s="6">
        <v>53.7447753267545</v>
      </c>
      <c r="I86" s="7">
        <v>59.763144037907352</v>
      </c>
      <c r="J86" s="43"/>
      <c r="K86" s="6">
        <v>49.659365700479803</v>
      </c>
      <c r="L86" s="7">
        <v>55.212494473646046</v>
      </c>
      <c r="M86" s="43"/>
      <c r="N86" s="6">
        <v>53.098886784378998</v>
      </c>
      <c r="O86" s="7">
        <v>59.123077757618447</v>
      </c>
      <c r="P86" s="43"/>
      <c r="Q86" s="6">
        <v>48.900943527420999</v>
      </c>
      <c r="R86" s="7">
        <v>54.491895358422248</v>
      </c>
      <c r="S86" s="43"/>
      <c r="T86" s="6">
        <v>48.317275718783399</v>
      </c>
      <c r="U86" s="7">
        <v>52.105291295401855</v>
      </c>
      <c r="V86" s="43"/>
      <c r="W86" s="6">
        <v>44.910124006655899</v>
      </c>
      <c r="X86" s="7">
        <v>48.502112436030998</v>
      </c>
      <c r="Y86" s="43"/>
      <c r="Z86" s="46">
        <f t="shared" si="19"/>
        <v>-4.0854096262746964</v>
      </c>
      <c r="AA86" s="21">
        <f t="shared" si="20"/>
        <v>-4.1979432569579984</v>
      </c>
      <c r="AB86" s="10">
        <f t="shared" si="21"/>
        <v>-3.4071517121275008</v>
      </c>
      <c r="AC86" s="43"/>
      <c r="AD86" s="46">
        <f t="shared" si="22"/>
        <v>-4.5506495642613061</v>
      </c>
      <c r="AE86" s="21">
        <f t="shared" si="23"/>
        <v>-4.6311823991961987</v>
      </c>
      <c r="AF86" s="10">
        <f t="shared" si="24"/>
        <v>-3.6031788593708569</v>
      </c>
      <c r="AG86" s="50"/>
      <c r="AH86" s="46">
        <f t="shared" si="25"/>
        <v>-0.65230366051546029</v>
      </c>
      <c r="AI86" s="10">
        <f t="shared" si="28"/>
        <v>-0.86541368817285491</v>
      </c>
      <c r="AK86" s="46">
        <f t="shared" si="26"/>
        <v>-5.1601793966870373</v>
      </c>
      <c r="AL86" s="10">
        <f t="shared" si="27"/>
        <v>-5.9377541546462336</v>
      </c>
    </row>
    <row r="87" spans="2:38" x14ac:dyDescent="0.3">
      <c r="B87" s="2" t="s">
        <v>83</v>
      </c>
      <c r="C87" s="41"/>
      <c r="D87" s="14">
        <v>0.69353263536418097</v>
      </c>
      <c r="E87" s="15">
        <v>0.32762955122708298</v>
      </c>
      <c r="F87" s="19">
        <v>0.23986742006453801</v>
      </c>
      <c r="G87" s="43"/>
      <c r="H87" s="6">
        <v>49.731188770314198</v>
      </c>
      <c r="I87" s="7">
        <v>57.7804001919827</v>
      </c>
      <c r="J87" s="43"/>
      <c r="K87" s="6">
        <v>46.765930334516298</v>
      </c>
      <c r="L87" s="7">
        <v>54.621755205079047</v>
      </c>
      <c r="M87" s="43"/>
      <c r="N87" s="6">
        <v>48.483183336346897</v>
      </c>
      <c r="O87" s="7">
        <v>53.931502060754696</v>
      </c>
      <c r="P87" s="43"/>
      <c r="Q87" s="6">
        <v>45.675084224865202</v>
      </c>
      <c r="R87" s="7">
        <v>50.983640249626049</v>
      </c>
      <c r="S87" s="43"/>
      <c r="T87" s="6">
        <v>42.7047874202798</v>
      </c>
      <c r="U87" s="7">
        <v>47.073289334497552</v>
      </c>
      <c r="V87" s="43"/>
      <c r="W87" s="6">
        <v>40.184670435812002</v>
      </c>
      <c r="X87" s="7">
        <v>44.453619944179898</v>
      </c>
      <c r="Y87" s="43"/>
      <c r="Z87" s="46">
        <f t="shared" si="19"/>
        <v>-2.9652584357978995</v>
      </c>
      <c r="AA87" s="21">
        <f t="shared" si="20"/>
        <v>-2.8080991114816953</v>
      </c>
      <c r="AB87" s="10">
        <f t="shared" si="21"/>
        <v>-2.5201169844677977</v>
      </c>
      <c r="AC87" s="43"/>
      <c r="AD87" s="46">
        <f t="shared" si="22"/>
        <v>-3.1586449869036528</v>
      </c>
      <c r="AE87" s="21">
        <f t="shared" si="23"/>
        <v>-2.9478618111286465</v>
      </c>
      <c r="AF87" s="10">
        <f t="shared" si="24"/>
        <v>-2.6196693903176538</v>
      </c>
      <c r="AG87" s="50"/>
      <c r="AH87" s="46">
        <f t="shared" si="25"/>
        <v>-0.38070952829521248</v>
      </c>
      <c r="AI87" s="10">
        <f t="shared" si="28"/>
        <v>-0.46598697497267033</v>
      </c>
      <c r="AK87" s="46">
        <f t="shared" si="26"/>
        <v>-3.1337160009272709</v>
      </c>
      <c r="AL87" s="10">
        <f t="shared" si="27"/>
        <v>-3.3606547295169626</v>
      </c>
    </row>
    <row r="88" spans="2:38" x14ac:dyDescent="0.3">
      <c r="B88" s="2" t="s">
        <v>84</v>
      </c>
      <c r="C88" s="41"/>
      <c r="D88" s="14">
        <v>5.6980915771563799E-2</v>
      </c>
      <c r="E88" s="15">
        <v>4.66778106091085E-2</v>
      </c>
      <c r="F88" s="19">
        <v>1.50543788014366E-2</v>
      </c>
      <c r="G88" s="43"/>
      <c r="H88" s="6">
        <v>42.513946503864503</v>
      </c>
      <c r="I88" s="7">
        <v>42.182355612333147</v>
      </c>
      <c r="J88" s="43"/>
      <c r="K88" s="6">
        <v>39.7573135647594</v>
      </c>
      <c r="L88" s="7">
        <v>39.494918108818851</v>
      </c>
      <c r="M88" s="43"/>
      <c r="N88" s="6">
        <v>40.489068641757697</v>
      </c>
      <c r="O88" s="7">
        <v>39.823557454190151</v>
      </c>
      <c r="P88" s="43"/>
      <c r="Q88" s="6">
        <v>37.918804218273301</v>
      </c>
      <c r="R88" s="7">
        <v>37.371309350353897</v>
      </c>
      <c r="S88" s="43"/>
      <c r="T88" s="6">
        <v>27.989391987312899</v>
      </c>
      <c r="U88" s="7">
        <v>26.8604782082529</v>
      </c>
      <c r="V88" s="43"/>
      <c r="W88" s="6">
        <v>26.242408769357201</v>
      </c>
      <c r="X88" s="7">
        <v>25.162900406736</v>
      </c>
      <c r="Y88" s="43"/>
      <c r="Z88" s="46">
        <f t="shared" si="19"/>
        <v>-2.7566329391051028</v>
      </c>
      <c r="AA88" s="21">
        <f t="shared" si="20"/>
        <v>-2.5702644234843959</v>
      </c>
      <c r="AB88" s="10">
        <f t="shared" si="21"/>
        <v>-1.7469832179556981</v>
      </c>
      <c r="AC88" s="43"/>
      <c r="AD88" s="46">
        <f t="shared" si="22"/>
        <v>-2.6874375035142961</v>
      </c>
      <c r="AE88" s="21">
        <f t="shared" si="23"/>
        <v>-2.4522481038362542</v>
      </c>
      <c r="AF88" s="10">
        <f t="shared" si="24"/>
        <v>-1.6975778015168999</v>
      </c>
      <c r="AG88" s="50"/>
      <c r="AH88" s="46">
        <f t="shared" si="25"/>
        <v>-0.74796198706211581</v>
      </c>
      <c r="AI88" s="10">
        <f t="shared" si="28"/>
        <v>-0.71748178068971202</v>
      </c>
      <c r="AK88" s="46">
        <f t="shared" si="26"/>
        <v>-4.8824843925595367</v>
      </c>
      <c r="AL88" s="10">
        <f t="shared" si="27"/>
        <v>-4.7007350912614907</v>
      </c>
    </row>
    <row r="89" spans="2:38" x14ac:dyDescent="0.3">
      <c r="B89" s="2" t="s">
        <v>85</v>
      </c>
      <c r="C89" s="41"/>
      <c r="D89" s="14">
        <v>2.2024061513358499</v>
      </c>
      <c r="E89" s="15">
        <v>1.1986793023959601</v>
      </c>
      <c r="F89" s="19">
        <v>0.82435373533543099</v>
      </c>
      <c r="G89" s="43"/>
      <c r="H89" s="6">
        <v>48.867032056676102</v>
      </c>
      <c r="I89" s="7">
        <v>54.799218653218503</v>
      </c>
      <c r="J89" s="43"/>
      <c r="K89" s="6">
        <v>46.004381045331101</v>
      </c>
      <c r="L89" s="7">
        <v>51.844205895298245</v>
      </c>
      <c r="M89" s="43"/>
      <c r="N89" s="6">
        <v>49.421434925771102</v>
      </c>
      <c r="O89" s="7">
        <v>53.165293123201295</v>
      </c>
      <c r="P89" s="43"/>
      <c r="Q89" s="6">
        <v>46.820030990983703</v>
      </c>
      <c r="R89" s="7">
        <v>50.680997822716805</v>
      </c>
      <c r="S89" s="43"/>
      <c r="T89" s="6">
        <v>44.038070405811602</v>
      </c>
      <c r="U89" s="7">
        <v>45.634439493944299</v>
      </c>
      <c r="V89" s="43"/>
      <c r="W89" s="6">
        <v>41.818103115741302</v>
      </c>
      <c r="X89" s="7">
        <v>43.608927119460951</v>
      </c>
      <c r="Y89" s="43"/>
      <c r="Z89" s="46">
        <f t="shared" si="19"/>
        <v>-2.862651011345001</v>
      </c>
      <c r="AA89" s="21">
        <f t="shared" si="20"/>
        <v>-2.601403934787399</v>
      </c>
      <c r="AB89" s="10">
        <f t="shared" si="21"/>
        <v>-2.2199672900703007</v>
      </c>
      <c r="AC89" s="43"/>
      <c r="AD89" s="46">
        <f t="shared" si="22"/>
        <v>-2.9550127579202581</v>
      </c>
      <c r="AE89" s="21">
        <f t="shared" si="23"/>
        <v>-2.4842953004844901</v>
      </c>
      <c r="AF89" s="10">
        <f t="shared" si="24"/>
        <v>-2.0255123744833483</v>
      </c>
      <c r="AG89" s="50"/>
      <c r="AH89" s="46">
        <f t="shared" si="25"/>
        <v>-0.63234151568840125</v>
      </c>
      <c r="AI89" s="10">
        <f t="shared" si="28"/>
        <v>-0.92926549432329775</v>
      </c>
      <c r="AK89" s="46">
        <f t="shared" si="26"/>
        <v>-2.397434602439489</v>
      </c>
      <c r="AL89" s="10">
        <f t="shared" si="27"/>
        <v>-2.2474031264302265</v>
      </c>
    </row>
    <row r="90" spans="2:38" x14ac:dyDescent="0.3">
      <c r="B90" s="2" t="s">
        <v>86</v>
      </c>
      <c r="C90" s="41"/>
      <c r="D90" s="14">
        <v>7.4808603784814007E-2</v>
      </c>
      <c r="E90" s="15">
        <v>0.17924253385574099</v>
      </c>
      <c r="F90" s="19">
        <v>4.7785926973794197E-2</v>
      </c>
      <c r="G90" s="43"/>
      <c r="H90" s="6">
        <v>56.261896236431703</v>
      </c>
      <c r="I90" s="7">
        <v>62.761974113471354</v>
      </c>
      <c r="J90" s="43"/>
      <c r="K90" s="6">
        <v>52.141032535559901</v>
      </c>
      <c r="L90" s="7">
        <v>58.150858758933801</v>
      </c>
      <c r="M90" s="43"/>
      <c r="N90" s="6">
        <v>58.070087139867603</v>
      </c>
      <c r="O90" s="7">
        <v>65.671080997201202</v>
      </c>
      <c r="P90" s="43"/>
      <c r="Q90" s="6">
        <v>53.471447178420398</v>
      </c>
      <c r="R90" s="7">
        <v>60.4780037474655</v>
      </c>
      <c r="S90" s="43"/>
      <c r="T90" s="6">
        <v>49.4975874268629</v>
      </c>
      <c r="U90" s="7">
        <v>54.314823434999852</v>
      </c>
      <c r="V90" s="43"/>
      <c r="W90" s="6">
        <v>45.947697971714</v>
      </c>
      <c r="X90" s="7">
        <v>50.411214168149698</v>
      </c>
      <c r="Y90" s="43"/>
      <c r="Z90" s="46">
        <f t="shared" si="19"/>
        <v>-4.1208637008718014</v>
      </c>
      <c r="AA90" s="21">
        <f t="shared" si="20"/>
        <v>-4.5986399614472049</v>
      </c>
      <c r="AB90" s="10">
        <f t="shared" si="21"/>
        <v>-3.5498894551489002</v>
      </c>
      <c r="AC90" s="43"/>
      <c r="AD90" s="46">
        <f t="shared" si="22"/>
        <v>-4.6111153545375529</v>
      </c>
      <c r="AE90" s="21">
        <f t="shared" si="23"/>
        <v>-5.1930772497357012</v>
      </c>
      <c r="AF90" s="10">
        <f t="shared" si="24"/>
        <v>-3.9036092668501539</v>
      </c>
      <c r="AG90" s="50"/>
      <c r="AH90" s="46">
        <f t="shared" si="25"/>
        <v>-0.75949638937075459</v>
      </c>
      <c r="AI90" s="10">
        <f t="shared" si="28"/>
        <v>-0.93296244339736156</v>
      </c>
      <c r="AK90" s="46">
        <f t="shared" si="26"/>
        <v>-5.9512884008205242</v>
      </c>
      <c r="AL90" s="10">
        <f t="shared" si="27"/>
        <v>-6.8559153001241206</v>
      </c>
    </row>
    <row r="91" spans="2:38" x14ac:dyDescent="0.3">
      <c r="B91" s="2" t="s">
        <v>87</v>
      </c>
      <c r="C91" s="41"/>
      <c r="D91" s="14">
        <v>0.82099728655203597</v>
      </c>
      <c r="E91" s="15">
        <v>0.87728304035164695</v>
      </c>
      <c r="F91" s="19">
        <v>0.40330528629586498</v>
      </c>
      <c r="G91" s="43"/>
      <c r="H91" s="6">
        <v>44.458231927080703</v>
      </c>
      <c r="I91" s="7">
        <v>50.488937898873552</v>
      </c>
      <c r="J91" s="43"/>
      <c r="K91" s="6">
        <v>41.609190820285903</v>
      </c>
      <c r="L91" s="7">
        <v>47.3819030072925</v>
      </c>
      <c r="M91" s="43"/>
      <c r="N91" s="6">
        <v>45.932222539321202</v>
      </c>
      <c r="O91" s="7">
        <v>52.259524166250102</v>
      </c>
      <c r="P91" s="43"/>
      <c r="Q91" s="6">
        <v>42.9961057245566</v>
      </c>
      <c r="R91" s="7">
        <v>49.061198302076349</v>
      </c>
      <c r="S91" s="43"/>
      <c r="T91" s="6">
        <v>41.285494293101898</v>
      </c>
      <c r="U91" s="7">
        <v>45.313893199524244</v>
      </c>
      <c r="V91" s="43"/>
      <c r="W91" s="6">
        <v>38.575134873894498</v>
      </c>
      <c r="X91" s="7">
        <v>42.376847027693451</v>
      </c>
      <c r="Y91" s="43"/>
      <c r="Z91" s="46">
        <f t="shared" si="19"/>
        <v>-2.8490411067948003</v>
      </c>
      <c r="AA91" s="21">
        <f t="shared" si="20"/>
        <v>-2.9361168147646026</v>
      </c>
      <c r="AB91" s="10">
        <f t="shared" si="21"/>
        <v>-2.7103594192073999</v>
      </c>
      <c r="AC91" s="43"/>
      <c r="AD91" s="46">
        <f t="shared" si="22"/>
        <v>-3.1070348915810513</v>
      </c>
      <c r="AE91" s="21">
        <f t="shared" si="23"/>
        <v>-3.1983258641737535</v>
      </c>
      <c r="AF91" s="10">
        <f t="shared" si="24"/>
        <v>-2.9370461718307936</v>
      </c>
      <c r="AG91" s="50"/>
      <c r="AH91" s="46">
        <f t="shared" si="25"/>
        <v>-0.25125179226831956</v>
      </c>
      <c r="AI91" s="10">
        <f t="shared" si="28"/>
        <v>-0.29627561842978151</v>
      </c>
      <c r="AK91" s="46">
        <f t="shared" si="26"/>
        <v>-2.9353734903513393</v>
      </c>
      <c r="AL91" s="10">
        <f t="shared" si="27"/>
        <v>-3.2028898422913419</v>
      </c>
    </row>
    <row r="92" spans="2:38" x14ac:dyDescent="0.3">
      <c r="B92" s="2" t="s">
        <v>88</v>
      </c>
      <c r="C92" s="41"/>
      <c r="D92" s="14">
        <v>0.16466464895690999</v>
      </c>
      <c r="E92" s="15">
        <v>0.31483373407259302</v>
      </c>
      <c r="F92" s="19">
        <v>0.154281029067554</v>
      </c>
      <c r="G92" s="43"/>
      <c r="H92" s="6">
        <v>32.835139573813798</v>
      </c>
      <c r="I92" s="7">
        <v>33.6206159701972</v>
      </c>
      <c r="J92" s="43"/>
      <c r="K92" s="6">
        <v>31.025726337772699</v>
      </c>
      <c r="L92" s="7">
        <v>31.738139990819299</v>
      </c>
      <c r="M92" s="43"/>
      <c r="N92" s="6">
        <v>37.029028571340803</v>
      </c>
      <c r="O92" s="7">
        <v>38.112452762203802</v>
      </c>
      <c r="P92" s="43"/>
      <c r="Q92" s="6">
        <v>35.040325159742899</v>
      </c>
      <c r="R92" s="7">
        <v>36.051643876651703</v>
      </c>
      <c r="S92" s="43"/>
      <c r="T92" s="6">
        <v>28.927707413622599</v>
      </c>
      <c r="U92" s="7">
        <v>29.659056001862652</v>
      </c>
      <c r="V92" s="43"/>
      <c r="W92" s="6">
        <v>27.236996756335401</v>
      </c>
      <c r="X92" s="7">
        <v>27.85133866095385</v>
      </c>
      <c r="Y92" s="43"/>
      <c r="Z92" s="46">
        <f t="shared" si="19"/>
        <v>-1.8094132360410988</v>
      </c>
      <c r="AA92" s="21">
        <f t="shared" si="20"/>
        <v>-1.9887034115979034</v>
      </c>
      <c r="AB92" s="10">
        <f t="shared" si="21"/>
        <v>-1.6907106572871982</v>
      </c>
      <c r="AC92" s="43"/>
      <c r="AD92" s="46">
        <f t="shared" si="22"/>
        <v>-1.8824759793779009</v>
      </c>
      <c r="AE92" s="21">
        <f t="shared" si="23"/>
        <v>-2.060808885552099</v>
      </c>
      <c r="AF92" s="10">
        <f t="shared" si="24"/>
        <v>-1.8077173409088019</v>
      </c>
      <c r="AG92" s="50"/>
      <c r="AH92" s="46">
        <f t="shared" si="25"/>
        <v>-0.36062012687474937</v>
      </c>
      <c r="AI92" s="10">
        <f t="shared" si="28"/>
        <v>-0.32256373244345582</v>
      </c>
      <c r="AK92" s="46">
        <f t="shared" si="26"/>
        <v>-2.4100313294213334</v>
      </c>
      <c r="AL92" s="10">
        <f t="shared" si="27"/>
        <v>-2.4361707600038507</v>
      </c>
    </row>
    <row r="93" spans="2:38" x14ac:dyDescent="0.3">
      <c r="B93" s="2" t="s">
        <v>89</v>
      </c>
      <c r="C93" s="41"/>
      <c r="D93" s="14">
        <v>5.1361743922707795E-4</v>
      </c>
      <c r="E93" s="15">
        <v>6.6879187541932195E-4</v>
      </c>
      <c r="F93" s="19">
        <v>4.1513161689332999E-4</v>
      </c>
      <c r="G93" s="43"/>
      <c r="H93" s="6">
        <v>9.1345886000113197</v>
      </c>
      <c r="I93" s="7">
        <v>8.6342389257823804</v>
      </c>
      <c r="J93" s="43"/>
      <c r="K93" s="6">
        <v>8.3448757575679497</v>
      </c>
      <c r="L93" s="7">
        <v>7.8684052328537248</v>
      </c>
      <c r="M93" s="43"/>
      <c r="N93" s="6">
        <v>8.8871775517195903</v>
      </c>
      <c r="O93" s="7">
        <v>8.5981140783666508</v>
      </c>
      <c r="P93" s="43"/>
      <c r="Q93" s="6">
        <v>8.1076226153617608</v>
      </c>
      <c r="R93" s="7">
        <v>7.80126731879826</v>
      </c>
      <c r="S93" s="43"/>
      <c r="T93" s="6">
        <v>7.2118196271760597</v>
      </c>
      <c r="U93" s="7">
        <v>6.9527960848739294</v>
      </c>
      <c r="V93" s="43"/>
      <c r="W93" s="6">
        <v>6.5383803230106103</v>
      </c>
      <c r="X93" s="7">
        <v>6.2886230736766695</v>
      </c>
      <c r="Y93" s="43"/>
      <c r="Z93" s="46">
        <f t="shared" si="19"/>
        <v>-0.78971284244336992</v>
      </c>
      <c r="AA93" s="21">
        <f t="shared" si="20"/>
        <v>-0.77955493635782958</v>
      </c>
      <c r="AB93" s="10">
        <f t="shared" si="21"/>
        <v>-0.67343930416544939</v>
      </c>
      <c r="AC93" s="43"/>
      <c r="AD93" s="46">
        <f t="shared" si="22"/>
        <v>-0.76583369292865555</v>
      </c>
      <c r="AE93" s="21">
        <f t="shared" si="23"/>
        <v>-0.79684675956839079</v>
      </c>
      <c r="AF93" s="10">
        <f t="shared" si="24"/>
        <v>-0.66417301119725991</v>
      </c>
      <c r="AG93" s="50"/>
      <c r="AH93" s="46">
        <f t="shared" si="25"/>
        <v>-0.2122373282896361</v>
      </c>
      <c r="AI93" s="10">
        <f t="shared" si="28"/>
        <v>-0.27187983185571207</v>
      </c>
      <c r="AK93" s="46">
        <f t="shared" si="26"/>
        <v>-2.3514454163414884</v>
      </c>
      <c r="AL93" s="10">
        <f t="shared" si="27"/>
        <v>-2.7968789665762115</v>
      </c>
    </row>
    <row r="94" spans="2:38" x14ac:dyDescent="0.3">
      <c r="B94" s="2" t="s">
        <v>90</v>
      </c>
      <c r="C94" s="41"/>
      <c r="D94" s="14">
        <v>0.21173035588943001</v>
      </c>
      <c r="E94" s="15">
        <v>0.30583292493645098</v>
      </c>
      <c r="F94" s="19">
        <v>8.9388779944291397E-2</v>
      </c>
      <c r="G94" s="43"/>
      <c r="H94" s="6">
        <v>75.273804598783101</v>
      </c>
      <c r="I94" s="7">
        <v>84.347553837486501</v>
      </c>
      <c r="J94" s="43"/>
      <c r="K94" s="6">
        <v>71.592355088167594</v>
      </c>
      <c r="L94" s="7">
        <v>80.014179887010897</v>
      </c>
      <c r="M94" s="43"/>
      <c r="N94" s="6">
        <v>80.955265527932397</v>
      </c>
      <c r="O94" s="7">
        <v>93.131778991443809</v>
      </c>
      <c r="P94" s="43"/>
      <c r="Q94" s="6">
        <v>76.839036347923297</v>
      </c>
      <c r="R94" s="7">
        <v>88.272001948075399</v>
      </c>
      <c r="S94" s="43"/>
      <c r="T94" s="6">
        <v>66.125956610622197</v>
      </c>
      <c r="U94" s="7">
        <v>72.318440265441595</v>
      </c>
      <c r="V94" s="43"/>
      <c r="W94" s="6">
        <v>63.422542671681803</v>
      </c>
      <c r="X94" s="7">
        <v>69.255320052622054</v>
      </c>
      <c r="Y94" s="43"/>
      <c r="Z94" s="46">
        <f t="shared" si="19"/>
        <v>-3.6814495106155078</v>
      </c>
      <c r="AA94" s="21">
        <f t="shared" si="20"/>
        <v>-4.1162291800090998</v>
      </c>
      <c r="AB94" s="10">
        <f t="shared" si="21"/>
        <v>-2.7034139389403933</v>
      </c>
      <c r="AC94" s="43"/>
      <c r="AD94" s="46">
        <f t="shared" si="22"/>
        <v>-4.3333739504756039</v>
      </c>
      <c r="AE94" s="21">
        <f t="shared" si="23"/>
        <v>-4.8597770433684104</v>
      </c>
      <c r="AF94" s="10">
        <f t="shared" si="24"/>
        <v>-3.0631202128195412</v>
      </c>
      <c r="AG94" s="50"/>
      <c r="AH94" s="46">
        <f t="shared" si="25"/>
        <v>-1.146022323866462</v>
      </c>
      <c r="AI94" s="10">
        <f t="shared" si="28"/>
        <v>-1.4628599072784634</v>
      </c>
      <c r="AK94" s="46">
        <f t="shared" si="26"/>
        <v>-5.4684352807493912</v>
      </c>
      <c r="AL94" s="10">
        <f t="shared" si="27"/>
        <v>-6.5976019054986708</v>
      </c>
    </row>
    <row r="95" spans="2:38" x14ac:dyDescent="0.3">
      <c r="B95" s="2" t="s">
        <v>91</v>
      </c>
      <c r="C95" s="41"/>
      <c r="D95" s="14">
        <v>0.104638753466927</v>
      </c>
      <c r="E95" s="15">
        <v>0.15328102461852999</v>
      </c>
      <c r="F95" s="19">
        <v>5.0873501686278903E-2</v>
      </c>
      <c r="G95" s="43"/>
      <c r="H95" s="6">
        <v>55.371447394259498</v>
      </c>
      <c r="I95" s="7">
        <v>61.507434412026946</v>
      </c>
      <c r="J95" s="43"/>
      <c r="K95" s="6">
        <v>51.616203117453701</v>
      </c>
      <c r="L95" s="7">
        <v>57.461116966492554</v>
      </c>
      <c r="M95" s="43"/>
      <c r="N95" s="6">
        <v>57.648601996810903</v>
      </c>
      <c r="O95" s="7">
        <v>64.995856469920994</v>
      </c>
      <c r="P95" s="43"/>
      <c r="Q95" s="6">
        <v>53.761421470401999</v>
      </c>
      <c r="R95" s="7">
        <v>60.745639040731447</v>
      </c>
      <c r="S95" s="43"/>
      <c r="T95" s="6">
        <v>51.038914419445</v>
      </c>
      <c r="U95" s="7">
        <v>55.490652691981452</v>
      </c>
      <c r="V95" s="43"/>
      <c r="W95" s="6">
        <v>47.511295662971698</v>
      </c>
      <c r="X95" s="7">
        <v>51.645266564197101</v>
      </c>
      <c r="Y95" s="43"/>
      <c r="Z95" s="46">
        <f t="shared" si="19"/>
        <v>-3.7552442768057972</v>
      </c>
      <c r="AA95" s="21">
        <f t="shared" si="20"/>
        <v>-3.8871805264089048</v>
      </c>
      <c r="AB95" s="10">
        <f t="shared" si="21"/>
        <v>-3.5276187564733021</v>
      </c>
      <c r="AC95" s="43"/>
      <c r="AD95" s="46">
        <f t="shared" si="22"/>
        <v>-4.0463174455343918</v>
      </c>
      <c r="AE95" s="21">
        <f t="shared" si="23"/>
        <v>-4.2502174291895471</v>
      </c>
      <c r="AF95" s="10">
        <f t="shared" si="24"/>
        <v>-3.8453861277843515</v>
      </c>
      <c r="AG95" s="50"/>
      <c r="AH95" s="46">
        <f t="shared" si="25"/>
        <v>-0.32465683508028514</v>
      </c>
      <c r="AI95" s="10">
        <f t="shared" si="28"/>
        <v>-0.35555059363312191</v>
      </c>
      <c r="AK95" s="46">
        <f t="shared" si="26"/>
        <v>-4.4929075616660334</v>
      </c>
      <c r="AL95" s="10">
        <f t="shared" si="27"/>
        <v>-4.8900966223856841</v>
      </c>
    </row>
    <row r="96" spans="2:38" x14ac:dyDescent="0.3">
      <c r="B96" s="2" t="s">
        <v>92</v>
      </c>
      <c r="C96" s="41"/>
      <c r="D96" s="14">
        <v>9.6776685248989094E-2</v>
      </c>
      <c r="E96" s="15">
        <v>0.12971629476316199</v>
      </c>
      <c r="F96" s="19">
        <v>6.3581221726575404E-2</v>
      </c>
      <c r="G96" s="43"/>
      <c r="H96" s="6">
        <v>45.343216789070901</v>
      </c>
      <c r="I96" s="7">
        <v>45.710385910682596</v>
      </c>
      <c r="J96" s="43"/>
      <c r="K96" s="6">
        <v>43.833651635771801</v>
      </c>
      <c r="L96" s="7">
        <v>44.440286656880701</v>
      </c>
      <c r="M96" s="43"/>
      <c r="N96" s="6">
        <v>49.518089513171901</v>
      </c>
      <c r="O96" s="7">
        <v>50.043745762301896</v>
      </c>
      <c r="P96" s="43"/>
      <c r="Q96" s="6">
        <v>48.041540548105999</v>
      </c>
      <c r="R96" s="7">
        <v>48.617029703247695</v>
      </c>
      <c r="S96" s="43"/>
      <c r="T96" s="6">
        <v>38.675153724741797</v>
      </c>
      <c r="U96" s="7">
        <v>37.377894936075101</v>
      </c>
      <c r="V96" s="43"/>
      <c r="W96" s="6">
        <v>37.3226437931813</v>
      </c>
      <c r="X96" s="7">
        <v>36.156760268186453</v>
      </c>
      <c r="Y96" s="43"/>
      <c r="Z96" s="46">
        <f t="shared" si="19"/>
        <v>-1.5095651532990999</v>
      </c>
      <c r="AA96" s="21">
        <f t="shared" si="20"/>
        <v>-1.4765489650659021</v>
      </c>
      <c r="AB96" s="10">
        <f t="shared" si="21"/>
        <v>-1.3525099315604976</v>
      </c>
      <c r="AC96" s="43"/>
      <c r="AD96" s="46">
        <f t="shared" si="22"/>
        <v>-1.2700992538018951</v>
      </c>
      <c r="AE96" s="21">
        <f t="shared" si="23"/>
        <v>-1.4267160590542005</v>
      </c>
      <c r="AF96" s="10">
        <f t="shared" si="24"/>
        <v>-1.2211346678886486</v>
      </c>
      <c r="AG96" s="50"/>
      <c r="AH96" s="46">
        <f t="shared" si="25"/>
        <v>-0.18781386992542989</v>
      </c>
      <c r="AI96" s="10">
        <f t="shared" si="28"/>
        <v>-0.27641661492450054</v>
      </c>
      <c r="AK96" s="46">
        <f t="shared" si="26"/>
        <v>-1.892778804645268</v>
      </c>
      <c r="AL96" s="10">
        <f t="shared" si="27"/>
        <v>-1.9632275740681577</v>
      </c>
    </row>
    <row r="97" spans="2:38" x14ac:dyDescent="0.3">
      <c r="B97" s="2" t="s">
        <v>93</v>
      </c>
      <c r="C97" s="41"/>
      <c r="D97" s="14">
        <v>3.0479716394888001E-2</v>
      </c>
      <c r="E97" s="15">
        <v>1.8324530736429801E-2</v>
      </c>
      <c r="F97" s="19">
        <v>1.2652338155641501E-2</v>
      </c>
      <c r="G97" s="43"/>
      <c r="H97" s="6">
        <v>37.791550845563897</v>
      </c>
      <c r="I97" s="7">
        <v>43.283513091052001</v>
      </c>
      <c r="J97" s="43"/>
      <c r="K97" s="6">
        <v>35.255856662782698</v>
      </c>
      <c r="L97" s="7">
        <v>40.5650669665038</v>
      </c>
      <c r="M97" s="43"/>
      <c r="N97" s="6">
        <v>38.288767047696098</v>
      </c>
      <c r="O97" s="7">
        <v>42.199509781494349</v>
      </c>
      <c r="P97" s="43"/>
      <c r="Q97" s="6">
        <v>35.950216802720099</v>
      </c>
      <c r="R97" s="7">
        <v>39.59850433103275</v>
      </c>
      <c r="S97" s="43"/>
      <c r="T97" s="6">
        <v>33.789899750049798</v>
      </c>
      <c r="U97" s="7">
        <v>35.808967313335948</v>
      </c>
      <c r="V97" s="43"/>
      <c r="W97" s="6">
        <v>31.7433661119207</v>
      </c>
      <c r="X97" s="7">
        <v>33.632722776160101</v>
      </c>
      <c r="Y97" s="43"/>
      <c r="Z97" s="46">
        <f t="shared" si="19"/>
        <v>-2.5356941827811994</v>
      </c>
      <c r="AA97" s="21">
        <f t="shared" si="20"/>
        <v>-2.3385502449759983</v>
      </c>
      <c r="AB97" s="10">
        <f t="shared" si="21"/>
        <v>-2.0465336381290982</v>
      </c>
      <c r="AC97" s="43"/>
      <c r="AD97" s="46">
        <f t="shared" si="22"/>
        <v>-2.7184461245482012</v>
      </c>
      <c r="AE97" s="21">
        <f t="shared" si="23"/>
        <v>-2.6010054504615994</v>
      </c>
      <c r="AF97" s="10">
        <f t="shared" si="24"/>
        <v>-2.1762445371758474</v>
      </c>
      <c r="AG97" s="50"/>
      <c r="AH97" s="46">
        <f t="shared" si="25"/>
        <v>-0.54618231016296637</v>
      </c>
      <c r="AI97" s="10">
        <f t="shared" si="28"/>
        <v>-0.5934386400548971</v>
      </c>
      <c r="AK97" s="46">
        <f t="shared" si="26"/>
        <v>-4.4661889186403503</v>
      </c>
      <c r="AL97" s="10">
        <f t="shared" si="27"/>
        <v>-4.8446502092203092</v>
      </c>
    </row>
    <row r="98" spans="2:38" x14ac:dyDescent="0.3">
      <c r="B98" s="2" t="s">
        <v>94</v>
      </c>
      <c r="C98" s="41"/>
      <c r="D98" s="14">
        <v>9.5853842192210006E-2</v>
      </c>
      <c r="E98" s="15">
        <v>8.0114784059619498E-2</v>
      </c>
      <c r="F98" s="19">
        <v>3.2223673501756998E-2</v>
      </c>
      <c r="G98" s="43"/>
      <c r="H98" s="6">
        <v>54.507221693747198</v>
      </c>
      <c r="I98" s="7">
        <v>59.386607435824104</v>
      </c>
      <c r="J98" s="43"/>
      <c r="K98" s="6">
        <v>50.736464561685402</v>
      </c>
      <c r="L98" s="7">
        <v>55.311472759124747</v>
      </c>
      <c r="M98" s="43"/>
      <c r="N98" s="6">
        <v>55.075857832639898</v>
      </c>
      <c r="O98" s="7">
        <v>59.876506384010852</v>
      </c>
      <c r="P98" s="43"/>
      <c r="Q98" s="6">
        <v>51.203037002150502</v>
      </c>
      <c r="R98" s="7">
        <v>55.750071944117998</v>
      </c>
      <c r="S98" s="43"/>
      <c r="T98" s="6">
        <v>46.788258532091398</v>
      </c>
      <c r="U98" s="7">
        <v>49.3332071455307</v>
      </c>
      <c r="V98" s="43"/>
      <c r="W98" s="6">
        <v>43.588957695178898</v>
      </c>
      <c r="X98" s="7">
        <v>45.96636040693005</v>
      </c>
      <c r="Y98" s="43"/>
      <c r="Z98" s="46">
        <f t="shared" si="19"/>
        <v>-3.7707571320617959</v>
      </c>
      <c r="AA98" s="21">
        <f t="shared" si="20"/>
        <v>-3.8728208304893954</v>
      </c>
      <c r="AB98" s="10">
        <f t="shared" si="21"/>
        <v>-3.1993008369124993</v>
      </c>
      <c r="AC98" s="43"/>
      <c r="AD98" s="46">
        <f t="shared" si="22"/>
        <v>-4.0751346766993564</v>
      </c>
      <c r="AE98" s="21">
        <f t="shared" si="23"/>
        <v>-4.1264344398928543</v>
      </c>
      <c r="AF98" s="10">
        <f t="shared" si="24"/>
        <v>-3.3668467386006498</v>
      </c>
      <c r="AG98" s="50"/>
      <c r="AH98" s="46">
        <f t="shared" si="25"/>
        <v>-0.59417195466611983</v>
      </c>
      <c r="AI98" s="10">
        <f t="shared" si="28"/>
        <v>-0.70961242961399773</v>
      </c>
      <c r="AK98" s="46">
        <f t="shared" si="26"/>
        <v>-5.2590162589822427</v>
      </c>
      <c r="AL98" s="10">
        <f t="shared" si="27"/>
        <v>-5.8204119337533173</v>
      </c>
    </row>
    <row r="99" spans="2:38" x14ac:dyDescent="0.3">
      <c r="B99" s="2" t="s">
        <v>95</v>
      </c>
      <c r="C99" s="41"/>
      <c r="D99" s="14">
        <v>5.7502174146395697E-2</v>
      </c>
      <c r="E99" s="15">
        <v>6.35643818587662E-2</v>
      </c>
      <c r="F99" s="19">
        <v>2.6652307660313099E-2</v>
      </c>
      <c r="G99" s="43"/>
      <c r="H99" s="6">
        <v>41.149882005183102</v>
      </c>
      <c r="I99" s="7">
        <v>38.773395346629655</v>
      </c>
      <c r="J99" s="43"/>
      <c r="K99" s="6">
        <v>38.610317345292003</v>
      </c>
      <c r="L99" s="7">
        <v>36.363978689886196</v>
      </c>
      <c r="M99" s="43"/>
      <c r="N99" s="6">
        <v>40.787664930488504</v>
      </c>
      <c r="O99" s="7">
        <v>38.704156416977249</v>
      </c>
      <c r="P99" s="43"/>
      <c r="Q99" s="6">
        <v>38.045957963599299</v>
      </c>
      <c r="R99" s="7">
        <v>35.975224798200045</v>
      </c>
      <c r="S99" s="43"/>
      <c r="T99" s="6">
        <v>33.794954581885399</v>
      </c>
      <c r="U99" s="7">
        <v>32.609038333635652</v>
      </c>
      <c r="V99" s="43"/>
      <c r="W99" s="6">
        <v>31.437081279631599</v>
      </c>
      <c r="X99" s="7">
        <v>30.303393704164399</v>
      </c>
      <c r="Y99" s="43"/>
      <c r="Z99" s="46">
        <f t="shared" si="19"/>
        <v>-2.5395646598910986</v>
      </c>
      <c r="AA99" s="21">
        <f t="shared" si="20"/>
        <v>-2.741706966889204</v>
      </c>
      <c r="AB99" s="10">
        <f t="shared" si="21"/>
        <v>-2.3578733022538003</v>
      </c>
      <c r="AC99" s="43"/>
      <c r="AD99" s="46">
        <f t="shared" si="22"/>
        <v>-2.4094166567434598</v>
      </c>
      <c r="AE99" s="21">
        <f t="shared" si="23"/>
        <v>-2.728931618777203</v>
      </c>
      <c r="AF99" s="10">
        <f t="shared" si="24"/>
        <v>-2.3056446294712529</v>
      </c>
      <c r="AG99" s="50"/>
      <c r="AH99" s="46">
        <f t="shared" si="25"/>
        <v>-0.36379214067261872</v>
      </c>
      <c r="AI99" s="10">
        <f t="shared" si="28"/>
        <v>-0.3535772092282049</v>
      </c>
      <c r="AK99" s="46">
        <f t="shared" si="26"/>
        <v>-3.6664387171605868</v>
      </c>
      <c r="AL99" s="10">
        <f t="shared" si="27"/>
        <v>-3.5699379231751607</v>
      </c>
    </row>
    <row r="100" spans="2:38" x14ac:dyDescent="0.3">
      <c r="B100" s="2" t="s">
        <v>96</v>
      </c>
      <c r="C100" s="41"/>
      <c r="D100" s="14">
        <v>1.8890624297359101E-2</v>
      </c>
      <c r="E100" s="15">
        <v>4.6919365302803398E-2</v>
      </c>
      <c r="F100" s="19">
        <v>2.5766574952118398E-2</v>
      </c>
      <c r="G100" s="43"/>
      <c r="H100" s="6">
        <v>32.193636606619101</v>
      </c>
      <c r="I100" s="7">
        <v>28.214412031900551</v>
      </c>
      <c r="J100" s="43"/>
      <c r="K100" s="6">
        <v>30.550594071091499</v>
      </c>
      <c r="L100" s="7">
        <v>26.485434451925002</v>
      </c>
      <c r="M100" s="43"/>
      <c r="N100" s="6">
        <v>33.068286164945498</v>
      </c>
      <c r="O100" s="7">
        <v>27.651788846099002</v>
      </c>
      <c r="P100" s="43"/>
      <c r="Q100" s="6">
        <v>31.488610427812901</v>
      </c>
      <c r="R100" s="7">
        <v>26.022820710976951</v>
      </c>
      <c r="S100" s="43"/>
      <c r="T100" s="6">
        <v>23.792981516416599</v>
      </c>
      <c r="U100" s="7">
        <v>19.632888650770248</v>
      </c>
      <c r="V100" s="43"/>
      <c r="W100" s="6">
        <v>22.689175967045099</v>
      </c>
      <c r="X100" s="7">
        <v>18.520392411765748</v>
      </c>
      <c r="Y100" s="43"/>
      <c r="Z100" s="46">
        <f t="shared" ref="Z100:Z109" si="29">K100-H100</f>
        <v>-1.6430425355276022</v>
      </c>
      <c r="AA100" s="21">
        <f t="shared" ref="AA100:AA109" si="30">Q100-N100</f>
        <v>-1.5796757371325967</v>
      </c>
      <c r="AB100" s="10">
        <f t="shared" ref="AB100:AB109" si="31">W100-T100</f>
        <v>-1.1038055493715007</v>
      </c>
      <c r="AC100" s="43"/>
      <c r="AD100" s="46">
        <f t="shared" ref="AD100:AD109" si="32">L100-I100</f>
        <v>-1.7289775799755489</v>
      </c>
      <c r="AE100" s="21">
        <f t="shared" ref="AE100:AE109" si="33">R100-O100</f>
        <v>-1.6289681351220509</v>
      </c>
      <c r="AF100" s="10">
        <f t="shared" ref="AF100:AF109" si="34">X100-U100</f>
        <v>-1.1124962390044999</v>
      </c>
      <c r="AG100" s="50"/>
      <c r="AH100" s="46">
        <f t="shared" ref="AH100:AH109" si="35">SLOPE(Z100:AB100,LN($D100:$F100))</f>
        <v>-4.6895903943818061E-2</v>
      </c>
      <c r="AI100" s="10">
        <f t="shared" si="28"/>
        <v>-2.1196286282219999E-2</v>
      </c>
      <c r="AK100" s="46">
        <f t="shared" ref="AK100:AK109" si="36">INTERCEPT(Z100:AB100,LN($D100:$F100))</f>
        <v>-1.609234879530488</v>
      </c>
      <c r="AL100" s="10">
        <f t="shared" ref="AL100:AL109" si="37">INTERCEPT(AD100:AF100,LN($D100:$F100))</f>
        <v>-1.5656562017074294</v>
      </c>
    </row>
    <row r="101" spans="2:38" x14ac:dyDescent="0.3">
      <c r="B101" s="2" t="s">
        <v>97</v>
      </c>
      <c r="C101" s="41"/>
      <c r="D101" s="14">
        <v>0.31474383329498401</v>
      </c>
      <c r="E101" s="15">
        <v>0.367942766039978</v>
      </c>
      <c r="F101" s="19">
        <v>7.1257646619994799E-2</v>
      </c>
      <c r="G101" s="43"/>
      <c r="H101" s="6">
        <v>48.1590798272507</v>
      </c>
      <c r="I101" s="7">
        <v>51.739114423521201</v>
      </c>
      <c r="J101" s="43"/>
      <c r="K101" s="6">
        <v>44.827205506309198</v>
      </c>
      <c r="L101" s="7">
        <v>48.128858893297945</v>
      </c>
      <c r="M101" s="43"/>
      <c r="N101" s="6">
        <v>48.295489867284097</v>
      </c>
      <c r="O101" s="7">
        <v>51.469000349628502</v>
      </c>
      <c r="P101" s="43"/>
      <c r="Q101" s="6">
        <v>44.9141985396557</v>
      </c>
      <c r="R101" s="7">
        <v>47.829702248258954</v>
      </c>
      <c r="S101" s="43"/>
      <c r="T101" s="6">
        <v>39.272122486200097</v>
      </c>
      <c r="U101" s="7">
        <v>41.076694858863199</v>
      </c>
      <c r="V101" s="43"/>
      <c r="W101" s="6">
        <v>36.581738218172497</v>
      </c>
      <c r="X101" s="7">
        <v>38.211778063455597</v>
      </c>
      <c r="Y101" s="43"/>
      <c r="Z101" s="46">
        <f t="shared" si="29"/>
        <v>-3.3318743209415018</v>
      </c>
      <c r="AA101" s="21">
        <f t="shared" si="30"/>
        <v>-3.3812913276283965</v>
      </c>
      <c r="AB101" s="10">
        <f t="shared" si="31"/>
        <v>-2.6903842680276</v>
      </c>
      <c r="AC101" s="43"/>
      <c r="AD101" s="46">
        <f t="shared" si="32"/>
        <v>-3.610255530223256</v>
      </c>
      <c r="AE101" s="21">
        <f t="shared" si="33"/>
        <v>-3.6392981013695476</v>
      </c>
      <c r="AF101" s="10">
        <f t="shared" si="34"/>
        <v>-2.864916795407602</v>
      </c>
      <c r="AG101" s="50"/>
      <c r="AH101" s="46">
        <f t="shared" si="35"/>
        <v>-0.42526885293563821</v>
      </c>
      <c r="AI101" s="10">
        <f t="shared" si="28"/>
        <v>-0.48375848517136472</v>
      </c>
      <c r="AK101" s="46">
        <f t="shared" si="36"/>
        <v>-3.8145608328440774</v>
      </c>
      <c r="AL101" s="10">
        <f t="shared" si="37"/>
        <v>-4.1450646631514463</v>
      </c>
    </row>
    <row r="102" spans="2:38" x14ac:dyDescent="0.3">
      <c r="B102" s="2" t="s">
        <v>98</v>
      </c>
      <c r="C102" s="41"/>
      <c r="D102" s="14">
        <v>4.2280876428604397E-2</v>
      </c>
      <c r="E102" s="15">
        <v>2.50207220473718E-2</v>
      </c>
      <c r="F102" s="19">
        <v>1.8213116179769801E-2</v>
      </c>
      <c r="G102" s="43"/>
      <c r="H102" s="6">
        <v>37.456131738231797</v>
      </c>
      <c r="I102" s="7">
        <v>43.694455555233198</v>
      </c>
      <c r="J102" s="43"/>
      <c r="K102" s="6">
        <v>34.913312262405</v>
      </c>
      <c r="L102" s="7">
        <v>40.856226012555048</v>
      </c>
      <c r="M102" s="43"/>
      <c r="N102" s="6">
        <v>37.9498542323945</v>
      </c>
      <c r="O102" s="7">
        <v>42.531447891430801</v>
      </c>
      <c r="P102" s="43"/>
      <c r="Q102" s="6">
        <v>35.538816380019199</v>
      </c>
      <c r="R102" s="7">
        <v>39.8478172688013</v>
      </c>
      <c r="S102" s="43"/>
      <c r="T102" s="6">
        <v>33.578989365679</v>
      </c>
      <c r="U102" s="7">
        <v>36.184898504718348</v>
      </c>
      <c r="V102" s="43"/>
      <c r="W102" s="6">
        <v>31.527788523670999</v>
      </c>
      <c r="X102" s="7">
        <v>34.037356957444246</v>
      </c>
      <c r="Y102" s="43"/>
      <c r="Z102" s="46">
        <f t="shared" si="29"/>
        <v>-2.5428194758267963</v>
      </c>
      <c r="AA102" s="21">
        <f t="shared" si="30"/>
        <v>-2.4110378523753013</v>
      </c>
      <c r="AB102" s="10">
        <f t="shared" si="31"/>
        <v>-2.0512008420080008</v>
      </c>
      <c r="AC102" s="43"/>
      <c r="AD102" s="46">
        <f t="shared" si="32"/>
        <v>-2.8382295426781496</v>
      </c>
      <c r="AE102" s="21">
        <f t="shared" si="33"/>
        <v>-2.6836306226295008</v>
      </c>
      <c r="AF102" s="10">
        <f t="shared" si="34"/>
        <v>-2.147541547274102</v>
      </c>
      <c r="AG102" s="50"/>
      <c r="AH102" s="46">
        <f t="shared" si="35"/>
        <v>-0.55045194110568896</v>
      </c>
      <c r="AI102" s="10">
        <f t="shared" si="28"/>
        <v>-0.76751714460479969</v>
      </c>
      <c r="AK102" s="46">
        <f t="shared" si="36"/>
        <v>-4.3271204839757846</v>
      </c>
      <c r="AL102" s="10">
        <f t="shared" si="37"/>
        <v>-5.3341334226757784</v>
      </c>
    </row>
    <row r="103" spans="2:38" x14ac:dyDescent="0.3">
      <c r="B103" s="2" t="s">
        <v>99</v>
      </c>
      <c r="C103" s="41"/>
      <c r="D103" s="14">
        <v>2.79503250679538E-2</v>
      </c>
      <c r="E103" s="15">
        <v>1.34459050311737E-2</v>
      </c>
      <c r="F103" s="19">
        <v>9.8037582988180494E-3</v>
      </c>
      <c r="G103" s="43"/>
      <c r="H103" s="6">
        <v>39.358406610544897</v>
      </c>
      <c r="I103" s="7">
        <v>49.557627069816597</v>
      </c>
      <c r="J103" s="43"/>
      <c r="K103" s="6">
        <v>36.588640523677398</v>
      </c>
      <c r="L103" s="7">
        <v>46.278266740470798</v>
      </c>
      <c r="M103" s="43"/>
      <c r="N103" s="6">
        <v>40.912419082628602</v>
      </c>
      <c r="O103" s="7">
        <v>48.864667112222506</v>
      </c>
      <c r="P103" s="43"/>
      <c r="Q103" s="6">
        <v>38.3617674713689</v>
      </c>
      <c r="R103" s="7">
        <v>46.010937983157447</v>
      </c>
      <c r="S103" s="43"/>
      <c r="T103" s="6">
        <v>36.842523546435203</v>
      </c>
      <c r="U103" s="7">
        <v>43.25557941569825</v>
      </c>
      <c r="V103" s="43"/>
      <c r="W103" s="6">
        <v>34.686953800449402</v>
      </c>
      <c r="X103" s="7">
        <v>40.797043108869147</v>
      </c>
      <c r="Y103" s="43"/>
      <c r="Z103" s="46">
        <f t="shared" si="29"/>
        <v>-2.7697660868674987</v>
      </c>
      <c r="AA103" s="21">
        <f t="shared" si="30"/>
        <v>-2.5506516112597026</v>
      </c>
      <c r="AB103" s="10">
        <f t="shared" si="31"/>
        <v>-2.155569745985801</v>
      </c>
      <c r="AC103" s="43"/>
      <c r="AD103" s="46">
        <f t="shared" si="32"/>
        <v>-3.2793603293457991</v>
      </c>
      <c r="AE103" s="21">
        <f t="shared" si="33"/>
        <v>-2.8537291290650586</v>
      </c>
      <c r="AF103" s="10">
        <f t="shared" si="34"/>
        <v>-2.4585363068291031</v>
      </c>
      <c r="AG103" s="50"/>
      <c r="AH103" s="46">
        <f t="shared" si="35"/>
        <v>-0.53588769333907726</v>
      </c>
      <c r="AI103" s="10">
        <f t="shared" si="28"/>
        <v>-0.74804022251441848</v>
      </c>
      <c r="AK103" s="46">
        <f t="shared" si="36"/>
        <v>-4.7268969684396023</v>
      </c>
      <c r="AL103" s="10">
        <f t="shared" si="37"/>
        <v>-5.9835512191257774</v>
      </c>
    </row>
    <row r="104" spans="2:38" x14ac:dyDescent="0.3">
      <c r="B104" s="2" t="s">
        <v>100</v>
      </c>
      <c r="C104" s="41"/>
      <c r="D104" s="14">
        <v>7.1566611392471502E-2</v>
      </c>
      <c r="E104" s="15">
        <v>0.148483548550737</v>
      </c>
      <c r="F104" s="19">
        <v>8.5935058032050496E-2</v>
      </c>
      <c r="G104" s="43"/>
      <c r="H104" s="6">
        <v>26.263835781868799</v>
      </c>
      <c r="I104" s="7">
        <v>25.41727845871965</v>
      </c>
      <c r="J104" s="43"/>
      <c r="K104" s="6">
        <v>24.514734022918599</v>
      </c>
      <c r="L104" s="7">
        <v>23.644352171935601</v>
      </c>
      <c r="M104" s="43"/>
      <c r="N104" s="6">
        <v>26.7137309629742</v>
      </c>
      <c r="O104" s="7">
        <v>26.790932055991</v>
      </c>
      <c r="P104" s="43"/>
      <c r="Q104" s="6">
        <v>24.927831009424001</v>
      </c>
      <c r="R104" s="7">
        <v>24.920940541145647</v>
      </c>
      <c r="S104" s="43"/>
      <c r="T104" s="6">
        <v>21.765505020542999</v>
      </c>
      <c r="U104" s="7">
        <v>22.068913689399849</v>
      </c>
      <c r="V104" s="43"/>
      <c r="W104" s="6">
        <v>20.369901768402599</v>
      </c>
      <c r="X104" s="7">
        <v>20.567228638018051</v>
      </c>
      <c r="Y104" s="43"/>
      <c r="Z104" s="46">
        <f t="shared" si="29"/>
        <v>-1.7491017589502</v>
      </c>
      <c r="AA104" s="21">
        <f t="shared" si="30"/>
        <v>-1.7858999535501994</v>
      </c>
      <c r="AB104" s="10">
        <f t="shared" si="31"/>
        <v>-1.3956032521404005</v>
      </c>
      <c r="AC104" s="43"/>
      <c r="AD104" s="46">
        <f t="shared" si="32"/>
        <v>-1.772926286784049</v>
      </c>
      <c r="AE104" s="21">
        <f t="shared" si="33"/>
        <v>-1.8699915148453528</v>
      </c>
      <c r="AF104" s="10">
        <f t="shared" si="34"/>
        <v>-1.5016850513817985</v>
      </c>
      <c r="AG104" s="50"/>
      <c r="AH104" s="46">
        <f t="shared" si="35"/>
        <v>-0.20298194656237173</v>
      </c>
      <c r="AI104" s="10">
        <f t="shared" si="28"/>
        <v>-0.25731385093351794</v>
      </c>
      <c r="AK104" s="46">
        <f t="shared" si="36"/>
        <v>-2.1170628534983011</v>
      </c>
      <c r="AL104" s="10">
        <f t="shared" si="37"/>
        <v>-2.3151440491672002</v>
      </c>
    </row>
    <row r="105" spans="2:38" x14ac:dyDescent="0.3">
      <c r="B105" s="2" t="s">
        <v>101</v>
      </c>
      <c r="C105" s="41"/>
      <c r="D105" s="14">
        <v>3.6396339942273599E-2</v>
      </c>
      <c r="E105" s="15">
        <v>9.4491181661563603E-2</v>
      </c>
      <c r="F105" s="19">
        <v>5.6290658410618997E-2</v>
      </c>
      <c r="G105" s="43"/>
      <c r="H105" s="6">
        <v>33.108348863655202</v>
      </c>
      <c r="I105" s="7">
        <v>30.701318560449302</v>
      </c>
      <c r="J105" s="43"/>
      <c r="K105" s="6">
        <v>31.2918349584751</v>
      </c>
      <c r="L105" s="7">
        <v>28.878368310374398</v>
      </c>
      <c r="M105" s="43"/>
      <c r="N105" s="6">
        <v>34.206834156570501</v>
      </c>
      <c r="O105" s="7">
        <v>32.507925299593801</v>
      </c>
      <c r="P105" s="43"/>
      <c r="Q105" s="6">
        <v>32.265754831613897</v>
      </c>
      <c r="R105" s="7">
        <v>30.462595191221602</v>
      </c>
      <c r="S105" s="43"/>
      <c r="T105" s="6">
        <v>27.5312554388839</v>
      </c>
      <c r="U105" s="7">
        <v>26.407405102202151</v>
      </c>
      <c r="V105" s="43"/>
      <c r="W105" s="6">
        <v>26.024522226246201</v>
      </c>
      <c r="X105" s="7">
        <v>24.7890854411283</v>
      </c>
      <c r="Y105" s="43"/>
      <c r="Z105" s="46">
        <f t="shared" si="29"/>
        <v>-1.816513905180102</v>
      </c>
      <c r="AA105" s="21">
        <f t="shared" si="30"/>
        <v>-1.9410793249566041</v>
      </c>
      <c r="AB105" s="10">
        <f t="shared" si="31"/>
        <v>-1.5067332126376982</v>
      </c>
      <c r="AC105" s="43"/>
      <c r="AD105" s="46">
        <f t="shared" si="32"/>
        <v>-1.8229502500749035</v>
      </c>
      <c r="AE105" s="21">
        <f t="shared" si="33"/>
        <v>-2.0453301083721982</v>
      </c>
      <c r="AF105" s="10">
        <f t="shared" si="34"/>
        <v>-1.6183196610738513</v>
      </c>
      <c r="AG105" s="50"/>
      <c r="AH105" s="46">
        <f t="shared" si="35"/>
        <v>-0.15251561111130968</v>
      </c>
      <c r="AI105" s="10">
        <f t="shared" si="28"/>
        <v>-0.25142468557504716</v>
      </c>
      <c r="AK105" s="46">
        <f t="shared" si="36"/>
        <v>-2.1894328988377256</v>
      </c>
      <c r="AL105" s="10">
        <f t="shared" si="37"/>
        <v>-2.5454071232647628</v>
      </c>
    </row>
    <row r="106" spans="2:38" x14ac:dyDescent="0.3">
      <c r="B106" s="2" t="s">
        <v>102</v>
      </c>
      <c r="C106" s="41"/>
      <c r="D106" s="14">
        <v>0.75188434985308195</v>
      </c>
      <c r="E106" s="15">
        <v>0.96171675700817805</v>
      </c>
      <c r="F106" s="19">
        <v>0.42184966625137299</v>
      </c>
      <c r="G106" s="43"/>
      <c r="H106" s="6">
        <v>53.080616207400801</v>
      </c>
      <c r="I106" s="7">
        <v>55.037021935095552</v>
      </c>
      <c r="J106" s="43"/>
      <c r="K106" s="6">
        <v>51.455456545305097</v>
      </c>
      <c r="L106" s="7">
        <v>53.549312191429848</v>
      </c>
      <c r="M106" s="43"/>
      <c r="N106" s="6">
        <v>55.126279184411999</v>
      </c>
      <c r="O106" s="7">
        <v>57.7039624743392</v>
      </c>
      <c r="P106" s="43"/>
      <c r="Q106" s="6">
        <v>53.564659103920697</v>
      </c>
      <c r="R106" s="7">
        <v>56.267230649721498</v>
      </c>
      <c r="S106" s="43"/>
      <c r="T106" s="6">
        <v>37.492880663222998</v>
      </c>
      <c r="U106" s="7">
        <v>38.335230954014648</v>
      </c>
      <c r="V106" s="43"/>
      <c r="W106" s="6">
        <v>36.304334530034197</v>
      </c>
      <c r="X106" s="7">
        <v>37.469579616184902</v>
      </c>
      <c r="Y106" s="43"/>
      <c r="Z106" s="46">
        <f t="shared" si="29"/>
        <v>-1.6251596620957045</v>
      </c>
      <c r="AA106" s="21">
        <f t="shared" si="30"/>
        <v>-1.5616200804913021</v>
      </c>
      <c r="AB106" s="10">
        <f t="shared" si="31"/>
        <v>-1.188546133188801</v>
      </c>
      <c r="AC106" s="43"/>
      <c r="AD106" s="46">
        <f t="shared" si="32"/>
        <v>-1.4877097436657039</v>
      </c>
      <c r="AE106" s="21">
        <f t="shared" si="33"/>
        <v>-1.4367318246177021</v>
      </c>
      <c r="AF106" s="10">
        <f t="shared" si="34"/>
        <v>-0.86565133782974613</v>
      </c>
      <c r="AG106" s="50"/>
      <c r="AH106" s="46">
        <f t="shared" si="35"/>
        <v>-0.50679124873892534</v>
      </c>
      <c r="AI106" s="10">
        <f t="shared" si="28"/>
        <v>-0.76146414043551724</v>
      </c>
      <c r="AK106" s="46">
        <f t="shared" si="36"/>
        <v>-1.6590154624943139</v>
      </c>
      <c r="AL106" s="10">
        <f t="shared" si="37"/>
        <v>-1.564730063824664</v>
      </c>
    </row>
    <row r="107" spans="2:38" x14ac:dyDescent="0.3">
      <c r="B107" s="2" t="s">
        <v>103</v>
      </c>
      <c r="C107" s="41"/>
      <c r="D107" s="14">
        <v>2.28265314801217E-2</v>
      </c>
      <c r="E107" s="15">
        <v>1.7921691968397199E-2</v>
      </c>
      <c r="F107" s="19">
        <v>9.8892904252651497E-3</v>
      </c>
      <c r="G107" s="43"/>
      <c r="H107" s="6">
        <v>25.463954121734499</v>
      </c>
      <c r="I107" s="7">
        <v>21.22836809802325</v>
      </c>
      <c r="J107" s="43"/>
      <c r="K107" s="6">
        <v>23.597867731419299</v>
      </c>
      <c r="L107" s="7">
        <v>19.422120025244503</v>
      </c>
      <c r="M107" s="43"/>
      <c r="N107" s="6">
        <v>26.161356641685799</v>
      </c>
      <c r="O107" s="7">
        <v>21.288219011738651</v>
      </c>
      <c r="P107" s="43"/>
      <c r="Q107" s="6">
        <v>24.2046345208209</v>
      </c>
      <c r="R107" s="7">
        <v>19.374080952163048</v>
      </c>
      <c r="S107" s="43"/>
      <c r="T107" s="6">
        <v>20.264423776161301</v>
      </c>
      <c r="U107" s="7">
        <v>16.165147238847851</v>
      </c>
      <c r="V107" s="43"/>
      <c r="W107" s="6">
        <v>18.8518910013923</v>
      </c>
      <c r="X107" s="7">
        <v>14.825907468213151</v>
      </c>
      <c r="Y107" s="43"/>
      <c r="Z107" s="46">
        <f t="shared" si="29"/>
        <v>-1.8660863903151998</v>
      </c>
      <c r="AA107" s="21">
        <f t="shared" si="30"/>
        <v>-1.9567221208648995</v>
      </c>
      <c r="AB107" s="10">
        <f t="shared" si="31"/>
        <v>-1.4125327747690015</v>
      </c>
      <c r="AC107" s="43"/>
      <c r="AD107" s="46">
        <f t="shared" si="32"/>
        <v>-1.8062480727787467</v>
      </c>
      <c r="AE107" s="21">
        <f t="shared" si="33"/>
        <v>-1.9141380595756026</v>
      </c>
      <c r="AF107" s="10">
        <f t="shared" si="34"/>
        <v>-1.3392397706347001</v>
      </c>
      <c r="AG107" s="50"/>
      <c r="AH107" s="46">
        <f t="shared" si="35"/>
        <v>-0.61258236343141304</v>
      </c>
      <c r="AI107" s="10">
        <f t="shared" si="28"/>
        <v>-0.63537502531934809</v>
      </c>
      <c r="AK107" s="46">
        <f t="shared" si="36"/>
        <v>-4.2807714668309753</v>
      </c>
      <c r="AL107" s="10">
        <f t="shared" si="37"/>
        <v>-4.3165451714678627</v>
      </c>
    </row>
    <row r="108" spans="2:38" x14ac:dyDescent="0.3">
      <c r="B108" s="2" t="s">
        <v>104</v>
      </c>
      <c r="C108" s="41"/>
      <c r="D108" s="14">
        <v>3.8444553120462299E-2</v>
      </c>
      <c r="E108" s="15">
        <v>8.0436212362672593E-2</v>
      </c>
      <c r="F108" s="19">
        <v>5.5456920704501998E-2</v>
      </c>
      <c r="G108" s="43"/>
      <c r="H108" s="6">
        <v>38.238090059716697</v>
      </c>
      <c r="I108" s="7">
        <v>37.396506623490147</v>
      </c>
      <c r="J108" s="43"/>
      <c r="K108" s="6">
        <v>35.8291532234526</v>
      </c>
      <c r="L108" s="7">
        <v>35.001887717175997</v>
      </c>
      <c r="M108" s="43"/>
      <c r="N108" s="6">
        <v>41.073563622699901</v>
      </c>
      <c r="O108" s="7">
        <v>40.225782255916698</v>
      </c>
      <c r="P108" s="43"/>
      <c r="Q108" s="6">
        <v>38.491023913339198</v>
      </c>
      <c r="R108" s="7">
        <v>37.651068682428402</v>
      </c>
      <c r="S108" s="43"/>
      <c r="T108" s="6">
        <v>35.769148993561103</v>
      </c>
      <c r="U108" s="7">
        <v>34.824612850203351</v>
      </c>
      <c r="V108" s="43"/>
      <c r="W108" s="6">
        <v>33.393659190361703</v>
      </c>
      <c r="X108" s="7">
        <v>32.580462733756399</v>
      </c>
      <c r="Y108" s="43"/>
      <c r="Z108" s="46">
        <f t="shared" si="29"/>
        <v>-2.4089368362640968</v>
      </c>
      <c r="AA108" s="21">
        <f t="shared" si="30"/>
        <v>-2.5825397093607023</v>
      </c>
      <c r="AB108" s="10">
        <f t="shared" si="31"/>
        <v>-2.3754898031994003</v>
      </c>
      <c r="AC108" s="43"/>
      <c r="AD108" s="46">
        <f t="shared" si="32"/>
        <v>-2.3946189063141503</v>
      </c>
      <c r="AE108" s="21">
        <f t="shared" si="33"/>
        <v>-2.574713573488296</v>
      </c>
      <c r="AF108" s="10">
        <f t="shared" si="34"/>
        <v>-2.2441501164469528</v>
      </c>
      <c r="AG108" s="50"/>
      <c r="AH108" s="46">
        <f t="shared" si="35"/>
        <v>-0.23595544137009786</v>
      </c>
      <c r="AI108" s="10">
        <f t="shared" si="28"/>
        <v>-0.24555327418277867</v>
      </c>
      <c r="AK108" s="46">
        <f t="shared" si="36"/>
        <v>-3.1376435824262541</v>
      </c>
      <c r="AL108" s="10">
        <f t="shared" si="37"/>
        <v>-3.1142231967119045</v>
      </c>
    </row>
    <row r="109" spans="2:38" x14ac:dyDescent="0.3">
      <c r="B109" s="2" t="s">
        <v>105</v>
      </c>
      <c r="C109" s="41"/>
      <c r="D109" s="14">
        <v>6.8430651736194198E-3</v>
      </c>
      <c r="E109" s="15">
        <v>4.0234138494184201E-3</v>
      </c>
      <c r="F109" s="19">
        <v>3.0624646138003799E-3</v>
      </c>
      <c r="G109" s="43"/>
      <c r="H109" s="6">
        <v>54.397667616167098</v>
      </c>
      <c r="I109" s="7">
        <v>59.183482704696601</v>
      </c>
      <c r="J109" s="43"/>
      <c r="K109" s="6">
        <v>50.547814297882901</v>
      </c>
      <c r="L109" s="7">
        <v>54.821604823746696</v>
      </c>
      <c r="M109" s="43"/>
      <c r="N109" s="6">
        <v>52.427697894260902</v>
      </c>
      <c r="O109" s="7">
        <v>55.603781648126549</v>
      </c>
      <c r="P109" s="43"/>
      <c r="Q109" s="6">
        <v>48.973244908868601</v>
      </c>
      <c r="R109" s="7">
        <v>51.83029984651175</v>
      </c>
      <c r="S109" s="43"/>
      <c r="T109" s="6">
        <v>43.357734196413503</v>
      </c>
      <c r="U109" s="7">
        <v>44.865380474797547</v>
      </c>
      <c r="V109" s="43"/>
      <c r="W109" s="6">
        <v>40.572655454578999</v>
      </c>
      <c r="X109" s="7">
        <v>41.932247822596302</v>
      </c>
      <c r="Y109" s="43"/>
      <c r="Z109" s="46">
        <f t="shared" si="29"/>
        <v>-3.8498533182841967</v>
      </c>
      <c r="AA109" s="21">
        <f t="shared" si="30"/>
        <v>-3.4544529853923009</v>
      </c>
      <c r="AB109" s="10">
        <f t="shared" si="31"/>
        <v>-2.7850787418345035</v>
      </c>
      <c r="AC109" s="43"/>
      <c r="AD109" s="46">
        <f t="shared" si="32"/>
        <v>-4.3618778809499048</v>
      </c>
      <c r="AE109" s="21">
        <f t="shared" si="33"/>
        <v>-3.7734818016147997</v>
      </c>
      <c r="AF109" s="10">
        <f t="shared" si="34"/>
        <v>-2.9331326522012446</v>
      </c>
      <c r="AG109" s="50"/>
      <c r="AH109" s="46">
        <f t="shared" si="35"/>
        <v>-1.2450462430933595</v>
      </c>
      <c r="AI109" s="10">
        <f t="shared" si="28"/>
        <v>-1.6855274269169864</v>
      </c>
      <c r="AK109" s="46">
        <f t="shared" si="36"/>
        <v>-10.123181338157899</v>
      </c>
      <c r="AL109" s="10">
        <f t="shared" si="37"/>
        <v>-12.8411693484209</v>
      </c>
    </row>
    <row r="110" spans="2:38" x14ac:dyDescent="0.3">
      <c r="B110" s="2" t="s">
        <v>106</v>
      </c>
      <c r="C110" s="41"/>
      <c r="D110" s="14">
        <v>6.3796828287251701E-4</v>
      </c>
      <c r="E110" s="15">
        <v>6.1896295612861598E-4</v>
      </c>
      <c r="F110" s="19">
        <v>2.5383737434370298E-4</v>
      </c>
      <c r="G110" s="43"/>
      <c r="H110" s="6" t="s">
        <v>107</v>
      </c>
      <c r="I110" s="7" t="s">
        <v>107</v>
      </c>
      <c r="J110" s="43"/>
      <c r="K110" s="6" t="s">
        <v>107</v>
      </c>
      <c r="L110" s="7" t="s">
        <v>107</v>
      </c>
      <c r="M110" s="43"/>
      <c r="N110" s="6" t="s">
        <v>107</v>
      </c>
      <c r="O110" s="7" t="s">
        <v>107</v>
      </c>
      <c r="P110" s="43"/>
      <c r="Q110" s="6" t="s">
        <v>107</v>
      </c>
      <c r="R110" s="7" t="s">
        <v>107</v>
      </c>
      <c r="S110" s="43"/>
      <c r="T110" s="6" t="s">
        <v>107</v>
      </c>
      <c r="U110" s="7" t="s">
        <v>107</v>
      </c>
      <c r="V110" s="43"/>
      <c r="W110" s="6" t="s">
        <v>107</v>
      </c>
      <c r="X110" s="7" t="s">
        <v>107</v>
      </c>
      <c r="Y110" s="43"/>
      <c r="Z110" s="46" t="s">
        <v>107</v>
      </c>
      <c r="AA110" s="21" t="s">
        <v>107</v>
      </c>
      <c r="AB110" s="10" t="s">
        <v>107</v>
      </c>
      <c r="AC110" s="43"/>
      <c r="AD110" s="46" t="s">
        <v>107</v>
      </c>
      <c r="AE110" s="21" t="s">
        <v>107</v>
      </c>
      <c r="AF110" s="10" t="s">
        <v>107</v>
      </c>
      <c r="AG110" s="50"/>
      <c r="AH110" s="46" t="s">
        <v>107</v>
      </c>
      <c r="AI110" s="10" t="s">
        <v>107</v>
      </c>
      <c r="AK110" s="46" t="s">
        <v>107</v>
      </c>
      <c r="AL110" s="10" t="s">
        <v>107</v>
      </c>
    </row>
    <row r="111" spans="2:38" x14ac:dyDescent="0.3">
      <c r="B111" s="2" t="s">
        <v>108</v>
      </c>
      <c r="C111" s="41"/>
      <c r="D111" s="14">
        <v>4.6067843773729397E-2</v>
      </c>
      <c r="E111" s="15">
        <v>7.7024827531958898E-2</v>
      </c>
      <c r="F111" s="19">
        <v>3.4190766612277303E-2</v>
      </c>
      <c r="G111" s="43"/>
      <c r="H111" s="6">
        <v>37.742837779772699</v>
      </c>
      <c r="I111" s="7">
        <v>39.658184448107946</v>
      </c>
      <c r="J111" s="43"/>
      <c r="K111" s="6">
        <v>34.821227023177201</v>
      </c>
      <c r="L111" s="7">
        <v>36.405211367013798</v>
      </c>
      <c r="M111" s="43"/>
      <c r="N111" s="6">
        <v>38.596357717038103</v>
      </c>
      <c r="O111" s="7">
        <v>40.126571322076849</v>
      </c>
      <c r="P111" s="43"/>
      <c r="Q111" s="6">
        <v>35.573406627531099</v>
      </c>
      <c r="R111" s="7">
        <v>36.879026521668294</v>
      </c>
      <c r="S111" s="43"/>
      <c r="T111" s="6">
        <v>32.084671884394503</v>
      </c>
      <c r="U111" s="7">
        <v>32.860013020428603</v>
      </c>
      <c r="V111" s="43"/>
      <c r="W111" s="6">
        <v>29.607657789867201</v>
      </c>
      <c r="X111" s="7">
        <v>30.200229410611549</v>
      </c>
      <c r="Y111" s="43"/>
      <c r="Z111" s="46">
        <f t="shared" ref="Z111:Z120" si="38">K111-H111</f>
        <v>-2.9216107565954985</v>
      </c>
      <c r="AA111" s="21">
        <f t="shared" ref="AA111:AA120" si="39">Q111-N111</f>
        <v>-3.0229510895070035</v>
      </c>
      <c r="AB111" s="10">
        <f t="shared" ref="AB111:AB120" si="40">W111-T111</f>
        <v>-2.477014094527302</v>
      </c>
      <c r="AC111" s="43"/>
      <c r="AD111" s="46">
        <f t="shared" ref="AD111:AD120" si="41">L111-I111</f>
        <v>-3.2529730810941473</v>
      </c>
      <c r="AE111" s="21">
        <f t="shared" ref="AE111:AE120" si="42">R111-O111</f>
        <v>-3.247544800408555</v>
      </c>
      <c r="AF111" s="10">
        <f t="shared" ref="AF111:AF120" si="43">X111-U111</f>
        <v>-2.6597836098170546</v>
      </c>
      <c r="AG111" s="50"/>
      <c r="AH111" s="46">
        <f t="shared" ref="AH111:AH120" si="44">SLOPE(Z111:AB111,LN($D111:$F111))</f>
        <v>-0.62015019283201822</v>
      </c>
      <c r="AI111" s="10">
        <f t="shared" si="28"/>
        <v>-0.64324850798506739</v>
      </c>
      <c r="AK111" s="46">
        <f t="shared" ref="AK111:AK120" si="45">INTERCEPT(Z111:AB111,LN($D111:$F111))</f>
        <v>-4.6711706410024521</v>
      </c>
      <c r="AL111" s="10">
        <f t="shared" ref="AL111:AL120" si="46">INTERCEPT(AD111:AF111,LN($D111:$F111))</f>
        <v>-4.9868388447887053</v>
      </c>
    </row>
    <row r="112" spans="2:38" x14ac:dyDescent="0.3">
      <c r="B112" s="2" t="s">
        <v>109</v>
      </c>
      <c r="C112" s="41"/>
      <c r="D112" s="14">
        <v>2.3484788645881799E-2</v>
      </c>
      <c r="E112" s="15">
        <v>2.7163212759981601E-2</v>
      </c>
      <c r="F112" s="19">
        <v>1.23866018206003E-2</v>
      </c>
      <c r="G112" s="43"/>
      <c r="H112" s="6">
        <v>25.955463220631199</v>
      </c>
      <c r="I112" s="7">
        <v>27.75390351887485</v>
      </c>
      <c r="J112" s="43"/>
      <c r="K112" s="6">
        <v>23.594984859019199</v>
      </c>
      <c r="L112" s="7">
        <v>25.328197116339197</v>
      </c>
      <c r="M112" s="43"/>
      <c r="N112" s="6">
        <v>25.927537673617401</v>
      </c>
      <c r="O112" s="7">
        <v>27.844395967821853</v>
      </c>
      <c r="P112" s="43"/>
      <c r="Q112" s="6">
        <v>23.4847012150382</v>
      </c>
      <c r="R112" s="7">
        <v>25.397767184092601</v>
      </c>
      <c r="S112" s="43"/>
      <c r="T112" s="6">
        <v>20.167836178419801</v>
      </c>
      <c r="U112" s="7">
        <v>22.63981161672535</v>
      </c>
      <c r="V112" s="43"/>
      <c r="W112" s="6">
        <v>18.515267421693501</v>
      </c>
      <c r="X112" s="7">
        <v>20.809812136396552</v>
      </c>
      <c r="Y112" s="43"/>
      <c r="Z112" s="46">
        <f t="shared" si="38"/>
        <v>-2.3604783616119995</v>
      </c>
      <c r="AA112" s="21">
        <f t="shared" si="39"/>
        <v>-2.4428364585792011</v>
      </c>
      <c r="AB112" s="10">
        <f t="shared" si="40"/>
        <v>-1.6525687567262999</v>
      </c>
      <c r="AC112" s="43"/>
      <c r="AD112" s="46">
        <f t="shared" si="41"/>
        <v>-2.4257064025356527</v>
      </c>
      <c r="AE112" s="21">
        <f t="shared" si="42"/>
        <v>-2.4466287837292526</v>
      </c>
      <c r="AF112" s="10">
        <f t="shared" si="43"/>
        <v>-1.829999480328798</v>
      </c>
      <c r="AG112" s="50"/>
      <c r="AH112" s="46">
        <f t="shared" si="44"/>
        <v>-1.0366404092104737</v>
      </c>
      <c r="AI112" s="10">
        <f t="shared" si="28"/>
        <v>-0.82932595041405066</v>
      </c>
      <c r="AK112" s="46">
        <f t="shared" si="45"/>
        <v>-6.2115949817355363</v>
      </c>
      <c r="AL112" s="10">
        <f t="shared" si="46"/>
        <v>-5.4818719368923805</v>
      </c>
    </row>
    <row r="113" spans="2:38" x14ac:dyDescent="0.3">
      <c r="B113" s="2" t="s">
        <v>110</v>
      </c>
      <c r="C113" s="41"/>
      <c r="D113" s="14">
        <v>1.9657486543333</v>
      </c>
      <c r="E113" s="15">
        <v>2.41767703076526</v>
      </c>
      <c r="F113" s="19">
        <v>0.73985760095578901</v>
      </c>
      <c r="G113" s="43"/>
      <c r="H113" s="6">
        <v>50.059464478755501</v>
      </c>
      <c r="I113" s="7">
        <v>52.759554668670646</v>
      </c>
      <c r="J113" s="43"/>
      <c r="K113" s="6">
        <v>47.472339310852902</v>
      </c>
      <c r="L113" s="7">
        <v>50.2263512009485</v>
      </c>
      <c r="M113" s="43"/>
      <c r="N113" s="6">
        <v>52.038191236727101</v>
      </c>
      <c r="O113" s="7">
        <v>56.0186620209358</v>
      </c>
      <c r="P113" s="43"/>
      <c r="Q113" s="6">
        <v>49.4409159055541</v>
      </c>
      <c r="R113" s="7">
        <v>53.506662212877551</v>
      </c>
      <c r="S113" s="43"/>
      <c r="T113" s="6">
        <v>38.2177852338761</v>
      </c>
      <c r="U113" s="7">
        <v>39.701600205186551</v>
      </c>
      <c r="V113" s="43"/>
      <c r="W113" s="6">
        <v>36.332104868637998</v>
      </c>
      <c r="X113" s="7">
        <v>37.83967569707815</v>
      </c>
      <c r="Y113" s="43"/>
      <c r="Z113" s="46">
        <f t="shared" si="38"/>
        <v>-2.5871251679025988</v>
      </c>
      <c r="AA113" s="21">
        <f t="shared" si="39"/>
        <v>-2.5972753311730017</v>
      </c>
      <c r="AB113" s="10">
        <f t="shared" si="40"/>
        <v>-1.8856803652381018</v>
      </c>
      <c r="AC113" s="43"/>
      <c r="AD113" s="46">
        <f t="shared" si="41"/>
        <v>-2.5332034677221458</v>
      </c>
      <c r="AE113" s="21">
        <f t="shared" si="42"/>
        <v>-2.5119998080582491</v>
      </c>
      <c r="AF113" s="10">
        <f t="shared" si="43"/>
        <v>-1.8619245081084017</v>
      </c>
      <c r="AG113" s="50"/>
      <c r="AH113" s="46">
        <f t="shared" si="44"/>
        <v>-0.63761237222965816</v>
      </c>
      <c r="AI113" s="10">
        <f t="shared" si="28"/>
        <v>-0.59227042311981815</v>
      </c>
      <c r="AK113" s="46">
        <f t="shared" si="45"/>
        <v>-2.0894526782596254</v>
      </c>
      <c r="AL113" s="10">
        <f t="shared" si="46"/>
        <v>-2.0541390470855228</v>
      </c>
    </row>
    <row r="114" spans="2:38" x14ac:dyDescent="0.3">
      <c r="B114" s="2" t="s">
        <v>111</v>
      </c>
      <c r="C114" s="41"/>
      <c r="D114" s="14">
        <v>1.20646372791546E-3</v>
      </c>
      <c r="E114" s="15">
        <v>1.3317640611655501E-3</v>
      </c>
      <c r="F114" s="19">
        <v>5.7069452018246802E-4</v>
      </c>
      <c r="G114" s="43"/>
      <c r="H114" s="6">
        <v>13.506289874524899</v>
      </c>
      <c r="I114" s="7">
        <v>11.800344623288311</v>
      </c>
      <c r="J114" s="43"/>
      <c r="K114" s="6">
        <v>12.387723447999701</v>
      </c>
      <c r="L114" s="7">
        <v>10.829972924212299</v>
      </c>
      <c r="M114" s="43"/>
      <c r="N114" s="6">
        <v>12.773324223236299</v>
      </c>
      <c r="O114" s="7">
        <v>11.185048835882935</v>
      </c>
      <c r="P114" s="43"/>
      <c r="Q114" s="6">
        <v>11.7424199467427</v>
      </c>
      <c r="R114" s="7">
        <v>10.224099679772664</v>
      </c>
      <c r="S114" s="43"/>
      <c r="T114" s="6">
        <v>10.051197209769301</v>
      </c>
      <c r="U114" s="7">
        <v>8.6022081056792494</v>
      </c>
      <c r="V114" s="43"/>
      <c r="W114" s="6">
        <v>9.2613363137264209</v>
      </c>
      <c r="X114" s="7">
        <v>7.9242845248734195</v>
      </c>
      <c r="Y114" s="43"/>
      <c r="Z114" s="46">
        <f t="shared" si="38"/>
        <v>-1.1185664265251987</v>
      </c>
      <c r="AA114" s="21">
        <f t="shared" si="39"/>
        <v>-1.0309042764935992</v>
      </c>
      <c r="AB114" s="10">
        <f t="shared" si="40"/>
        <v>-0.7898608960428799</v>
      </c>
      <c r="AC114" s="43"/>
      <c r="AD114" s="46">
        <f t="shared" si="41"/>
        <v>-0.9703716990760114</v>
      </c>
      <c r="AE114" s="21">
        <f t="shared" si="42"/>
        <v>-0.96094915611027076</v>
      </c>
      <c r="AF114" s="10">
        <f t="shared" si="43"/>
        <v>-0.67792358080582993</v>
      </c>
      <c r="AG114" s="50"/>
      <c r="AH114" s="46">
        <f t="shared" si="44"/>
        <v>-0.34284138194683444</v>
      </c>
      <c r="AI114" s="10">
        <f t="shared" si="28"/>
        <v>-0.35538919074666875</v>
      </c>
      <c r="AK114" s="46">
        <f t="shared" si="45"/>
        <v>-3.3579500514906586</v>
      </c>
      <c r="AL114" s="10">
        <f t="shared" si="46"/>
        <v>-3.3349608348221484</v>
      </c>
    </row>
    <row r="115" spans="2:38" x14ac:dyDescent="0.3">
      <c r="B115" s="2" t="s">
        <v>112</v>
      </c>
      <c r="C115" s="41"/>
      <c r="D115" s="14">
        <v>2.5813717516844802E-4</v>
      </c>
      <c r="E115" s="15">
        <v>1.69377184886978E-4</v>
      </c>
      <c r="F115" s="19">
        <v>1.07714780023407E-4</v>
      </c>
      <c r="G115" s="43"/>
      <c r="H115" s="6">
        <v>51.216209411621001</v>
      </c>
      <c r="I115" s="7">
        <v>59.425651550292955</v>
      </c>
      <c r="J115" s="43"/>
      <c r="K115" s="6">
        <v>48.170162200927699</v>
      </c>
      <c r="L115" s="7">
        <v>56.380895614623995</v>
      </c>
      <c r="M115" s="43"/>
      <c r="N115" s="6">
        <v>49.739933013916001</v>
      </c>
      <c r="O115" s="7">
        <v>55.362829208373952</v>
      </c>
      <c r="P115" s="43"/>
      <c r="Q115" s="6">
        <v>46.838973999023402</v>
      </c>
      <c r="R115" s="7">
        <v>52.38188743591305</v>
      </c>
      <c r="S115" s="43"/>
      <c r="T115" s="6">
        <v>43.513107299804602</v>
      </c>
      <c r="U115" s="7">
        <v>47.649446487426701</v>
      </c>
      <c r="V115" s="43"/>
      <c r="W115" s="6">
        <v>40.896610260009702</v>
      </c>
      <c r="X115" s="7">
        <v>44.944736480712848</v>
      </c>
      <c r="Y115" s="43"/>
      <c r="Z115" s="46">
        <f t="shared" si="38"/>
        <v>-3.0460472106933025</v>
      </c>
      <c r="AA115" s="21">
        <f t="shared" si="39"/>
        <v>-2.9009590148925994</v>
      </c>
      <c r="AB115" s="10">
        <f t="shared" si="40"/>
        <v>-2.6164970397949006</v>
      </c>
      <c r="AC115" s="43"/>
      <c r="AD115" s="46">
        <f t="shared" si="41"/>
        <v>-3.0447559356689595</v>
      </c>
      <c r="AE115" s="21">
        <f t="shared" si="42"/>
        <v>-2.980941772460902</v>
      </c>
      <c r="AF115" s="10">
        <f t="shared" si="43"/>
        <v>-2.704710006713853</v>
      </c>
      <c r="AG115" s="50"/>
      <c r="AH115" s="46">
        <f t="shared" si="44"/>
        <v>-0.49316548281724876</v>
      </c>
      <c r="AI115" s="10">
        <f t="shared" si="28"/>
        <v>-0.39179862365252666</v>
      </c>
      <c r="AK115" s="46">
        <f t="shared" si="45"/>
        <v>-7.1419873786040329</v>
      </c>
      <c r="AL115" s="10">
        <f t="shared" si="46"/>
        <v>-6.3163581283915029</v>
      </c>
    </row>
    <row r="116" spans="2:38" x14ac:dyDescent="0.3">
      <c r="B116" s="2" t="s">
        <v>113</v>
      </c>
      <c r="C116" s="41"/>
      <c r="D116" s="14">
        <v>0.14610146196889201</v>
      </c>
      <c r="E116" s="15">
        <v>0.22305534967000101</v>
      </c>
      <c r="F116" s="19">
        <v>0.140908090342138</v>
      </c>
      <c r="G116" s="43"/>
      <c r="H116" s="6">
        <v>51.291461039930702</v>
      </c>
      <c r="I116" s="7">
        <v>54.20604774353135</v>
      </c>
      <c r="J116" s="43"/>
      <c r="K116" s="6">
        <v>48.460021223142597</v>
      </c>
      <c r="L116" s="7">
        <v>51.378437536799197</v>
      </c>
      <c r="M116" s="43"/>
      <c r="N116" s="6">
        <v>52.354843562121502</v>
      </c>
      <c r="O116" s="7">
        <v>55.812427043922852</v>
      </c>
      <c r="P116" s="43"/>
      <c r="Q116" s="6">
        <v>49.3362633742829</v>
      </c>
      <c r="R116" s="7">
        <v>52.795164927876549</v>
      </c>
      <c r="S116" s="43"/>
      <c r="T116" s="6">
        <v>46.896105718847402</v>
      </c>
      <c r="U116" s="7">
        <v>48.916594282835547</v>
      </c>
      <c r="V116" s="43"/>
      <c r="W116" s="6">
        <v>44.137389080567502</v>
      </c>
      <c r="X116" s="7">
        <v>46.104081109867401</v>
      </c>
      <c r="Y116" s="43"/>
      <c r="Z116" s="46">
        <f t="shared" si="38"/>
        <v>-2.8314398167881052</v>
      </c>
      <c r="AA116" s="21">
        <f t="shared" si="39"/>
        <v>-3.0185801878386016</v>
      </c>
      <c r="AB116" s="10">
        <f t="shared" si="40"/>
        <v>-2.7587166382798998</v>
      </c>
      <c r="AC116" s="43"/>
      <c r="AD116" s="46">
        <f t="shared" si="41"/>
        <v>-2.8276102067321531</v>
      </c>
      <c r="AE116" s="21">
        <f t="shared" si="42"/>
        <v>-3.0172621160463038</v>
      </c>
      <c r="AF116" s="10">
        <f t="shared" si="43"/>
        <v>-2.8125131729681456</v>
      </c>
      <c r="AG116" s="50"/>
      <c r="AH116" s="46">
        <f t="shared" si="44"/>
        <v>-0.51410575944258718</v>
      </c>
      <c r="AI116" s="10">
        <f t="shared" si="28"/>
        <v>-0.44679844774824001</v>
      </c>
      <c r="AK116" s="46">
        <f t="shared" si="45"/>
        <v>-3.7921308237733662</v>
      </c>
      <c r="AL116" s="10">
        <f t="shared" si="46"/>
        <v>-3.6875655567323036</v>
      </c>
    </row>
    <row r="117" spans="2:38" x14ac:dyDescent="0.3">
      <c r="B117" s="2" t="s">
        <v>114</v>
      </c>
      <c r="C117" s="41"/>
      <c r="D117" s="14">
        <v>0.24989683237298599</v>
      </c>
      <c r="E117" s="15">
        <v>0.43649292501248099</v>
      </c>
      <c r="F117" s="19">
        <v>0.12987356615800799</v>
      </c>
      <c r="G117" s="43"/>
      <c r="H117" s="6">
        <v>48.622965215805202</v>
      </c>
      <c r="I117" s="7">
        <v>53.904698077397299</v>
      </c>
      <c r="J117" s="43"/>
      <c r="K117" s="6">
        <v>44.974448142287898</v>
      </c>
      <c r="L117" s="7">
        <v>49.960263878283449</v>
      </c>
      <c r="M117" s="43"/>
      <c r="N117" s="6">
        <v>48.904936113573697</v>
      </c>
      <c r="O117" s="7">
        <v>54.371472739327601</v>
      </c>
      <c r="P117" s="43"/>
      <c r="Q117" s="6">
        <v>45.268208722938397</v>
      </c>
      <c r="R117" s="7">
        <v>50.426086498147797</v>
      </c>
      <c r="S117" s="43"/>
      <c r="T117" s="6">
        <v>40.051853343866703</v>
      </c>
      <c r="U117" s="7">
        <v>43.041625418187998</v>
      </c>
      <c r="V117" s="43"/>
      <c r="W117" s="6">
        <v>37.332402591657697</v>
      </c>
      <c r="X117" s="7">
        <v>40.199547441020499</v>
      </c>
      <c r="Y117" s="43"/>
      <c r="Z117" s="46">
        <f t="shared" si="38"/>
        <v>-3.6485170735173043</v>
      </c>
      <c r="AA117" s="21">
        <f t="shared" si="39"/>
        <v>-3.6367273906353006</v>
      </c>
      <c r="AB117" s="10">
        <f t="shared" si="40"/>
        <v>-2.7194507522090063</v>
      </c>
      <c r="AC117" s="43"/>
      <c r="AD117" s="46">
        <f t="shared" si="41"/>
        <v>-3.9444341991138501</v>
      </c>
      <c r="AE117" s="21">
        <f t="shared" si="42"/>
        <v>-3.9453862411798042</v>
      </c>
      <c r="AF117" s="10">
        <f t="shared" si="43"/>
        <v>-2.8420779771674987</v>
      </c>
      <c r="AG117" s="50"/>
      <c r="AH117" s="46">
        <f t="shared" si="44"/>
        <v>-0.77570140145823341</v>
      </c>
      <c r="AI117" s="10">
        <f t="shared" si="28"/>
        <v>-0.93235743115121372</v>
      </c>
      <c r="AK117" s="46">
        <f t="shared" si="45"/>
        <v>-4.4355887259013125</v>
      </c>
      <c r="AL117" s="10">
        <f t="shared" si="46"/>
        <v>-4.9002786468654529</v>
      </c>
    </row>
    <row r="118" spans="2:38" x14ac:dyDescent="0.3">
      <c r="B118" s="2" t="s">
        <v>115</v>
      </c>
      <c r="C118" s="41"/>
      <c r="D118" s="14">
        <v>5.20485687849137E-2</v>
      </c>
      <c r="E118" s="15">
        <v>9.5074048102912506E-2</v>
      </c>
      <c r="F118" s="19">
        <v>5.0294916278592103E-2</v>
      </c>
      <c r="G118" s="43"/>
      <c r="H118" s="6">
        <v>30.6120667441355</v>
      </c>
      <c r="I118" s="7">
        <v>29.538427525951349</v>
      </c>
      <c r="J118" s="43"/>
      <c r="K118" s="6">
        <v>28.789970993534599</v>
      </c>
      <c r="L118" s="7">
        <v>27.686244962507402</v>
      </c>
      <c r="M118" s="43"/>
      <c r="N118" s="6">
        <v>30.191284641429</v>
      </c>
      <c r="O118" s="7">
        <v>29.627692067414401</v>
      </c>
      <c r="P118" s="43"/>
      <c r="Q118" s="6">
        <v>28.325193670475599</v>
      </c>
      <c r="R118" s="7">
        <v>27.708325818390698</v>
      </c>
      <c r="S118" s="43"/>
      <c r="T118" s="6">
        <v>24.2496315993914</v>
      </c>
      <c r="U118" s="7">
        <v>24.064143892196149</v>
      </c>
      <c r="V118" s="43"/>
      <c r="W118" s="6">
        <v>22.769969959725699</v>
      </c>
      <c r="X118" s="7">
        <v>22.494076573255999</v>
      </c>
      <c r="Y118" s="43"/>
      <c r="Z118" s="46">
        <f t="shared" si="38"/>
        <v>-1.8220957506009015</v>
      </c>
      <c r="AA118" s="21">
        <f t="shared" si="39"/>
        <v>-1.866090970953401</v>
      </c>
      <c r="AB118" s="10">
        <f t="shared" si="40"/>
        <v>-1.4796616396657001</v>
      </c>
      <c r="AC118" s="43"/>
      <c r="AD118" s="46">
        <f t="shared" si="41"/>
        <v>-1.8521825634439466</v>
      </c>
      <c r="AE118" s="21">
        <f t="shared" si="42"/>
        <v>-1.9193662490237031</v>
      </c>
      <c r="AF118" s="10">
        <f t="shared" si="43"/>
        <v>-1.5700673189401506</v>
      </c>
      <c r="AG118" s="50"/>
      <c r="AH118" s="46">
        <f t="shared" si="44"/>
        <v>-0.36941147535970842</v>
      </c>
      <c r="AI118" s="10">
        <f t="shared" si="28"/>
        <v>-0.35415744922982412</v>
      </c>
      <c r="AK118" s="46">
        <f t="shared" si="45"/>
        <v>-2.7444733384412094</v>
      </c>
      <c r="AL118" s="10">
        <f t="shared" si="46"/>
        <v>-2.7602006050105907</v>
      </c>
    </row>
    <row r="119" spans="2:38" x14ac:dyDescent="0.3">
      <c r="B119" s="2" t="s">
        <v>116</v>
      </c>
      <c r="C119" s="41"/>
      <c r="D119" s="14">
        <v>0.27197917238524399</v>
      </c>
      <c r="E119" s="15">
        <v>0.30864204529567801</v>
      </c>
      <c r="F119" s="19">
        <v>0.211118046907423</v>
      </c>
      <c r="G119" s="43"/>
      <c r="H119" s="6">
        <v>43.035251965216702</v>
      </c>
      <c r="I119" s="7">
        <v>40.646572462193845</v>
      </c>
      <c r="J119" s="43"/>
      <c r="K119" s="6">
        <v>41.339269586719098</v>
      </c>
      <c r="L119" s="7">
        <v>38.71489151704715</v>
      </c>
      <c r="M119" s="43"/>
      <c r="N119" s="6">
        <v>47.955060721876301</v>
      </c>
      <c r="O119" s="7">
        <v>45.929585892332753</v>
      </c>
      <c r="P119" s="43"/>
      <c r="Q119" s="6">
        <v>46.235218751994999</v>
      </c>
      <c r="R119" s="7">
        <v>43.952315047684294</v>
      </c>
      <c r="S119" s="43"/>
      <c r="T119" s="6">
        <v>39.311052648012698</v>
      </c>
      <c r="U119" s="7">
        <v>37.659081848738602</v>
      </c>
      <c r="V119" s="43"/>
      <c r="W119" s="6">
        <v>37.664868602960297</v>
      </c>
      <c r="X119" s="7">
        <v>35.744016827883499</v>
      </c>
      <c r="Y119" s="43"/>
      <c r="Z119" s="46">
        <f t="shared" si="38"/>
        <v>-1.6959823784976038</v>
      </c>
      <c r="AA119" s="21">
        <f t="shared" si="39"/>
        <v>-1.7198419698813012</v>
      </c>
      <c r="AB119" s="10">
        <f t="shared" si="40"/>
        <v>-1.6461840450524008</v>
      </c>
      <c r="AC119" s="43"/>
      <c r="AD119" s="46">
        <f t="shared" si="41"/>
        <v>-1.9316809451466952</v>
      </c>
      <c r="AE119" s="21">
        <f t="shared" si="42"/>
        <v>-1.9772708446484586</v>
      </c>
      <c r="AF119" s="10">
        <f t="shared" si="43"/>
        <v>-1.9150650208551028</v>
      </c>
      <c r="AG119" s="50"/>
      <c r="AH119" s="46">
        <f t="shared" si="44"/>
        <v>-0.19433411505968451</v>
      </c>
      <c r="AI119" s="10">
        <f t="shared" si="28"/>
        <v>-0.14973725452353692</v>
      </c>
      <c r="AK119" s="46">
        <f t="shared" si="45"/>
        <v>-1.9485821203443612</v>
      </c>
      <c r="AL119" s="10">
        <f t="shared" si="46"/>
        <v>-2.1426327610077531</v>
      </c>
    </row>
    <row r="120" spans="2:38" x14ac:dyDescent="0.3">
      <c r="B120" s="2" t="s">
        <v>117</v>
      </c>
      <c r="C120" s="41"/>
      <c r="D120" s="14">
        <v>2.1878608713586802E-2</v>
      </c>
      <c r="E120" s="15">
        <v>2.8107958628569799E-2</v>
      </c>
      <c r="F120" s="19">
        <v>1.44545542297336E-2</v>
      </c>
      <c r="G120" s="43"/>
      <c r="H120" s="6">
        <v>41.577834062193297</v>
      </c>
      <c r="I120" s="7">
        <v>41.962770257715704</v>
      </c>
      <c r="J120" s="43"/>
      <c r="K120" s="6">
        <v>39.440681118325003</v>
      </c>
      <c r="L120" s="7">
        <v>39.892978766748499</v>
      </c>
      <c r="M120" s="43"/>
      <c r="N120" s="6">
        <v>40.435975758119902</v>
      </c>
      <c r="O120" s="7">
        <v>40.438286057025849</v>
      </c>
      <c r="P120" s="43"/>
      <c r="Q120" s="6">
        <v>38.258942197541302</v>
      </c>
      <c r="R120" s="7">
        <v>38.217161594566846</v>
      </c>
      <c r="S120" s="43"/>
      <c r="T120" s="6">
        <v>34.965982659562201</v>
      </c>
      <c r="U120" s="7">
        <v>34.78570525097205</v>
      </c>
      <c r="V120" s="43"/>
      <c r="W120" s="6">
        <v>33.111498739557902</v>
      </c>
      <c r="X120" s="7">
        <v>32.863187391092396</v>
      </c>
      <c r="Y120" s="43"/>
      <c r="Z120" s="46">
        <f t="shared" si="38"/>
        <v>-2.1371529438682941</v>
      </c>
      <c r="AA120" s="21">
        <f t="shared" si="39"/>
        <v>-2.1770335605786002</v>
      </c>
      <c r="AB120" s="10">
        <f t="shared" si="40"/>
        <v>-1.8544839200042986</v>
      </c>
      <c r="AC120" s="43"/>
      <c r="AD120" s="46">
        <f t="shared" si="41"/>
        <v>-2.069791490967205</v>
      </c>
      <c r="AE120" s="21">
        <f t="shared" si="42"/>
        <v>-2.2211244624590023</v>
      </c>
      <c r="AF120" s="10">
        <f t="shared" si="43"/>
        <v>-1.9225178598796546</v>
      </c>
      <c r="AG120" s="50"/>
      <c r="AH120" s="46">
        <f t="shared" si="44"/>
        <v>-0.50477975344858395</v>
      </c>
      <c r="AI120" s="10">
        <f t="shared" si="28"/>
        <v>-0.43959555479024831</v>
      </c>
      <c r="AK120" s="46">
        <f t="shared" si="45"/>
        <v>-4.0132031167388833</v>
      </c>
      <c r="AL120" s="10">
        <f t="shared" si="46"/>
        <v>-3.7754117536751988</v>
      </c>
    </row>
    <row r="121" spans="2:38" x14ac:dyDescent="0.3">
      <c r="B121" s="2" t="s">
        <v>118</v>
      </c>
      <c r="C121" s="41"/>
      <c r="D121" s="14">
        <v>0</v>
      </c>
      <c r="E121" s="15">
        <v>0</v>
      </c>
      <c r="F121" s="19">
        <v>0</v>
      </c>
      <c r="G121" s="43"/>
      <c r="H121" s="6" t="s">
        <v>107</v>
      </c>
      <c r="I121" s="7" t="s">
        <v>107</v>
      </c>
      <c r="J121" s="43"/>
      <c r="K121" s="6" t="s">
        <v>107</v>
      </c>
      <c r="L121" s="7" t="s">
        <v>107</v>
      </c>
      <c r="M121" s="43"/>
      <c r="N121" s="6" t="s">
        <v>107</v>
      </c>
      <c r="O121" s="7" t="s">
        <v>107</v>
      </c>
      <c r="P121" s="43"/>
      <c r="Q121" s="6" t="s">
        <v>107</v>
      </c>
      <c r="R121" s="7" t="s">
        <v>107</v>
      </c>
      <c r="S121" s="43"/>
      <c r="T121" s="6" t="s">
        <v>107</v>
      </c>
      <c r="U121" s="7" t="s">
        <v>107</v>
      </c>
      <c r="V121" s="43"/>
      <c r="W121" s="6" t="s">
        <v>107</v>
      </c>
      <c r="X121" s="7" t="s">
        <v>107</v>
      </c>
      <c r="Y121" s="43"/>
      <c r="Z121" s="46" t="s">
        <v>107</v>
      </c>
      <c r="AA121" s="21" t="s">
        <v>107</v>
      </c>
      <c r="AB121" s="10" t="s">
        <v>107</v>
      </c>
      <c r="AC121" s="43"/>
      <c r="AD121" s="46" t="s">
        <v>107</v>
      </c>
      <c r="AE121" s="21" t="s">
        <v>107</v>
      </c>
      <c r="AF121" s="10" t="s">
        <v>107</v>
      </c>
      <c r="AG121" s="50"/>
      <c r="AH121" s="46" t="s">
        <v>107</v>
      </c>
      <c r="AI121" s="10" t="s">
        <v>107</v>
      </c>
      <c r="AK121" s="46" t="s">
        <v>107</v>
      </c>
      <c r="AL121" s="10" t="s">
        <v>107</v>
      </c>
    </row>
    <row r="122" spans="2:38" x14ac:dyDescent="0.3">
      <c r="B122" s="2" t="s">
        <v>119</v>
      </c>
      <c r="C122" s="41"/>
      <c r="D122" s="14">
        <v>0.120395965967328</v>
      </c>
      <c r="E122" s="15">
        <v>0.17838918731721201</v>
      </c>
      <c r="F122" s="19">
        <v>0.116243083716771</v>
      </c>
      <c r="G122" s="43"/>
      <c r="H122" s="6">
        <v>69.250261431835497</v>
      </c>
      <c r="I122" s="7">
        <v>70.497404216413088</v>
      </c>
      <c r="J122" s="43"/>
      <c r="K122" s="6">
        <v>66.770797064666397</v>
      </c>
      <c r="L122" s="7">
        <v>67.2506578321521</v>
      </c>
      <c r="M122" s="43"/>
      <c r="N122" s="6">
        <v>81.349804224660303</v>
      </c>
      <c r="O122" s="7">
        <v>83.262043106782201</v>
      </c>
      <c r="P122" s="43"/>
      <c r="Q122" s="6">
        <v>78.091427064368204</v>
      </c>
      <c r="R122" s="7">
        <v>79.768994665849789</v>
      </c>
      <c r="S122" s="43"/>
      <c r="T122" s="6">
        <v>70.056799440558805</v>
      </c>
      <c r="U122" s="7">
        <v>71.931566868764349</v>
      </c>
      <c r="V122" s="43"/>
      <c r="W122" s="6">
        <v>66.842052374281295</v>
      </c>
      <c r="X122" s="7">
        <v>68.1435319477783</v>
      </c>
      <c r="Y122" s="43"/>
      <c r="Z122" s="46">
        <f t="shared" ref="Z122:Z127" si="47">K122-H122</f>
        <v>-2.4794643671691006</v>
      </c>
      <c r="AA122" s="21">
        <f t="shared" ref="AA122:AA127" si="48">Q122-N122</f>
        <v>-3.258377160292099</v>
      </c>
      <c r="AB122" s="10">
        <f t="shared" ref="AB122:AB127" si="49">W122-T122</f>
        <v>-3.2147470662775106</v>
      </c>
      <c r="AC122" s="43"/>
      <c r="AD122" s="46">
        <f t="shared" ref="AD122:AD127" si="50">L122-I122</f>
        <v>-3.2467463842609874</v>
      </c>
      <c r="AE122" s="21">
        <f t="shared" ref="AE122:AE127" si="51">R122-O122</f>
        <v>-3.4930484409324123</v>
      </c>
      <c r="AF122" s="10">
        <f t="shared" ref="AF122:AF127" si="52">X122-U122</f>
        <v>-3.7880349209860498</v>
      </c>
      <c r="AG122" s="50"/>
      <c r="AH122" s="46">
        <f t="shared" ref="AH122:AH127" si="53">SLOPE(Z122:AB122,LN($D122:$F122))</f>
        <v>-0.88173604723477039</v>
      </c>
      <c r="AI122" s="10">
        <f t="shared" si="28"/>
        <v>0.14295350535998602</v>
      </c>
      <c r="AK122" s="46">
        <f t="shared" ref="AK122:AK127" si="54">INTERCEPT(Z122:AB122,LN($D122:$F122))</f>
        <v>-4.7455605473297835</v>
      </c>
      <c r="AL122" s="10">
        <f t="shared" ref="AL122:AL127" si="55">INTERCEPT(AD122:AF122,LN($D122:$F122))</f>
        <v>-3.2237112944038251</v>
      </c>
    </row>
    <row r="123" spans="2:38" x14ac:dyDescent="0.3">
      <c r="B123" s="2" t="s">
        <v>120</v>
      </c>
      <c r="C123" s="41"/>
      <c r="D123" s="14">
        <v>0.173137078699234</v>
      </c>
      <c r="E123" s="15">
        <v>9.9170655591933596E-2</v>
      </c>
      <c r="F123" s="19">
        <v>7.00840628928832E-2</v>
      </c>
      <c r="G123" s="43"/>
      <c r="H123" s="6">
        <v>36.090255127972398</v>
      </c>
      <c r="I123" s="7">
        <v>44.155779278473098</v>
      </c>
      <c r="J123" s="43"/>
      <c r="K123" s="6">
        <v>33.009616575768803</v>
      </c>
      <c r="L123" s="7">
        <v>40.258716241214501</v>
      </c>
      <c r="M123" s="43"/>
      <c r="N123" s="6">
        <v>40.126851571806398</v>
      </c>
      <c r="O123" s="7">
        <v>46.913608667811346</v>
      </c>
      <c r="P123" s="43"/>
      <c r="Q123" s="6">
        <v>37.439823173807099</v>
      </c>
      <c r="R123" s="7">
        <v>43.839091016800396</v>
      </c>
      <c r="S123" s="43"/>
      <c r="T123" s="6">
        <v>36.126102520074099</v>
      </c>
      <c r="U123" s="7">
        <v>41.106042629672501</v>
      </c>
      <c r="V123" s="43"/>
      <c r="W123" s="6">
        <v>33.758175459846697</v>
      </c>
      <c r="X123" s="7">
        <v>38.352422581008398</v>
      </c>
      <c r="Y123" s="43"/>
      <c r="Z123" s="46">
        <f t="shared" si="47"/>
        <v>-3.0806385522035953</v>
      </c>
      <c r="AA123" s="21">
        <f t="shared" si="48"/>
        <v>-2.687028397999299</v>
      </c>
      <c r="AB123" s="10">
        <f t="shared" si="49"/>
        <v>-2.3679270602274016</v>
      </c>
      <c r="AC123" s="43"/>
      <c r="AD123" s="46">
        <f t="shared" si="50"/>
        <v>-3.8970630372585973</v>
      </c>
      <c r="AE123" s="21">
        <f t="shared" si="51"/>
        <v>-3.0745176510109502</v>
      </c>
      <c r="AF123" s="10">
        <f t="shared" si="52"/>
        <v>-2.7536200486641036</v>
      </c>
      <c r="AG123" s="50"/>
      <c r="AH123" s="46">
        <f t="shared" si="53"/>
        <v>-0.78040043700535855</v>
      </c>
      <c r="AI123" s="10">
        <f t="shared" si="28"/>
        <v>-1.2841788770070726</v>
      </c>
      <c r="AK123" s="46">
        <f t="shared" si="54"/>
        <v>-4.4606496016228832</v>
      </c>
      <c r="AL123" s="10">
        <f t="shared" si="55"/>
        <v>-6.1194263158654092</v>
      </c>
    </row>
    <row r="124" spans="2:38" x14ac:dyDescent="0.3">
      <c r="B124" s="2" t="s">
        <v>121</v>
      </c>
      <c r="C124" s="41"/>
      <c r="D124" s="14">
        <v>0.173463041693698</v>
      </c>
      <c r="E124" s="15">
        <v>0.119905056908608</v>
      </c>
      <c r="F124" s="19">
        <v>5.9042386035700202E-2</v>
      </c>
      <c r="G124" s="43"/>
      <c r="H124" s="6">
        <v>26.840274408451801</v>
      </c>
      <c r="I124" s="7">
        <v>27.853900318279649</v>
      </c>
      <c r="J124" s="43"/>
      <c r="K124" s="6">
        <v>25.017103462054799</v>
      </c>
      <c r="L124" s="7">
        <v>25.971077719229701</v>
      </c>
      <c r="M124" s="43"/>
      <c r="N124" s="6">
        <v>25.873599422806901</v>
      </c>
      <c r="O124" s="7">
        <v>27.471515162951647</v>
      </c>
      <c r="P124" s="43"/>
      <c r="Q124" s="6">
        <v>24.116622309613799</v>
      </c>
      <c r="R124" s="7">
        <v>25.570491767831051</v>
      </c>
      <c r="S124" s="43"/>
      <c r="T124" s="6">
        <v>21.435398068787801</v>
      </c>
      <c r="U124" s="7">
        <v>23.626618330472297</v>
      </c>
      <c r="V124" s="43"/>
      <c r="W124" s="6">
        <v>20.027722237280798</v>
      </c>
      <c r="X124" s="7">
        <v>22.076850429511051</v>
      </c>
      <c r="Y124" s="43"/>
      <c r="Z124" s="46">
        <f t="shared" si="47"/>
        <v>-1.8231709463970027</v>
      </c>
      <c r="AA124" s="21">
        <f t="shared" si="48"/>
        <v>-1.756977113193102</v>
      </c>
      <c r="AB124" s="10">
        <f t="shared" si="49"/>
        <v>-1.407675831507003</v>
      </c>
      <c r="AC124" s="43"/>
      <c r="AD124" s="46">
        <f t="shared" si="50"/>
        <v>-1.8828225990499483</v>
      </c>
      <c r="AE124" s="21">
        <f t="shared" si="51"/>
        <v>-1.9010233951205961</v>
      </c>
      <c r="AF124" s="10">
        <f t="shared" si="52"/>
        <v>-1.5497679009612462</v>
      </c>
      <c r="AG124" s="50"/>
      <c r="AH124" s="46">
        <f t="shared" si="53"/>
        <v>-0.39989099642295728</v>
      </c>
      <c r="AI124" s="10">
        <f t="shared" si="28"/>
        <v>-0.33397677872972831</v>
      </c>
      <c r="AK124" s="46">
        <f t="shared" si="54"/>
        <v>-2.5560104966056505</v>
      </c>
      <c r="AL124" s="10">
        <f t="shared" si="55"/>
        <v>-2.524013879025778</v>
      </c>
    </row>
    <row r="125" spans="2:38" x14ac:dyDescent="0.3">
      <c r="B125" s="2" t="s">
        <v>122</v>
      </c>
      <c r="C125" s="41"/>
      <c r="D125" s="14">
        <v>6.3139540639145203E-2</v>
      </c>
      <c r="E125" s="15">
        <v>0.104998694469457</v>
      </c>
      <c r="F125" s="19">
        <v>4.06343051926343E-2</v>
      </c>
      <c r="G125" s="43"/>
      <c r="H125" s="6">
        <v>29.931168668534401</v>
      </c>
      <c r="I125" s="7">
        <v>29.094393590774999</v>
      </c>
      <c r="J125" s="43"/>
      <c r="K125" s="6">
        <v>27.809283745936298</v>
      </c>
      <c r="L125" s="7">
        <v>27.084541942066949</v>
      </c>
      <c r="M125" s="43"/>
      <c r="N125" s="6">
        <v>30.671940177503402</v>
      </c>
      <c r="O125" s="7">
        <v>30.282701075290049</v>
      </c>
      <c r="P125" s="43"/>
      <c r="Q125" s="6">
        <v>28.768939351828099</v>
      </c>
      <c r="R125" s="7">
        <v>28.442978662550448</v>
      </c>
      <c r="S125" s="43"/>
      <c r="T125" s="6">
        <v>21.9729312360273</v>
      </c>
      <c r="U125" s="7">
        <v>21.378323059143952</v>
      </c>
      <c r="V125" s="43"/>
      <c r="W125" s="6">
        <v>20.585209615514</v>
      </c>
      <c r="X125" s="7">
        <v>20.011861046363901</v>
      </c>
      <c r="Y125" s="43"/>
      <c r="Z125" s="46">
        <f t="shared" si="47"/>
        <v>-2.1218849225981025</v>
      </c>
      <c r="AA125" s="21">
        <f t="shared" si="48"/>
        <v>-1.9030008256753028</v>
      </c>
      <c r="AB125" s="10">
        <f t="shared" si="49"/>
        <v>-1.3877216205133003</v>
      </c>
      <c r="AC125" s="43"/>
      <c r="AD125" s="46">
        <f t="shared" si="50"/>
        <v>-2.0098516487080502</v>
      </c>
      <c r="AE125" s="21">
        <f t="shared" si="51"/>
        <v>-1.8397224127396008</v>
      </c>
      <c r="AF125" s="10">
        <f t="shared" si="52"/>
        <v>-1.3664620127800511</v>
      </c>
      <c r="AG125" s="50"/>
      <c r="AH125" s="46">
        <f t="shared" si="53"/>
        <v>-0.51797404502045996</v>
      </c>
      <c r="AI125" s="10">
        <f t="shared" si="28"/>
        <v>-0.47728438827709319</v>
      </c>
      <c r="AK125" s="46">
        <f t="shared" si="54"/>
        <v>-3.2233405013470726</v>
      </c>
      <c r="AL125" s="10">
        <f t="shared" si="55"/>
        <v>-3.0463357839616454</v>
      </c>
    </row>
    <row r="126" spans="2:38" x14ac:dyDescent="0.3">
      <c r="B126" s="2" t="s">
        <v>123</v>
      </c>
      <c r="C126" s="41"/>
      <c r="D126" s="14">
        <v>4.59591056152759E-2</v>
      </c>
      <c r="E126" s="15">
        <v>0.10315565407522399</v>
      </c>
      <c r="F126" s="19">
        <v>6.7800315249564494E-2</v>
      </c>
      <c r="G126" s="43"/>
      <c r="H126" s="6">
        <v>38.920214439058199</v>
      </c>
      <c r="I126" s="7">
        <v>39.362969013609202</v>
      </c>
      <c r="J126" s="43"/>
      <c r="K126" s="6">
        <v>36.372572623932001</v>
      </c>
      <c r="L126" s="7">
        <v>36.745759158288649</v>
      </c>
      <c r="M126" s="43"/>
      <c r="N126" s="6">
        <v>42.197545050652302</v>
      </c>
      <c r="O126" s="7">
        <v>43.199674260977801</v>
      </c>
      <c r="P126" s="43"/>
      <c r="Q126" s="6">
        <v>39.503789576690103</v>
      </c>
      <c r="R126" s="7">
        <v>40.403522326524801</v>
      </c>
      <c r="S126" s="43"/>
      <c r="T126" s="6">
        <v>35.849289578688499</v>
      </c>
      <c r="U126" s="7">
        <v>36.697557260918153</v>
      </c>
      <c r="V126" s="43"/>
      <c r="W126" s="6">
        <v>33.185258082805802</v>
      </c>
      <c r="X126" s="7">
        <v>33.89807906944565</v>
      </c>
      <c r="Y126" s="43"/>
      <c r="Z126" s="46">
        <f t="shared" si="47"/>
        <v>-2.5476418151261981</v>
      </c>
      <c r="AA126" s="21">
        <f t="shared" si="48"/>
        <v>-2.6937554739621987</v>
      </c>
      <c r="AB126" s="10">
        <f t="shared" si="49"/>
        <v>-2.6640314958826963</v>
      </c>
      <c r="AC126" s="43"/>
      <c r="AD126" s="46">
        <f t="shared" si="50"/>
        <v>-2.6172098553205529</v>
      </c>
      <c r="AE126" s="21">
        <f t="shared" si="51"/>
        <v>-2.7961519344530004</v>
      </c>
      <c r="AF126" s="10">
        <f t="shared" si="52"/>
        <v>-2.7994781914725024</v>
      </c>
      <c r="AG126" s="50"/>
      <c r="AH126" s="46">
        <f t="shared" si="53"/>
        <v>-0.1792739843040444</v>
      </c>
      <c r="AI126" s="10">
        <f t="shared" si="28"/>
        <v>-0.21830305556720048</v>
      </c>
      <c r="AK126" s="46">
        <f t="shared" si="54"/>
        <v>-3.1157590277690526</v>
      </c>
      <c r="AL126" s="10">
        <f t="shared" si="55"/>
        <v>-3.3228625670708434</v>
      </c>
    </row>
    <row r="127" spans="2:38" x14ac:dyDescent="0.3">
      <c r="B127" s="2" t="s">
        <v>124</v>
      </c>
      <c r="C127" s="41"/>
      <c r="D127" s="14">
        <v>0.78275487699300605</v>
      </c>
      <c r="E127" s="15">
        <v>1.69573771804327</v>
      </c>
      <c r="F127" s="19">
        <v>0.93698232558772399</v>
      </c>
      <c r="G127" s="43"/>
      <c r="H127" s="6">
        <v>41.859819010584502</v>
      </c>
      <c r="I127" s="7">
        <v>36.841644155032952</v>
      </c>
      <c r="J127" s="43"/>
      <c r="K127" s="6">
        <v>40.058582429705702</v>
      </c>
      <c r="L127" s="7">
        <v>35.024227969485452</v>
      </c>
      <c r="M127" s="43"/>
      <c r="N127" s="6">
        <v>50.142281081371998</v>
      </c>
      <c r="O127" s="7">
        <v>45.032341150940198</v>
      </c>
      <c r="P127" s="43"/>
      <c r="Q127" s="6">
        <v>48.028993554839197</v>
      </c>
      <c r="R127" s="7">
        <v>42.88209444137965</v>
      </c>
      <c r="S127" s="43"/>
      <c r="T127" s="6">
        <v>37.699313655837699</v>
      </c>
      <c r="U127" s="7">
        <v>33.657452855256949</v>
      </c>
      <c r="V127" s="43"/>
      <c r="W127" s="6">
        <v>35.739503249775197</v>
      </c>
      <c r="X127" s="7">
        <v>31.789240041227451</v>
      </c>
      <c r="Y127" s="43"/>
      <c r="Z127" s="46">
        <f t="shared" si="47"/>
        <v>-1.8012365808788005</v>
      </c>
      <c r="AA127" s="21">
        <f t="shared" si="48"/>
        <v>-2.1132875265328011</v>
      </c>
      <c r="AB127" s="10">
        <f t="shared" si="49"/>
        <v>-1.9598104060625019</v>
      </c>
      <c r="AC127" s="43"/>
      <c r="AD127" s="46">
        <f t="shared" si="50"/>
        <v>-1.8174161855475006</v>
      </c>
      <c r="AE127" s="21">
        <f t="shared" si="51"/>
        <v>-2.1502467095605482</v>
      </c>
      <c r="AF127" s="10">
        <f t="shared" si="52"/>
        <v>-1.8682128140294978</v>
      </c>
      <c r="AG127" s="50"/>
      <c r="AH127" s="46">
        <f t="shared" si="53"/>
        <v>-0.36746325584205258</v>
      </c>
      <c r="AI127" s="10">
        <f t="shared" si="28"/>
        <v>-0.44175298024727122</v>
      </c>
      <c r="AK127" s="46">
        <f t="shared" si="54"/>
        <v>-1.9313979877438601</v>
      </c>
      <c r="AL127" s="10">
        <f t="shared" si="55"/>
        <v>-1.9131777380280295</v>
      </c>
    </row>
    <row r="128" spans="2:38" x14ac:dyDescent="0.3">
      <c r="B128" s="2" t="s">
        <v>125</v>
      </c>
      <c r="C128" s="41"/>
      <c r="D128" s="14">
        <v>6.2221492575331597E-5</v>
      </c>
      <c r="E128" s="15">
        <v>4.51256257314555E-5</v>
      </c>
      <c r="F128" s="19">
        <v>1.6569558833706801E-5</v>
      </c>
      <c r="G128" s="43"/>
      <c r="H128" s="6" t="s">
        <v>107</v>
      </c>
      <c r="I128" s="7" t="s">
        <v>107</v>
      </c>
      <c r="J128" s="43"/>
      <c r="K128" s="6" t="s">
        <v>107</v>
      </c>
      <c r="L128" s="7" t="s">
        <v>107</v>
      </c>
      <c r="M128" s="43"/>
      <c r="N128" s="6" t="s">
        <v>107</v>
      </c>
      <c r="O128" s="7" t="s">
        <v>107</v>
      </c>
      <c r="P128" s="43"/>
      <c r="Q128" s="6" t="s">
        <v>107</v>
      </c>
      <c r="R128" s="7" t="s">
        <v>107</v>
      </c>
      <c r="S128" s="43"/>
      <c r="T128" s="6" t="s">
        <v>107</v>
      </c>
      <c r="U128" s="7" t="s">
        <v>107</v>
      </c>
      <c r="V128" s="43"/>
      <c r="W128" s="6" t="s">
        <v>107</v>
      </c>
      <c r="X128" s="7" t="s">
        <v>107</v>
      </c>
      <c r="Y128" s="43"/>
      <c r="Z128" s="46" t="s">
        <v>107</v>
      </c>
      <c r="AA128" s="21" t="s">
        <v>107</v>
      </c>
      <c r="AB128" s="10" t="s">
        <v>107</v>
      </c>
      <c r="AC128" s="43"/>
      <c r="AD128" s="46" t="s">
        <v>107</v>
      </c>
      <c r="AE128" s="21" t="s">
        <v>107</v>
      </c>
      <c r="AF128" s="10" t="s">
        <v>107</v>
      </c>
      <c r="AG128" s="50"/>
      <c r="AH128" s="46" t="s">
        <v>107</v>
      </c>
      <c r="AI128" s="10" t="s">
        <v>107</v>
      </c>
      <c r="AK128" s="46" t="s">
        <v>107</v>
      </c>
      <c r="AL128" s="10" t="s">
        <v>107</v>
      </c>
    </row>
    <row r="129" spans="2:38" x14ac:dyDescent="0.3">
      <c r="B129" s="2" t="s">
        <v>126</v>
      </c>
      <c r="C129" s="41"/>
      <c r="D129" s="14">
        <v>0.158552739980583</v>
      </c>
      <c r="E129" s="15">
        <v>8.7196945781008894E-2</v>
      </c>
      <c r="F129" s="19">
        <v>5.4585510178555001E-2</v>
      </c>
      <c r="G129" s="43"/>
      <c r="H129" s="6">
        <v>40.272160452102099</v>
      </c>
      <c r="I129" s="7">
        <v>43.610955323327701</v>
      </c>
      <c r="J129" s="43"/>
      <c r="K129" s="6">
        <v>37.577149439566703</v>
      </c>
      <c r="L129" s="7">
        <v>40.684769882133551</v>
      </c>
      <c r="M129" s="43"/>
      <c r="N129" s="6">
        <v>41.606313035820499</v>
      </c>
      <c r="O129" s="7">
        <v>43.605760522989449</v>
      </c>
      <c r="P129" s="43"/>
      <c r="Q129" s="6">
        <v>38.965745007054103</v>
      </c>
      <c r="R129" s="7">
        <v>40.816570106997148</v>
      </c>
      <c r="S129" s="43"/>
      <c r="T129" s="6">
        <v>36.454827607139897</v>
      </c>
      <c r="U129" s="7">
        <v>36.774319496241851</v>
      </c>
      <c r="V129" s="43"/>
      <c r="W129" s="6">
        <v>34.252859217008002</v>
      </c>
      <c r="X129" s="7">
        <v>34.537989933132152</v>
      </c>
      <c r="Y129" s="43"/>
      <c r="Z129" s="46">
        <f>K129-H129</f>
        <v>-2.6950110125353959</v>
      </c>
      <c r="AA129" s="21">
        <f>Q129-N129</f>
        <v>-2.6405680287663955</v>
      </c>
      <c r="AB129" s="10">
        <f>W129-T129</f>
        <v>-2.2019683901318956</v>
      </c>
      <c r="AC129" s="43"/>
      <c r="AD129" s="46">
        <f>L129-I129</f>
        <v>-2.9261854411941499</v>
      </c>
      <c r="AE129" s="21">
        <f>R129-O129</f>
        <v>-2.7891904159923016</v>
      </c>
      <c r="AF129" s="10">
        <f>X129-U129</f>
        <v>-2.2363295631096989</v>
      </c>
      <c r="AG129" s="50"/>
      <c r="AH129" s="46">
        <f>SLOPE(Z129:AB129,LN($D129:$F129))</f>
        <v>-0.44560079434575661</v>
      </c>
      <c r="AI129" s="10">
        <f t="shared" si="28"/>
        <v>-0.62807210640049249</v>
      </c>
      <c r="AK129" s="46">
        <f>INTERCEPT(Z129:AB129,LN($D129:$F129))</f>
        <v>-3.5803596117797962</v>
      </c>
      <c r="AL129" s="10">
        <f>INTERCEPT(AD129:AF129,LN($D129:$F129))</f>
        <v>-4.1556890075529749</v>
      </c>
    </row>
    <row r="130" spans="2:38" x14ac:dyDescent="0.3">
      <c r="B130" s="2" t="s">
        <v>127</v>
      </c>
      <c r="C130" s="41"/>
      <c r="D130" s="14">
        <v>0.15146314587972001</v>
      </c>
      <c r="E130" s="15">
        <v>0.14069878692033699</v>
      </c>
      <c r="F130" s="19">
        <v>4.5032584244295598E-2</v>
      </c>
      <c r="G130" s="43"/>
      <c r="H130" s="6">
        <v>59.002714691806098</v>
      </c>
      <c r="I130" s="7">
        <v>61.449316696646349</v>
      </c>
      <c r="J130" s="43"/>
      <c r="K130" s="6">
        <v>55.171252461831401</v>
      </c>
      <c r="L130" s="7">
        <v>57.512250949724148</v>
      </c>
      <c r="M130" s="43"/>
      <c r="N130" s="6">
        <v>59.872758148352297</v>
      </c>
      <c r="O130" s="7">
        <v>61.934380333095199</v>
      </c>
      <c r="P130" s="43"/>
      <c r="Q130" s="6">
        <v>55.823258961361702</v>
      </c>
      <c r="R130" s="7">
        <v>57.664662694740102</v>
      </c>
      <c r="S130" s="43"/>
      <c r="T130" s="6">
        <v>46.3912889823957</v>
      </c>
      <c r="U130" s="7">
        <v>47.241359336606799</v>
      </c>
      <c r="V130" s="43"/>
      <c r="W130" s="6">
        <v>43.376262742620398</v>
      </c>
      <c r="X130" s="7">
        <v>44.144313393180802</v>
      </c>
      <c r="Y130" s="43"/>
      <c r="Z130" s="46">
        <f>K130-H130</f>
        <v>-3.8314622299746972</v>
      </c>
      <c r="AA130" s="21">
        <f>Q130-N130</f>
        <v>-4.0494991869905945</v>
      </c>
      <c r="AB130" s="10">
        <f>W130-T130</f>
        <v>-3.0150262397753025</v>
      </c>
      <c r="AC130" s="43"/>
      <c r="AD130" s="46">
        <f>L130-I130</f>
        <v>-3.937065746922201</v>
      </c>
      <c r="AE130" s="21">
        <f>R130-O130</f>
        <v>-4.2697176383550968</v>
      </c>
      <c r="AF130" s="10">
        <f>X130-U130</f>
        <v>-3.0970459434259965</v>
      </c>
      <c r="AG130" s="50"/>
      <c r="AH130" s="46">
        <f>SLOPE(Z130:AB130,LN($D130:$F130))</f>
        <v>-0.77588514653911123</v>
      </c>
      <c r="AI130" s="10">
        <f t="shared" si="28"/>
        <v>-0.83989452841107348</v>
      </c>
      <c r="AK130" s="46">
        <f>INTERCEPT(Z130:AB130,LN($D130:$F130))</f>
        <v>-5.4291827468498504</v>
      </c>
      <c r="AL130" s="10">
        <f>INTERCEPT(AD130:AF130,LN($D130:$F130))</f>
        <v>-5.713395240009552</v>
      </c>
    </row>
    <row r="131" spans="2:38" x14ac:dyDescent="0.3">
      <c r="B131" s="2" t="s">
        <v>128</v>
      </c>
      <c r="C131" s="41"/>
      <c r="D131" s="14">
        <v>1.6459102434279</v>
      </c>
      <c r="E131" s="15">
        <v>2.5252275511818398</v>
      </c>
      <c r="F131" s="19">
        <v>1.5337322372154001</v>
      </c>
      <c r="G131" s="43"/>
      <c r="H131" s="6">
        <v>62.7366844975205</v>
      </c>
      <c r="I131" s="7">
        <v>66.022062826963861</v>
      </c>
      <c r="J131" s="43"/>
      <c r="K131" s="6">
        <v>59.047163225386299</v>
      </c>
      <c r="L131" s="7">
        <v>61.802419175145104</v>
      </c>
      <c r="M131" s="43"/>
      <c r="N131" s="6">
        <v>67.225194661431104</v>
      </c>
      <c r="O131" s="7">
        <v>71.87816063076869</v>
      </c>
      <c r="P131" s="43"/>
      <c r="Q131" s="6">
        <v>63.166361545089998</v>
      </c>
      <c r="R131" s="7">
        <v>67.1599772950252</v>
      </c>
      <c r="S131" s="43"/>
      <c r="T131" s="6">
        <v>54.567446333446497</v>
      </c>
      <c r="U131" s="7">
        <v>58.789691294106447</v>
      </c>
      <c r="V131" s="43"/>
      <c r="W131" s="6">
        <v>50.747063633384499</v>
      </c>
      <c r="X131" s="7">
        <v>54.418445038732202</v>
      </c>
      <c r="Y131" s="43"/>
      <c r="Z131" s="46">
        <f>K131-H131</f>
        <v>-3.6895212721342006</v>
      </c>
      <c r="AA131" s="21">
        <f>Q131-N131</f>
        <v>-4.0588331163411056</v>
      </c>
      <c r="AB131" s="10">
        <f>W131-T131</f>
        <v>-3.8203827000619981</v>
      </c>
      <c r="AC131" s="43"/>
      <c r="AD131" s="46">
        <f>L131-I131</f>
        <v>-4.2196436518187568</v>
      </c>
      <c r="AE131" s="21">
        <f>R131-O131</f>
        <v>-4.7181833357434897</v>
      </c>
      <c r="AF131" s="10">
        <f>X131-U131</f>
        <v>-4.3712462553742455</v>
      </c>
      <c r="AG131" s="50"/>
      <c r="AH131" s="46">
        <f>SLOPE(Z131:AB131,LN($D131:$F131))</f>
        <v>-0.61291802840762954</v>
      </c>
      <c r="AI131" s="10">
        <f t="shared" si="28"/>
        <v>-0.860028228842311</v>
      </c>
      <c r="AK131" s="46">
        <f>INTERCEPT(Z131:AB131,LN($D131:$F131))</f>
        <v>-3.4778037736039544</v>
      </c>
      <c r="AL131" s="10">
        <f>INTERCEPT(AD131:AF131,LN($D131:$F131))</f>
        <v>-3.9053393711138744</v>
      </c>
    </row>
    <row r="132" spans="2:38" x14ac:dyDescent="0.3">
      <c r="B132" s="2" t="s">
        <v>129</v>
      </c>
      <c r="C132" s="41"/>
      <c r="D132" s="14">
        <v>1.2385156170253201E-3</v>
      </c>
      <c r="E132" s="15">
        <v>9.7328269637755502E-4</v>
      </c>
      <c r="F132" s="19">
        <v>3.3971755029386702E-4</v>
      </c>
      <c r="G132" s="43"/>
      <c r="H132" s="6" t="s">
        <v>107</v>
      </c>
      <c r="I132" s="7" t="s">
        <v>107</v>
      </c>
      <c r="J132" s="43"/>
      <c r="K132" s="6" t="s">
        <v>107</v>
      </c>
      <c r="L132" s="7" t="s">
        <v>107</v>
      </c>
      <c r="M132" s="43"/>
      <c r="N132" s="6" t="s">
        <v>107</v>
      </c>
      <c r="O132" s="7" t="s">
        <v>107</v>
      </c>
      <c r="P132" s="43"/>
      <c r="Q132" s="6" t="s">
        <v>107</v>
      </c>
      <c r="R132" s="7" t="s">
        <v>107</v>
      </c>
      <c r="S132" s="43"/>
      <c r="T132" s="6" t="s">
        <v>107</v>
      </c>
      <c r="U132" s="7" t="s">
        <v>107</v>
      </c>
      <c r="V132" s="43"/>
      <c r="W132" s="6" t="s">
        <v>107</v>
      </c>
      <c r="X132" s="7" t="s">
        <v>107</v>
      </c>
      <c r="Y132" s="43"/>
      <c r="Z132" s="46" t="s">
        <v>107</v>
      </c>
      <c r="AA132" s="21" t="s">
        <v>107</v>
      </c>
      <c r="AB132" s="10" t="s">
        <v>107</v>
      </c>
      <c r="AC132" s="43"/>
      <c r="AD132" s="46" t="s">
        <v>107</v>
      </c>
      <c r="AE132" s="21" t="s">
        <v>107</v>
      </c>
      <c r="AF132" s="10" t="s">
        <v>107</v>
      </c>
      <c r="AG132" s="50"/>
      <c r="AH132" s="46" t="s">
        <v>107</v>
      </c>
      <c r="AI132" s="10" t="s">
        <v>107</v>
      </c>
      <c r="AK132" s="46" t="s">
        <v>107</v>
      </c>
      <c r="AL132" s="10" t="s">
        <v>107</v>
      </c>
    </row>
    <row r="133" spans="2:38" x14ac:dyDescent="0.3">
      <c r="B133" s="2" t="s">
        <v>130</v>
      </c>
      <c r="C133" s="41"/>
      <c r="D133" s="14">
        <v>5.1995126456688898E-2</v>
      </c>
      <c r="E133" s="15">
        <v>9.1788571733181001E-2</v>
      </c>
      <c r="F133" s="19">
        <v>3.5761635282677701E-2</v>
      </c>
      <c r="G133" s="43"/>
      <c r="H133" s="6">
        <v>34.9472184157095</v>
      </c>
      <c r="I133" s="7">
        <v>35.045805967833303</v>
      </c>
      <c r="J133" s="43"/>
      <c r="K133" s="6">
        <v>33.127737404762698</v>
      </c>
      <c r="L133" s="7">
        <v>33.255775832178301</v>
      </c>
      <c r="M133" s="43"/>
      <c r="N133" s="6">
        <v>36.2915465684259</v>
      </c>
      <c r="O133" s="7">
        <v>36.550785091876001</v>
      </c>
      <c r="P133" s="43"/>
      <c r="Q133" s="6">
        <v>34.4583621422587</v>
      </c>
      <c r="R133" s="7">
        <v>34.731381876778755</v>
      </c>
      <c r="S133" s="43"/>
      <c r="T133" s="6">
        <v>22.946180671610101</v>
      </c>
      <c r="U133" s="7">
        <v>22.720822140375351</v>
      </c>
      <c r="V133" s="43"/>
      <c r="W133" s="6">
        <v>21.6968184747119</v>
      </c>
      <c r="X133" s="7">
        <v>21.444480333414798</v>
      </c>
      <c r="Y133" s="43"/>
      <c r="Z133" s="46">
        <f t="shared" ref="Z133:Z145" si="56">K133-H133</f>
        <v>-1.8194810109468023</v>
      </c>
      <c r="AA133" s="21">
        <f t="shared" ref="AA133:AA145" si="57">Q133-N133</f>
        <v>-1.8331844261672003</v>
      </c>
      <c r="AB133" s="10">
        <f t="shared" ref="AB133:AB145" si="58">W133-T133</f>
        <v>-1.2493621968982005</v>
      </c>
      <c r="AC133" s="43"/>
      <c r="AD133" s="46">
        <f t="shared" ref="AD133:AD145" si="59">L133-I133</f>
        <v>-1.7900301356550017</v>
      </c>
      <c r="AE133" s="21">
        <f t="shared" ref="AE133:AE145" si="60">R133-O133</f>
        <v>-1.8194032150972461</v>
      </c>
      <c r="AF133" s="10">
        <f t="shared" ref="AF133:AF145" si="61">X133-U133</f>
        <v>-1.2763418069605521</v>
      </c>
      <c r="AG133" s="50"/>
      <c r="AH133" s="46">
        <f t="shared" ref="AH133:AH145" si="62">SLOPE(Z133:AB133,LN($D133:$F133))</f>
        <v>-0.57079244050069711</v>
      </c>
      <c r="AI133" s="10">
        <f t="shared" ref="AI133:AI196" si="63">SLOPE(AD133:AF133,LN($D133:$F133))</f>
        <v>-0.53332853821097681</v>
      </c>
      <c r="AK133" s="46">
        <f t="shared" ref="AK133:AK145" si="64">INTERCEPT(Z133:AB133,LN($D133:$F133))</f>
        <v>-3.2846938336124722</v>
      </c>
      <c r="AL133" s="10">
        <f t="shared" ref="AL133:AL196" si="65">INTERCEPT(AD133:AF133,LN($D133:$F133))</f>
        <v>-3.1709338285217661</v>
      </c>
    </row>
    <row r="134" spans="2:38" x14ac:dyDescent="0.3">
      <c r="B134" s="2" t="s">
        <v>131</v>
      </c>
      <c r="C134" s="41"/>
      <c r="D134" s="14">
        <v>7.3294850802225406E-2</v>
      </c>
      <c r="E134" s="15">
        <v>0.10829857215941401</v>
      </c>
      <c r="F134" s="19">
        <v>6.42252539315675E-2</v>
      </c>
      <c r="G134" s="43"/>
      <c r="H134" s="6">
        <v>17.929286407312301</v>
      </c>
      <c r="I134" s="7">
        <v>18.877499407543798</v>
      </c>
      <c r="J134" s="43"/>
      <c r="K134" s="6">
        <v>16.9462072033003</v>
      </c>
      <c r="L134" s="7">
        <v>17.795124283351949</v>
      </c>
      <c r="M134" s="43"/>
      <c r="N134" s="6">
        <v>15.4445118498027</v>
      </c>
      <c r="O134" s="7">
        <v>16.617265261872898</v>
      </c>
      <c r="P134" s="43"/>
      <c r="Q134" s="6">
        <v>14.5405577152316</v>
      </c>
      <c r="R134" s="7">
        <v>15.61140965503165</v>
      </c>
      <c r="S134" s="43"/>
      <c r="T134" s="6">
        <v>11.4640223384972</v>
      </c>
      <c r="U134" s="7">
        <v>12.453262640129449</v>
      </c>
      <c r="V134" s="43"/>
      <c r="W134" s="6">
        <v>10.701846636309799</v>
      </c>
      <c r="X134" s="7">
        <v>11.647889969182771</v>
      </c>
      <c r="Y134" s="43"/>
      <c r="Z134" s="46">
        <f t="shared" si="56"/>
        <v>-0.98307920401200022</v>
      </c>
      <c r="AA134" s="21">
        <f t="shared" si="57"/>
        <v>-0.90395413457109974</v>
      </c>
      <c r="AB134" s="10">
        <f t="shared" si="58"/>
        <v>-0.76217570218740072</v>
      </c>
      <c r="AC134" s="43"/>
      <c r="AD134" s="46">
        <f t="shared" si="59"/>
        <v>-1.0823751241918487</v>
      </c>
      <c r="AE134" s="21">
        <f t="shared" si="60"/>
        <v>-1.0058556068412479</v>
      </c>
      <c r="AF134" s="10">
        <f t="shared" si="61"/>
        <v>-0.80537267094667797</v>
      </c>
      <c r="AG134" s="50"/>
      <c r="AH134" s="46">
        <f t="shared" si="62"/>
        <v>-0.16340925385946317</v>
      </c>
      <c r="AI134" s="10">
        <f t="shared" si="63"/>
        <v>-0.25169911345005397</v>
      </c>
      <c r="AK134" s="46">
        <f t="shared" si="64"/>
        <v>-1.296031392194213</v>
      </c>
      <c r="AL134" s="10">
        <f t="shared" si="65"/>
        <v>-1.6006189871962453</v>
      </c>
    </row>
    <row r="135" spans="2:38" x14ac:dyDescent="0.3">
      <c r="B135" s="2" t="s">
        <v>132</v>
      </c>
      <c r="C135" s="41"/>
      <c r="D135" s="14">
        <v>6.3631105738768498E-2</v>
      </c>
      <c r="E135" s="15">
        <v>0.112090730550774</v>
      </c>
      <c r="F135" s="19">
        <v>3.54864581316119E-2</v>
      </c>
      <c r="G135" s="43"/>
      <c r="H135" s="6">
        <v>34.692571995876399</v>
      </c>
      <c r="I135" s="7">
        <v>33.960431788489544</v>
      </c>
      <c r="J135" s="43"/>
      <c r="K135" s="6">
        <v>33.332755246613203</v>
      </c>
      <c r="L135" s="7">
        <v>32.448725243129445</v>
      </c>
      <c r="M135" s="43"/>
      <c r="N135" s="6">
        <v>39.219583948092598</v>
      </c>
      <c r="O135" s="7">
        <v>37.709086920612648</v>
      </c>
      <c r="P135" s="43"/>
      <c r="Q135" s="6">
        <v>37.734471723755703</v>
      </c>
      <c r="R135" s="7">
        <v>36.000336041217253</v>
      </c>
      <c r="S135" s="43"/>
      <c r="T135" s="6">
        <v>30.074403791785901</v>
      </c>
      <c r="U135" s="7">
        <v>29.533689041543198</v>
      </c>
      <c r="V135" s="43"/>
      <c r="W135" s="6">
        <v>28.990844730955001</v>
      </c>
      <c r="X135" s="7">
        <v>28.4179210016677</v>
      </c>
      <c r="Y135" s="43"/>
      <c r="Z135" s="46">
        <f t="shared" si="56"/>
        <v>-1.3598167492631958</v>
      </c>
      <c r="AA135" s="21">
        <f t="shared" si="57"/>
        <v>-1.4851122243368948</v>
      </c>
      <c r="AB135" s="10">
        <f t="shared" si="58"/>
        <v>-1.0835590608309005</v>
      </c>
      <c r="AC135" s="43"/>
      <c r="AD135" s="46">
        <f t="shared" si="59"/>
        <v>-1.5117065453600986</v>
      </c>
      <c r="AE135" s="21">
        <f t="shared" si="60"/>
        <v>-1.7087508793953958</v>
      </c>
      <c r="AF135" s="10">
        <f t="shared" si="61"/>
        <v>-1.1157680398754977</v>
      </c>
      <c r="AG135" s="50"/>
      <c r="AH135" s="46">
        <f t="shared" si="62"/>
        <v>-0.3497761128870393</v>
      </c>
      <c r="AI135" s="10">
        <f t="shared" si="63"/>
        <v>-0.5164150097735799</v>
      </c>
      <c r="AK135" s="46">
        <f t="shared" si="64"/>
        <v>-2.2750767094790252</v>
      </c>
      <c r="AL135" s="10">
        <f t="shared" si="65"/>
        <v>-2.8710071704077453</v>
      </c>
    </row>
    <row r="136" spans="2:38" x14ac:dyDescent="0.3">
      <c r="B136" s="2" t="s">
        <v>133</v>
      </c>
      <c r="C136" s="41"/>
      <c r="D136" s="14">
        <v>0.33626653427549202</v>
      </c>
      <c r="E136" s="15">
        <v>0.54745976237256599</v>
      </c>
      <c r="F136" s="19">
        <v>0.17556626336724099</v>
      </c>
      <c r="G136" s="43"/>
      <c r="H136" s="6">
        <v>28.8998674156087</v>
      </c>
      <c r="I136" s="7">
        <v>29.160006499338451</v>
      </c>
      <c r="J136" s="43"/>
      <c r="K136" s="6">
        <v>26.9023347760834</v>
      </c>
      <c r="L136" s="7">
        <v>27.251704850469</v>
      </c>
      <c r="M136" s="43"/>
      <c r="N136" s="6">
        <v>30.8850458092232</v>
      </c>
      <c r="O136" s="7">
        <v>31.472625683814048</v>
      </c>
      <c r="P136" s="43"/>
      <c r="Q136" s="6">
        <v>28.810244583189402</v>
      </c>
      <c r="R136" s="7">
        <v>29.538516599242101</v>
      </c>
      <c r="S136" s="43"/>
      <c r="T136" s="6">
        <v>23.4552962302174</v>
      </c>
      <c r="U136" s="7">
        <v>24.471196698013799</v>
      </c>
      <c r="V136" s="43"/>
      <c r="W136" s="6">
        <v>21.962529429990099</v>
      </c>
      <c r="X136" s="7">
        <v>23.021748721791703</v>
      </c>
      <c r="Y136" s="43"/>
      <c r="Z136" s="46">
        <f t="shared" si="56"/>
        <v>-1.9975326395252999</v>
      </c>
      <c r="AA136" s="21">
        <f t="shared" si="57"/>
        <v>-2.0748012260337987</v>
      </c>
      <c r="AB136" s="10">
        <f t="shared" si="58"/>
        <v>-1.4927668002273009</v>
      </c>
      <c r="AC136" s="43"/>
      <c r="AD136" s="46">
        <f t="shared" si="59"/>
        <v>-1.9083016488694504</v>
      </c>
      <c r="AE136" s="21">
        <f t="shared" si="60"/>
        <v>-1.9341090845719471</v>
      </c>
      <c r="AF136" s="10">
        <f t="shared" si="61"/>
        <v>-1.4494479762220962</v>
      </c>
      <c r="AG136" s="50"/>
      <c r="AH136" s="46">
        <f t="shared" si="62"/>
        <v>-0.52610424884679774</v>
      </c>
      <c r="AI136" s="10">
        <f t="shared" si="63"/>
        <v>-0.44129378813935166</v>
      </c>
      <c r="AK136" s="46">
        <f t="shared" si="64"/>
        <v>-2.4569066766056489</v>
      </c>
      <c r="AL136" s="10">
        <f t="shared" si="65"/>
        <v>-2.2688012679304936</v>
      </c>
    </row>
    <row r="137" spans="2:38" x14ac:dyDescent="0.3">
      <c r="B137" s="2" t="s">
        <v>134</v>
      </c>
      <c r="C137" s="41"/>
      <c r="D137" s="14">
        <v>0.55049106579517804</v>
      </c>
      <c r="E137" s="15">
        <v>0.83543519349422501</v>
      </c>
      <c r="F137" s="19">
        <v>0.38591091153139101</v>
      </c>
      <c r="G137" s="43"/>
      <c r="H137" s="6">
        <v>32.8828116962857</v>
      </c>
      <c r="I137" s="7">
        <v>31.076641763576397</v>
      </c>
      <c r="J137" s="43"/>
      <c r="K137" s="6">
        <v>31.254452730559699</v>
      </c>
      <c r="L137" s="7">
        <v>29.653433972917348</v>
      </c>
      <c r="M137" s="43"/>
      <c r="N137" s="6">
        <v>35.724133584679898</v>
      </c>
      <c r="O137" s="7">
        <v>34.951077824640549</v>
      </c>
      <c r="P137" s="43"/>
      <c r="Q137" s="6">
        <v>33.969336704848097</v>
      </c>
      <c r="R137" s="7">
        <v>33.414701202934154</v>
      </c>
      <c r="S137" s="43"/>
      <c r="T137" s="6">
        <v>25.821745186243302</v>
      </c>
      <c r="U137" s="7">
        <v>23.943394338530098</v>
      </c>
      <c r="V137" s="43"/>
      <c r="W137" s="6">
        <v>24.576702817137001</v>
      </c>
      <c r="X137" s="7">
        <v>22.895010007097497</v>
      </c>
      <c r="Y137" s="43"/>
      <c r="Z137" s="46">
        <f t="shared" si="56"/>
        <v>-1.6283589657260009</v>
      </c>
      <c r="AA137" s="21">
        <f t="shared" si="57"/>
        <v>-1.754796879831801</v>
      </c>
      <c r="AB137" s="10">
        <f t="shared" si="58"/>
        <v>-1.2450423691063008</v>
      </c>
      <c r="AC137" s="43"/>
      <c r="AD137" s="46">
        <f t="shared" si="59"/>
        <v>-1.423207790659049</v>
      </c>
      <c r="AE137" s="21">
        <f t="shared" si="60"/>
        <v>-1.5363766217063954</v>
      </c>
      <c r="AF137" s="10">
        <f t="shared" si="61"/>
        <v>-1.0483843314326009</v>
      </c>
      <c r="AG137" s="50"/>
      <c r="AH137" s="46">
        <f t="shared" si="62"/>
        <v>-0.64972417639963354</v>
      </c>
      <c r="AI137" s="10">
        <f t="shared" si="63"/>
        <v>-0.62144273703503039</v>
      </c>
      <c r="AK137" s="46">
        <f t="shared" si="64"/>
        <v>-1.917167868779603</v>
      </c>
      <c r="AL137" s="10">
        <f t="shared" si="65"/>
        <v>-1.6941261580294067</v>
      </c>
    </row>
    <row r="138" spans="2:38" x14ac:dyDescent="0.3">
      <c r="B138" s="2" t="s">
        <v>135</v>
      </c>
      <c r="C138" s="41"/>
      <c r="D138" s="14">
        <v>0.64431788946536706</v>
      </c>
      <c r="E138" s="15">
        <v>0.36174067917652403</v>
      </c>
      <c r="F138" s="19">
        <v>0.25802733727215799</v>
      </c>
      <c r="G138" s="43"/>
      <c r="H138" s="6">
        <v>38.087503764374503</v>
      </c>
      <c r="I138" s="7">
        <v>46.829644227663451</v>
      </c>
      <c r="J138" s="43"/>
      <c r="K138" s="6">
        <v>35.458133388058101</v>
      </c>
      <c r="L138" s="7">
        <v>43.724760955006701</v>
      </c>
      <c r="M138" s="43"/>
      <c r="N138" s="6">
        <v>39.464292756412803</v>
      </c>
      <c r="O138" s="7">
        <v>46.006228092623502</v>
      </c>
      <c r="P138" s="43"/>
      <c r="Q138" s="6">
        <v>36.877399409801299</v>
      </c>
      <c r="R138" s="7">
        <v>43.123458726159299</v>
      </c>
      <c r="S138" s="43"/>
      <c r="T138" s="6">
        <v>35.365302621418202</v>
      </c>
      <c r="U138" s="7">
        <v>40.194624989011302</v>
      </c>
      <c r="V138" s="43"/>
      <c r="W138" s="6">
        <v>33.100116554851802</v>
      </c>
      <c r="X138" s="7">
        <v>37.683003290056099</v>
      </c>
      <c r="Y138" s="43"/>
      <c r="Z138" s="46">
        <f t="shared" si="56"/>
        <v>-2.6293703763164018</v>
      </c>
      <c r="AA138" s="21">
        <f t="shared" si="57"/>
        <v>-2.5868933466115038</v>
      </c>
      <c r="AB138" s="10">
        <f t="shared" si="58"/>
        <v>-2.2651860665664003</v>
      </c>
      <c r="AC138" s="43"/>
      <c r="AD138" s="46">
        <f t="shared" si="59"/>
        <v>-3.1048832726567497</v>
      </c>
      <c r="AE138" s="21">
        <f t="shared" si="60"/>
        <v>-2.8827693664642027</v>
      </c>
      <c r="AF138" s="10">
        <f t="shared" si="61"/>
        <v>-2.5116216989552029</v>
      </c>
      <c r="AG138" s="50"/>
      <c r="AH138" s="46">
        <f t="shared" si="62"/>
        <v>-0.36307026681476978</v>
      </c>
      <c r="AI138" s="10">
        <f t="shared" si="63"/>
        <v>-0.61993978486420032</v>
      </c>
      <c r="AK138" s="46">
        <f t="shared" si="64"/>
        <v>-2.8340231762830013</v>
      </c>
      <c r="AL138" s="10">
        <f t="shared" si="65"/>
        <v>-3.4139916550442533</v>
      </c>
    </row>
    <row r="139" spans="2:38" x14ac:dyDescent="0.3">
      <c r="B139" s="2" t="s">
        <v>136</v>
      </c>
      <c r="C139" s="41"/>
      <c r="D139" s="14">
        <v>0.139446072260377</v>
      </c>
      <c r="E139" s="15">
        <v>7.3720007385734906E-2</v>
      </c>
      <c r="F139" s="19">
        <v>5.0834938792997102E-2</v>
      </c>
      <c r="G139" s="43"/>
      <c r="H139" s="6">
        <v>49.859488891381801</v>
      </c>
      <c r="I139" s="7">
        <v>55.106850207567902</v>
      </c>
      <c r="J139" s="43"/>
      <c r="K139" s="6">
        <v>46.590922960033403</v>
      </c>
      <c r="L139" s="7">
        <v>51.690099971775552</v>
      </c>
      <c r="M139" s="43"/>
      <c r="N139" s="6">
        <v>48.695439867911603</v>
      </c>
      <c r="O139" s="7">
        <v>52.425354113560402</v>
      </c>
      <c r="P139" s="43"/>
      <c r="Q139" s="6">
        <v>45.773331458002701</v>
      </c>
      <c r="R139" s="7">
        <v>49.397758351139501</v>
      </c>
      <c r="S139" s="43"/>
      <c r="T139" s="6">
        <v>41.215855576415599</v>
      </c>
      <c r="U139" s="7">
        <v>43.505435137106048</v>
      </c>
      <c r="V139" s="43"/>
      <c r="W139" s="6">
        <v>38.800205137930099</v>
      </c>
      <c r="X139" s="7">
        <v>41.10625116962175</v>
      </c>
      <c r="Y139" s="43"/>
      <c r="Z139" s="46">
        <f t="shared" si="56"/>
        <v>-3.2685659313483981</v>
      </c>
      <c r="AA139" s="21">
        <f t="shared" si="57"/>
        <v>-2.9221084099089012</v>
      </c>
      <c r="AB139" s="10">
        <f t="shared" si="58"/>
        <v>-2.4156504384854998</v>
      </c>
      <c r="AC139" s="43"/>
      <c r="AD139" s="46">
        <f t="shared" si="59"/>
        <v>-3.4167502357923496</v>
      </c>
      <c r="AE139" s="21">
        <f t="shared" si="60"/>
        <v>-3.0275957624209013</v>
      </c>
      <c r="AF139" s="10">
        <f t="shared" si="61"/>
        <v>-2.3991839674842979</v>
      </c>
      <c r="AG139" s="50"/>
      <c r="AH139" s="46">
        <f t="shared" si="62"/>
        <v>-0.81253233751355269</v>
      </c>
      <c r="AI139" s="10">
        <f t="shared" si="63"/>
        <v>-0.96527512097277857</v>
      </c>
      <c r="AK139" s="46">
        <f t="shared" si="64"/>
        <v>-4.9154706936312902</v>
      </c>
      <c r="AL139" s="10">
        <f t="shared" si="65"/>
        <v>-5.3792844017455046</v>
      </c>
    </row>
    <row r="140" spans="2:38" x14ac:dyDescent="0.3">
      <c r="B140" s="2" t="s">
        <v>137</v>
      </c>
      <c r="C140" s="41"/>
      <c r="D140" s="14">
        <v>0.16263691723246099</v>
      </c>
      <c r="E140" s="15">
        <v>0.20549029170025301</v>
      </c>
      <c r="F140" s="19">
        <v>5.7259838631303198E-2</v>
      </c>
      <c r="G140" s="43"/>
      <c r="H140" s="6">
        <v>88.526159046675701</v>
      </c>
      <c r="I140" s="7">
        <v>101.3395914147651</v>
      </c>
      <c r="J140" s="43"/>
      <c r="K140" s="6">
        <v>84.6500500172057</v>
      </c>
      <c r="L140" s="7">
        <v>97.119555843150394</v>
      </c>
      <c r="M140" s="43"/>
      <c r="N140" s="6">
        <v>91.321128224439306</v>
      </c>
      <c r="O140" s="7">
        <v>105.6506107027655</v>
      </c>
      <c r="P140" s="43"/>
      <c r="Q140" s="6">
        <v>86.989497361425904</v>
      </c>
      <c r="R140" s="7">
        <v>100.6991566237792</v>
      </c>
      <c r="S140" s="43"/>
      <c r="T140" s="6">
        <v>68.245105845863904</v>
      </c>
      <c r="U140" s="7">
        <v>76.291149932735053</v>
      </c>
      <c r="V140" s="43"/>
      <c r="W140" s="6">
        <v>65.251281447375604</v>
      </c>
      <c r="X140" s="7">
        <v>72.960258179162196</v>
      </c>
      <c r="Y140" s="43"/>
      <c r="Z140" s="46">
        <f t="shared" si="56"/>
        <v>-3.8761090294700011</v>
      </c>
      <c r="AA140" s="21">
        <f t="shared" si="57"/>
        <v>-4.3316308630134017</v>
      </c>
      <c r="AB140" s="10">
        <f t="shared" si="58"/>
        <v>-2.9938243984883002</v>
      </c>
      <c r="AC140" s="43"/>
      <c r="AD140" s="46">
        <f t="shared" si="59"/>
        <v>-4.2200355716147016</v>
      </c>
      <c r="AE140" s="21">
        <f t="shared" si="60"/>
        <v>-4.951454078986302</v>
      </c>
      <c r="AF140" s="10">
        <f t="shared" si="61"/>
        <v>-3.3308917535728568</v>
      </c>
      <c r="AG140" s="50"/>
      <c r="AH140" s="46">
        <f t="shared" si="62"/>
        <v>-0.98551779612213697</v>
      </c>
      <c r="AI140" s="10">
        <f t="shared" si="63"/>
        <v>-1.1414250616177462</v>
      </c>
      <c r="AK140" s="46">
        <f t="shared" si="64"/>
        <v>-5.7898903953999028</v>
      </c>
      <c r="AL140" s="10">
        <f t="shared" si="65"/>
        <v>-6.5487574947423024</v>
      </c>
    </row>
    <row r="141" spans="2:38" x14ac:dyDescent="0.3">
      <c r="B141" s="2" t="s">
        <v>138</v>
      </c>
      <c r="C141" s="41"/>
      <c r="D141" s="14">
        <v>0.65650353723565102</v>
      </c>
      <c r="E141" s="15">
        <v>0.67004648287390101</v>
      </c>
      <c r="F141" s="19">
        <v>0.26946414917697298</v>
      </c>
      <c r="G141" s="43"/>
      <c r="H141" s="6">
        <v>52.340751567491097</v>
      </c>
      <c r="I141" s="7">
        <v>61.7936860507143</v>
      </c>
      <c r="J141" s="43"/>
      <c r="K141" s="6">
        <v>49.601868791233002</v>
      </c>
      <c r="L141" s="7">
        <v>58.951484929952755</v>
      </c>
      <c r="M141" s="43"/>
      <c r="N141" s="6">
        <v>52.100708702891303</v>
      </c>
      <c r="O141" s="7">
        <v>61.110236296993804</v>
      </c>
      <c r="P141" s="43"/>
      <c r="Q141" s="6">
        <v>49.429983690805301</v>
      </c>
      <c r="R141" s="7">
        <v>58.6758025536029</v>
      </c>
      <c r="S141" s="43"/>
      <c r="T141" s="6">
        <v>48.122289519956901</v>
      </c>
      <c r="U141" s="7">
        <v>52.002169428745304</v>
      </c>
      <c r="V141" s="43"/>
      <c r="W141" s="6">
        <v>45.785462404150898</v>
      </c>
      <c r="X141" s="7">
        <v>49.807624300188351</v>
      </c>
      <c r="Y141" s="43"/>
      <c r="Z141" s="46">
        <f t="shared" si="56"/>
        <v>-2.7388827762580945</v>
      </c>
      <c r="AA141" s="21">
        <f t="shared" si="57"/>
        <v>-2.6707250120860024</v>
      </c>
      <c r="AB141" s="10">
        <f t="shared" si="58"/>
        <v>-2.3368271158060026</v>
      </c>
      <c r="AC141" s="43"/>
      <c r="AD141" s="46">
        <f t="shared" si="59"/>
        <v>-2.8422011207615441</v>
      </c>
      <c r="AE141" s="21">
        <f t="shared" si="60"/>
        <v>-2.4344337433909047</v>
      </c>
      <c r="AF141" s="10">
        <f t="shared" si="61"/>
        <v>-2.1945451285569533</v>
      </c>
      <c r="AG141" s="50"/>
      <c r="AH141" s="46">
        <f t="shared" si="62"/>
        <v>-0.40710078571802899</v>
      </c>
      <c r="AI141" s="10">
        <f t="shared" si="63"/>
        <v>-0.48481160590574701</v>
      </c>
      <c r="AK141" s="46">
        <f t="shared" si="64"/>
        <v>-2.8715332826166291</v>
      </c>
      <c r="AL141" s="10">
        <f t="shared" si="65"/>
        <v>-2.8350225196381427</v>
      </c>
    </row>
    <row r="142" spans="2:38" x14ac:dyDescent="0.3">
      <c r="B142" s="2" t="s">
        <v>139</v>
      </c>
      <c r="C142" s="41"/>
      <c r="D142" s="14">
        <v>2.0220472449907299E-2</v>
      </c>
      <c r="E142" s="15">
        <v>2.33200454339418E-2</v>
      </c>
      <c r="F142" s="19">
        <v>9.6180254829800003E-3</v>
      </c>
      <c r="G142" s="43"/>
      <c r="H142" s="6">
        <v>40.212814557750299</v>
      </c>
      <c r="I142" s="7">
        <v>47.27817428378475</v>
      </c>
      <c r="J142" s="43"/>
      <c r="K142" s="6">
        <v>37.693513067331097</v>
      </c>
      <c r="L142" s="7">
        <v>44.419942687567698</v>
      </c>
      <c r="M142" s="43"/>
      <c r="N142" s="6">
        <v>40.2552371265093</v>
      </c>
      <c r="O142" s="7">
        <v>46.203004173967003</v>
      </c>
      <c r="P142" s="43"/>
      <c r="Q142" s="6">
        <v>37.754870367029497</v>
      </c>
      <c r="R142" s="7">
        <v>43.4431111023924</v>
      </c>
      <c r="S142" s="43"/>
      <c r="T142" s="6">
        <v>35.626677783288798</v>
      </c>
      <c r="U142" s="7">
        <v>39.666351503192601</v>
      </c>
      <c r="V142" s="43"/>
      <c r="W142" s="6">
        <v>33.4184706929124</v>
      </c>
      <c r="X142" s="7">
        <v>37.276560786056947</v>
      </c>
      <c r="Y142" s="43"/>
      <c r="Z142" s="46">
        <f t="shared" si="56"/>
        <v>-2.5193014904192026</v>
      </c>
      <c r="AA142" s="21">
        <f t="shared" si="57"/>
        <v>-2.5003667594798031</v>
      </c>
      <c r="AB142" s="10">
        <f t="shared" si="58"/>
        <v>-2.2082070903763977</v>
      </c>
      <c r="AC142" s="43"/>
      <c r="AD142" s="46">
        <f t="shared" si="59"/>
        <v>-2.8582315962170526</v>
      </c>
      <c r="AE142" s="21">
        <f t="shared" si="60"/>
        <v>-2.7598930715746022</v>
      </c>
      <c r="AF142" s="10">
        <f t="shared" si="61"/>
        <v>-2.3897907171356536</v>
      </c>
      <c r="AG142" s="50"/>
      <c r="AH142" s="46">
        <f t="shared" si="62"/>
        <v>-0.35906959761557694</v>
      </c>
      <c r="AI142" s="10">
        <f t="shared" si="63"/>
        <v>-0.48776428787564752</v>
      </c>
      <c r="AK142" s="46">
        <f t="shared" si="64"/>
        <v>-3.8819101629873964</v>
      </c>
      <c r="AL142" s="10">
        <f t="shared" si="65"/>
        <v>-4.6697269451811234</v>
      </c>
    </row>
    <row r="143" spans="2:38" x14ac:dyDescent="0.3">
      <c r="B143" s="2" t="s">
        <v>140</v>
      </c>
      <c r="C143" s="41"/>
      <c r="D143" s="14">
        <v>0.21343406018205599</v>
      </c>
      <c r="E143" s="15">
        <v>0.145147503815164</v>
      </c>
      <c r="F143" s="19">
        <v>9.5205245562169694E-2</v>
      </c>
      <c r="G143" s="43"/>
      <c r="H143" s="6">
        <v>42.176793135799201</v>
      </c>
      <c r="I143" s="7">
        <v>48.913809098932404</v>
      </c>
      <c r="J143" s="43"/>
      <c r="K143" s="6">
        <v>39.636150122064599</v>
      </c>
      <c r="L143" s="7">
        <v>46.128909524282847</v>
      </c>
      <c r="M143" s="43"/>
      <c r="N143" s="6">
        <v>42.171048193238299</v>
      </c>
      <c r="O143" s="7">
        <v>47.432843781638653</v>
      </c>
      <c r="P143" s="43"/>
      <c r="Q143" s="6">
        <v>39.622844787984803</v>
      </c>
      <c r="R143" s="7">
        <v>44.769575349701697</v>
      </c>
      <c r="S143" s="43"/>
      <c r="T143" s="6">
        <v>37.392024521992496</v>
      </c>
      <c r="U143" s="7">
        <v>41.218874405515301</v>
      </c>
      <c r="V143" s="43"/>
      <c r="W143" s="6">
        <v>35.060418505264202</v>
      </c>
      <c r="X143" s="7">
        <v>38.729488477590749</v>
      </c>
      <c r="Y143" s="43"/>
      <c r="Z143" s="46">
        <f t="shared" si="56"/>
        <v>-2.5406430137346021</v>
      </c>
      <c r="AA143" s="21">
        <f t="shared" si="57"/>
        <v>-2.5482034052534956</v>
      </c>
      <c r="AB143" s="10">
        <f t="shared" si="58"/>
        <v>-2.3316060167282942</v>
      </c>
      <c r="AC143" s="43"/>
      <c r="AD143" s="46">
        <f t="shared" si="59"/>
        <v>-2.7848995746495575</v>
      </c>
      <c r="AE143" s="21">
        <f t="shared" si="60"/>
        <v>-2.6632684319369559</v>
      </c>
      <c r="AF143" s="10">
        <f t="shared" si="61"/>
        <v>-2.4893859279245518</v>
      </c>
      <c r="AG143" s="50"/>
      <c r="AH143" s="46">
        <f t="shared" si="62"/>
        <v>-0.26290333845170133</v>
      </c>
      <c r="AI143" s="10">
        <f t="shared" si="63"/>
        <v>-0.36677584991616702</v>
      </c>
      <c r="AK143" s="46">
        <f t="shared" si="64"/>
        <v>-2.9840557813568735</v>
      </c>
      <c r="AL143" s="10">
        <f t="shared" si="65"/>
        <v>-3.3581486405644161</v>
      </c>
    </row>
    <row r="144" spans="2:38" x14ac:dyDescent="0.3">
      <c r="B144" s="2" t="s">
        <v>141</v>
      </c>
      <c r="C144" s="41"/>
      <c r="D144" s="14">
        <v>3.5784350982236699</v>
      </c>
      <c r="E144" s="15">
        <v>2.6134138781859502</v>
      </c>
      <c r="F144" s="19">
        <v>0.92855986491161702</v>
      </c>
      <c r="G144" s="43"/>
      <c r="H144" s="6">
        <v>38.133796294415198</v>
      </c>
      <c r="I144" s="7">
        <v>43.814676005180303</v>
      </c>
      <c r="J144" s="43"/>
      <c r="K144" s="6">
        <v>35.772918084654897</v>
      </c>
      <c r="L144" s="7">
        <v>41.287236731620496</v>
      </c>
      <c r="M144" s="43"/>
      <c r="N144" s="6">
        <v>39.493434470626298</v>
      </c>
      <c r="O144" s="7">
        <v>44.198346333610552</v>
      </c>
      <c r="P144" s="43"/>
      <c r="Q144" s="6">
        <v>37.147279720218798</v>
      </c>
      <c r="R144" s="7">
        <v>41.742237416136199</v>
      </c>
      <c r="S144" s="43"/>
      <c r="T144" s="6">
        <v>35.689473488021598</v>
      </c>
      <c r="U144" s="7">
        <v>38.042495461304554</v>
      </c>
      <c r="V144" s="43"/>
      <c r="W144" s="6">
        <v>33.560169882186599</v>
      </c>
      <c r="X144" s="7">
        <v>35.883761237469599</v>
      </c>
      <c r="Y144" s="43"/>
      <c r="Z144" s="46">
        <f t="shared" si="56"/>
        <v>-2.3608782097603012</v>
      </c>
      <c r="AA144" s="21">
        <f t="shared" si="57"/>
        <v>-2.3461547504075</v>
      </c>
      <c r="AB144" s="10">
        <f t="shared" si="58"/>
        <v>-2.1293036058349983</v>
      </c>
      <c r="AC144" s="43"/>
      <c r="AD144" s="46">
        <f t="shared" si="59"/>
        <v>-2.527439273559807</v>
      </c>
      <c r="AE144" s="21">
        <f t="shared" si="60"/>
        <v>-2.4561089174743529</v>
      </c>
      <c r="AF144" s="10">
        <f t="shared" si="61"/>
        <v>-2.1587342238349549</v>
      </c>
      <c r="AG144" s="50"/>
      <c r="AH144" s="46">
        <f t="shared" si="62"/>
        <v>-0.18111151016996954</v>
      </c>
      <c r="AI144" s="10">
        <f t="shared" si="63"/>
        <v>-0.27681759574447218</v>
      </c>
      <c r="AK144" s="46">
        <f t="shared" si="64"/>
        <v>-2.1482902748228057</v>
      </c>
      <c r="AL144" s="10">
        <f t="shared" si="65"/>
        <v>-2.181317185412853</v>
      </c>
    </row>
    <row r="145" spans="2:38" x14ac:dyDescent="0.3">
      <c r="B145" s="2" t="s">
        <v>142</v>
      </c>
      <c r="C145" s="41"/>
      <c r="D145" s="14">
        <v>2.1687605153289199E-2</v>
      </c>
      <c r="E145" s="15">
        <v>4.7591176023140801E-2</v>
      </c>
      <c r="F145" s="19">
        <v>2.98425174621566E-2</v>
      </c>
      <c r="G145" s="43"/>
      <c r="H145" s="6">
        <v>39.323240635706199</v>
      </c>
      <c r="I145" s="7">
        <v>40.746746799501196</v>
      </c>
      <c r="J145" s="43"/>
      <c r="K145" s="6">
        <v>37.644342525691101</v>
      </c>
      <c r="L145" s="7">
        <v>38.945619196826051</v>
      </c>
      <c r="M145" s="43"/>
      <c r="N145" s="6">
        <v>45.1067362422258</v>
      </c>
      <c r="O145" s="7">
        <v>45.993204906497994</v>
      </c>
      <c r="P145" s="43"/>
      <c r="Q145" s="6">
        <v>43.315447639469497</v>
      </c>
      <c r="R145" s="7">
        <v>43.919805375710297</v>
      </c>
      <c r="S145" s="43"/>
      <c r="T145" s="6">
        <v>35.764313256133597</v>
      </c>
      <c r="U145" s="7">
        <v>36.521997760572901</v>
      </c>
      <c r="V145" s="43"/>
      <c r="W145" s="6">
        <v>34.100223315955198</v>
      </c>
      <c r="X145" s="7">
        <v>34.711519726001704</v>
      </c>
      <c r="Y145" s="43"/>
      <c r="Z145" s="46">
        <f t="shared" si="56"/>
        <v>-1.6788981100150977</v>
      </c>
      <c r="AA145" s="21">
        <f t="shared" si="57"/>
        <v>-1.7912886027563033</v>
      </c>
      <c r="AB145" s="10">
        <f t="shared" si="58"/>
        <v>-1.6640899401783997</v>
      </c>
      <c r="AC145" s="43"/>
      <c r="AD145" s="46">
        <f t="shared" si="59"/>
        <v>-1.8011276026751446</v>
      </c>
      <c r="AE145" s="21">
        <f t="shared" si="60"/>
        <v>-2.0733995307876967</v>
      </c>
      <c r="AF145" s="10">
        <f t="shared" si="61"/>
        <v>-1.8104780345711973</v>
      </c>
      <c r="AG145" s="50"/>
      <c r="AH145" s="46">
        <f t="shared" si="62"/>
        <v>-0.15252184961494045</v>
      </c>
      <c r="AI145" s="10">
        <f t="shared" si="63"/>
        <v>-0.36237495492786781</v>
      </c>
      <c r="AK145" s="46">
        <f t="shared" si="64"/>
        <v>-2.2395549993855055</v>
      </c>
      <c r="AL145" s="10">
        <f t="shared" si="65"/>
        <v>-3.1497785664155149</v>
      </c>
    </row>
    <row r="146" spans="2:38" x14ac:dyDescent="0.3">
      <c r="B146" s="2" t="s">
        <v>143</v>
      </c>
      <c r="C146" s="41"/>
      <c r="D146" s="14">
        <v>2.40832595097497E-3</v>
      </c>
      <c r="E146" s="15">
        <v>1.8612905039515301E-3</v>
      </c>
      <c r="F146" s="19">
        <v>7.6404932331852597E-4</v>
      </c>
      <c r="G146" s="43"/>
      <c r="H146" s="6" t="s">
        <v>107</v>
      </c>
      <c r="I146" s="7" t="s">
        <v>107</v>
      </c>
      <c r="J146" s="43"/>
      <c r="K146" s="6" t="s">
        <v>107</v>
      </c>
      <c r="L146" s="7" t="s">
        <v>107</v>
      </c>
      <c r="M146" s="43"/>
      <c r="N146" s="6" t="s">
        <v>107</v>
      </c>
      <c r="O146" s="7" t="s">
        <v>107</v>
      </c>
      <c r="P146" s="43"/>
      <c r="Q146" s="6" t="s">
        <v>107</v>
      </c>
      <c r="R146" s="7" t="s">
        <v>107</v>
      </c>
      <c r="S146" s="43"/>
      <c r="T146" s="6" t="s">
        <v>107</v>
      </c>
      <c r="U146" s="7" t="s">
        <v>107</v>
      </c>
      <c r="V146" s="43"/>
      <c r="W146" s="6" t="s">
        <v>107</v>
      </c>
      <c r="X146" s="7" t="s">
        <v>107</v>
      </c>
      <c r="Y146" s="43"/>
      <c r="Z146" s="46" t="s">
        <v>107</v>
      </c>
      <c r="AA146" s="21" t="s">
        <v>107</v>
      </c>
      <c r="AB146" s="10" t="s">
        <v>107</v>
      </c>
      <c r="AC146" s="43"/>
      <c r="AD146" s="46" t="s">
        <v>107</v>
      </c>
      <c r="AE146" s="21" t="s">
        <v>107</v>
      </c>
      <c r="AF146" s="10" t="s">
        <v>107</v>
      </c>
      <c r="AG146" s="50"/>
      <c r="AH146" s="46" t="s">
        <v>107</v>
      </c>
      <c r="AI146" s="10" t="s">
        <v>107</v>
      </c>
      <c r="AK146" s="46" t="s">
        <v>107</v>
      </c>
      <c r="AL146" s="10" t="s">
        <v>107</v>
      </c>
    </row>
    <row r="147" spans="2:38" x14ac:dyDescent="0.3">
      <c r="B147" s="2" t="s">
        <v>144</v>
      </c>
      <c r="C147" s="41"/>
      <c r="D147" s="14">
        <v>7.0127452691368802E-3</v>
      </c>
      <c r="E147" s="15">
        <v>5.2353524953948002E-3</v>
      </c>
      <c r="F147" s="19">
        <v>2.1554959206204201E-3</v>
      </c>
      <c r="G147" s="43"/>
      <c r="H147" s="6">
        <v>29.395680033073301</v>
      </c>
      <c r="I147" s="7">
        <v>28.357733491303648</v>
      </c>
      <c r="J147" s="43"/>
      <c r="K147" s="6">
        <v>26.8670226487367</v>
      </c>
      <c r="L147" s="7">
        <v>25.755306560272302</v>
      </c>
      <c r="M147" s="43"/>
      <c r="N147" s="6">
        <v>27.9196513592751</v>
      </c>
      <c r="O147" s="7">
        <v>26.722014398041249</v>
      </c>
      <c r="P147" s="43"/>
      <c r="Q147" s="6">
        <v>25.562732416490899</v>
      </c>
      <c r="R147" s="7">
        <v>24.3731088521468</v>
      </c>
      <c r="S147" s="43"/>
      <c r="T147" s="6">
        <v>21.964358199036599</v>
      </c>
      <c r="U147" s="7">
        <v>20.7768470931025</v>
      </c>
      <c r="V147" s="43"/>
      <c r="W147" s="6">
        <v>20.223884376458098</v>
      </c>
      <c r="X147" s="7">
        <v>19.0350780095158</v>
      </c>
      <c r="Y147" s="43"/>
      <c r="Z147" s="46">
        <f t="shared" ref="Z147:Z180" si="66">K147-H147</f>
        <v>-2.5286573843366007</v>
      </c>
      <c r="AA147" s="21">
        <f t="shared" ref="AA147:AA180" si="67">Q147-N147</f>
        <v>-2.3569189427842012</v>
      </c>
      <c r="AB147" s="10">
        <f t="shared" ref="AB147:AB180" si="68">W147-T147</f>
        <v>-1.740473822578501</v>
      </c>
      <c r="AC147" s="43"/>
      <c r="AD147" s="46">
        <f t="shared" ref="AD147:AD180" si="69">L147-I147</f>
        <v>-2.6024269310313457</v>
      </c>
      <c r="AE147" s="21">
        <f t="shared" ref="AE147:AE180" si="70">R147-O147</f>
        <v>-2.3489055458944499</v>
      </c>
      <c r="AF147" s="10">
        <f t="shared" ref="AF147:AF180" si="71">X147-U147</f>
        <v>-1.7417690835866999</v>
      </c>
      <c r="AG147" s="50"/>
      <c r="AH147" s="46">
        <f t="shared" ref="AH147:AH180" si="72">SLOPE(Z147:AB147,LN($D147:$F147))</f>
        <v>-0.67430559105562005</v>
      </c>
      <c r="AI147" s="10">
        <f t="shared" si="63"/>
        <v>-0.71896706722088077</v>
      </c>
      <c r="AK147" s="46">
        <f t="shared" ref="AK147:AK180" si="73">INTERCEPT(Z147:AB147,LN($D147:$F147))</f>
        <v>-5.8841167307799314</v>
      </c>
      <c r="AL147" s="10">
        <f t="shared" si="65"/>
        <v>-6.1499032351368044</v>
      </c>
    </row>
    <row r="148" spans="2:38" x14ac:dyDescent="0.3">
      <c r="B148" s="2" t="s">
        <v>145</v>
      </c>
      <c r="C148" s="41"/>
      <c r="D148" s="14">
        <v>3.8734938281319302E-3</v>
      </c>
      <c r="E148" s="15">
        <v>2.8693497535032101E-3</v>
      </c>
      <c r="F148" s="19">
        <v>1.1243981664220001E-3</v>
      </c>
      <c r="G148" s="43"/>
      <c r="H148" s="6">
        <v>28.757673839338299</v>
      </c>
      <c r="I148" s="7">
        <v>27.688957446508802</v>
      </c>
      <c r="J148" s="43"/>
      <c r="K148" s="6">
        <v>26.288160221913198</v>
      </c>
      <c r="L148" s="7">
        <v>25.16433744832575</v>
      </c>
      <c r="M148" s="43"/>
      <c r="N148" s="6">
        <v>27.2483672378081</v>
      </c>
      <c r="O148" s="7">
        <v>26.016254956955201</v>
      </c>
      <c r="P148" s="43"/>
      <c r="Q148" s="6">
        <v>24.9621577020527</v>
      </c>
      <c r="R148" s="7">
        <v>23.73680609666205</v>
      </c>
      <c r="S148" s="43"/>
      <c r="T148" s="6">
        <v>21.434507575643998</v>
      </c>
      <c r="U148" s="7">
        <v>20.21909389005835</v>
      </c>
      <c r="V148" s="43"/>
      <c r="W148" s="6">
        <v>19.732575871415101</v>
      </c>
      <c r="X148" s="7">
        <v>18.513776096644797</v>
      </c>
      <c r="Y148" s="43"/>
      <c r="Z148" s="46">
        <f t="shared" si="66"/>
        <v>-2.4695136174251004</v>
      </c>
      <c r="AA148" s="21">
        <f t="shared" si="67"/>
        <v>-2.2862095357554004</v>
      </c>
      <c r="AB148" s="10">
        <f t="shared" si="68"/>
        <v>-1.7019317042288975</v>
      </c>
      <c r="AC148" s="43"/>
      <c r="AD148" s="46">
        <f t="shared" si="69"/>
        <v>-2.5246199981830522</v>
      </c>
      <c r="AE148" s="21">
        <f t="shared" si="70"/>
        <v>-2.2794488602931509</v>
      </c>
      <c r="AF148" s="10">
        <f t="shared" si="71"/>
        <v>-1.7053177934135526</v>
      </c>
      <c r="AG148" s="50"/>
      <c r="AH148" s="46">
        <f t="shared" si="72"/>
        <v>-0.62130639673310917</v>
      </c>
      <c r="AI148" s="10">
        <f t="shared" si="63"/>
        <v>-0.65054665288843427</v>
      </c>
      <c r="AK148" s="46">
        <f t="shared" si="73"/>
        <v>-5.9213497423067398</v>
      </c>
      <c r="AL148" s="10">
        <f t="shared" si="65"/>
        <v>-6.1159628801992465</v>
      </c>
    </row>
    <row r="149" spans="2:38" x14ac:dyDescent="0.3">
      <c r="B149" s="2" t="s">
        <v>146</v>
      </c>
      <c r="C149" s="41"/>
      <c r="D149" s="14">
        <v>1.8537504683998501E-3</v>
      </c>
      <c r="E149" s="15">
        <v>1.9887934060330899E-3</v>
      </c>
      <c r="F149" s="19">
        <v>1.0617307790008301E-3</v>
      </c>
      <c r="G149" s="43"/>
      <c r="H149" s="6">
        <v>15.287575502034899</v>
      </c>
      <c r="I149" s="7">
        <v>16.9501886050693</v>
      </c>
      <c r="J149" s="43"/>
      <c r="K149" s="6">
        <v>14.0534121514651</v>
      </c>
      <c r="L149" s="7">
        <v>15.5607895320569</v>
      </c>
      <c r="M149" s="43"/>
      <c r="N149" s="6">
        <v>14.9377510577203</v>
      </c>
      <c r="O149" s="7">
        <v>16.749942721636351</v>
      </c>
      <c r="P149" s="43"/>
      <c r="Q149" s="6">
        <v>13.704383938570301</v>
      </c>
      <c r="R149" s="7">
        <v>15.3561268605423</v>
      </c>
      <c r="S149" s="43"/>
      <c r="T149" s="6">
        <v>12.262261836789699</v>
      </c>
      <c r="U149" s="7">
        <v>13.905533538428264</v>
      </c>
      <c r="V149" s="43"/>
      <c r="W149" s="6">
        <v>11.2992832750496</v>
      </c>
      <c r="X149" s="7">
        <v>12.85810336967732</v>
      </c>
      <c r="Y149" s="43"/>
      <c r="Z149" s="46">
        <f t="shared" si="66"/>
        <v>-1.2341633505697995</v>
      </c>
      <c r="AA149" s="21">
        <f t="shared" si="67"/>
        <v>-1.2333671191499995</v>
      </c>
      <c r="AB149" s="10">
        <f t="shared" si="68"/>
        <v>-0.96297856174009944</v>
      </c>
      <c r="AC149" s="43"/>
      <c r="AD149" s="46">
        <f t="shared" si="69"/>
        <v>-1.3893990730124006</v>
      </c>
      <c r="AE149" s="21">
        <f t="shared" si="70"/>
        <v>-1.3938158610940512</v>
      </c>
      <c r="AF149" s="10">
        <f t="shared" si="71"/>
        <v>-1.0474301687509442</v>
      </c>
      <c r="AG149" s="50"/>
      <c r="AH149" s="46">
        <f t="shared" si="72"/>
        <v>-0.45215131679831</v>
      </c>
      <c r="AI149" s="10">
        <f t="shared" si="63"/>
        <v>-0.5755038520923349</v>
      </c>
      <c r="AK149" s="46">
        <f t="shared" si="73"/>
        <v>-4.0611791584158148</v>
      </c>
      <c r="AL149" s="10">
        <f t="shared" si="65"/>
        <v>-4.9905363999615062</v>
      </c>
    </row>
    <row r="150" spans="2:38" x14ac:dyDescent="0.3">
      <c r="B150" s="2" t="s">
        <v>147</v>
      </c>
      <c r="C150" s="41"/>
      <c r="D150" s="14">
        <v>3.2175877320880401E-4</v>
      </c>
      <c r="E150" s="15">
        <v>1.5130185641295599E-4</v>
      </c>
      <c r="F150" s="19">
        <v>1.17193497089679E-4</v>
      </c>
      <c r="G150" s="43"/>
      <c r="H150" s="6">
        <v>48.326895054535001</v>
      </c>
      <c r="I150" s="7">
        <v>56.389781878660145</v>
      </c>
      <c r="J150" s="43"/>
      <c r="K150" s="6">
        <v>45.4681168782706</v>
      </c>
      <c r="L150" s="7">
        <v>53.325197719846898</v>
      </c>
      <c r="M150" s="43"/>
      <c r="N150" s="6">
        <v>46.819318582291302</v>
      </c>
      <c r="O150" s="7">
        <v>52.294460303045199</v>
      </c>
      <c r="P150" s="43"/>
      <c r="Q150" s="6">
        <v>44.166616846690701</v>
      </c>
      <c r="R150" s="7">
        <v>49.512221508994152</v>
      </c>
      <c r="S150" s="43"/>
      <c r="T150" s="6">
        <v>41.490559063228297</v>
      </c>
      <c r="U150" s="7">
        <v>45.978502876781448</v>
      </c>
      <c r="V150" s="43"/>
      <c r="W150" s="6">
        <v>39.1278649932379</v>
      </c>
      <c r="X150" s="7">
        <v>43.510305208619698</v>
      </c>
      <c r="Y150" s="43"/>
      <c r="Z150" s="46">
        <f t="shared" si="66"/>
        <v>-2.8587781762644013</v>
      </c>
      <c r="AA150" s="21">
        <f t="shared" si="67"/>
        <v>-2.6527017356006013</v>
      </c>
      <c r="AB150" s="10">
        <f t="shared" si="68"/>
        <v>-2.3626940699903969</v>
      </c>
      <c r="AC150" s="43"/>
      <c r="AD150" s="46">
        <f t="shared" si="69"/>
        <v>-3.064584158813247</v>
      </c>
      <c r="AE150" s="21">
        <f t="shared" si="70"/>
        <v>-2.7822387940510467</v>
      </c>
      <c r="AF150" s="10">
        <f t="shared" si="71"/>
        <v>-2.4681976681617499</v>
      </c>
      <c r="AG150" s="50"/>
      <c r="AH150" s="46">
        <f t="shared" si="72"/>
        <v>-0.44155632515904364</v>
      </c>
      <c r="AI150" s="10">
        <f t="shared" si="63"/>
        <v>-0.54127090301143166</v>
      </c>
      <c r="AK150" s="46">
        <f t="shared" si="73"/>
        <v>-6.4353007406183274</v>
      </c>
      <c r="AL150" s="10">
        <f t="shared" si="65"/>
        <v>-7.4427740054352904</v>
      </c>
    </row>
    <row r="151" spans="2:38" x14ac:dyDescent="0.3">
      <c r="B151" s="2" t="s">
        <v>148</v>
      </c>
      <c r="C151" s="41"/>
      <c r="D151" s="14">
        <v>1.4119763499378401E-3</v>
      </c>
      <c r="E151" s="15">
        <v>4.57205550424164E-3</v>
      </c>
      <c r="F151" s="19">
        <v>1.87788677409763E-3</v>
      </c>
      <c r="G151" s="43"/>
      <c r="H151" s="6">
        <v>23.5160256605696</v>
      </c>
      <c r="I151" s="7">
        <v>24.60492093269815</v>
      </c>
      <c r="J151" s="43"/>
      <c r="K151" s="6">
        <v>22.0366793632991</v>
      </c>
      <c r="L151" s="7">
        <v>23.007091690432048</v>
      </c>
      <c r="M151" s="43"/>
      <c r="N151" s="6">
        <v>23.325316206136101</v>
      </c>
      <c r="O151" s="7">
        <v>24.364243459281752</v>
      </c>
      <c r="P151" s="43"/>
      <c r="Q151" s="6">
        <v>21.698812485673201</v>
      </c>
      <c r="R151" s="7">
        <v>22.653312889997149</v>
      </c>
      <c r="S151" s="43"/>
      <c r="T151" s="6">
        <v>17.808942809890301</v>
      </c>
      <c r="U151" s="7">
        <v>18.794014036980052</v>
      </c>
      <c r="V151" s="43"/>
      <c r="W151" s="6">
        <v>16.623283003745598</v>
      </c>
      <c r="X151" s="7">
        <v>17.500350394343052</v>
      </c>
      <c r="Y151" s="43"/>
      <c r="Z151" s="46">
        <f t="shared" si="66"/>
        <v>-1.4793462972704994</v>
      </c>
      <c r="AA151" s="21">
        <f t="shared" si="67"/>
        <v>-1.6265037204628996</v>
      </c>
      <c r="AB151" s="10">
        <f t="shared" si="68"/>
        <v>-1.1856598061447023</v>
      </c>
      <c r="AC151" s="43"/>
      <c r="AD151" s="46">
        <f t="shared" si="69"/>
        <v>-1.5978292422661013</v>
      </c>
      <c r="AE151" s="21">
        <f t="shared" si="70"/>
        <v>-1.7109305692846029</v>
      </c>
      <c r="AF151" s="10">
        <f t="shared" si="71"/>
        <v>-1.2936636426370001</v>
      </c>
      <c r="AG151" s="50"/>
      <c r="AH151" s="46">
        <f t="shared" si="72"/>
        <v>-0.21362225894664019</v>
      </c>
      <c r="AI151" s="10">
        <f t="shared" si="63"/>
        <v>-0.18523167946142072</v>
      </c>
      <c r="AK151" s="46">
        <f t="shared" si="73"/>
        <v>-2.7284839029033856</v>
      </c>
      <c r="AL151" s="10">
        <f t="shared" si="65"/>
        <v>-2.6596190527613168</v>
      </c>
    </row>
    <row r="152" spans="2:38" x14ac:dyDescent="0.3">
      <c r="B152" s="2" t="s">
        <v>149</v>
      </c>
      <c r="C152" s="41"/>
      <c r="D152" s="14">
        <v>1.9196182884527999</v>
      </c>
      <c r="E152" s="15">
        <v>2.4721681010754399</v>
      </c>
      <c r="F152" s="19">
        <v>0.66890512120947399</v>
      </c>
      <c r="G152" s="43"/>
      <c r="H152" s="6">
        <v>59.398954929861603</v>
      </c>
      <c r="I152" s="7">
        <v>63.198842686077448</v>
      </c>
      <c r="J152" s="43"/>
      <c r="K152" s="6">
        <v>55.242360994629301</v>
      </c>
      <c r="L152" s="7">
        <v>58.588050429928501</v>
      </c>
      <c r="M152" s="43"/>
      <c r="N152" s="6">
        <v>64.333231373336105</v>
      </c>
      <c r="O152" s="7">
        <v>68.757017021635349</v>
      </c>
      <c r="P152" s="43"/>
      <c r="Q152" s="6">
        <v>59.864530405973603</v>
      </c>
      <c r="R152" s="7">
        <v>63.753386704124054</v>
      </c>
      <c r="S152" s="43"/>
      <c r="T152" s="6">
        <v>49.641714299255803</v>
      </c>
      <c r="U152" s="7">
        <v>52.477704674088749</v>
      </c>
      <c r="V152" s="43"/>
      <c r="W152" s="6">
        <v>46.289248868835301</v>
      </c>
      <c r="X152" s="7">
        <v>48.747935624807454</v>
      </c>
      <c r="Y152" s="43"/>
      <c r="Z152" s="46">
        <f t="shared" si="66"/>
        <v>-4.1565939352323014</v>
      </c>
      <c r="AA152" s="21">
        <f t="shared" si="67"/>
        <v>-4.4687009673625013</v>
      </c>
      <c r="AB152" s="10">
        <f t="shared" si="68"/>
        <v>-3.3524654304205015</v>
      </c>
      <c r="AC152" s="43"/>
      <c r="AD152" s="46">
        <f t="shared" si="69"/>
        <v>-4.6107922561489474</v>
      </c>
      <c r="AE152" s="21">
        <f t="shared" si="70"/>
        <v>-5.0036303175112948</v>
      </c>
      <c r="AF152" s="10">
        <f t="shared" si="71"/>
        <v>-3.7297690492812947</v>
      </c>
      <c r="AG152" s="50"/>
      <c r="AH152" s="46">
        <f t="shared" si="72"/>
        <v>-0.82721140148470906</v>
      </c>
      <c r="AI152" s="10">
        <f t="shared" si="63"/>
        <v>-0.93383947792228761</v>
      </c>
      <c r="AK152" s="46">
        <f t="shared" si="73"/>
        <v>-3.6740803749974837</v>
      </c>
      <c r="AL152" s="10">
        <f t="shared" si="65"/>
        <v>-4.0885017935030463</v>
      </c>
    </row>
    <row r="153" spans="2:38" x14ac:dyDescent="0.3">
      <c r="B153" s="2" t="s">
        <v>150</v>
      </c>
      <c r="C153" s="41"/>
      <c r="D153" s="14">
        <v>6.8517296036957595E-2</v>
      </c>
      <c r="E153" s="15">
        <v>0.13079060032366899</v>
      </c>
      <c r="F153" s="19">
        <v>5.9782616319320699E-2</v>
      </c>
      <c r="G153" s="43"/>
      <c r="H153" s="6">
        <v>40.783999402237498</v>
      </c>
      <c r="I153" s="7">
        <v>40.476622308555001</v>
      </c>
      <c r="J153" s="43"/>
      <c r="K153" s="6">
        <v>37.717359840586603</v>
      </c>
      <c r="L153" s="7">
        <v>37.199202580557397</v>
      </c>
      <c r="M153" s="43"/>
      <c r="N153" s="6">
        <v>41.476128960931099</v>
      </c>
      <c r="O153" s="7">
        <v>40.454071411371004</v>
      </c>
      <c r="P153" s="43"/>
      <c r="Q153" s="6">
        <v>38.184667030597502</v>
      </c>
      <c r="R153" s="7">
        <v>37.077561229224145</v>
      </c>
      <c r="S153" s="43"/>
      <c r="T153" s="6">
        <v>32.951237902615901</v>
      </c>
      <c r="U153" s="7">
        <v>30.956044725377399</v>
      </c>
      <c r="V153" s="43"/>
      <c r="W153" s="6">
        <v>30.390570495377101</v>
      </c>
      <c r="X153" s="7">
        <v>28.415862043261598</v>
      </c>
      <c r="Y153" s="43"/>
      <c r="Z153" s="46">
        <f t="shared" si="66"/>
        <v>-3.066639561650895</v>
      </c>
      <c r="AA153" s="21">
        <f t="shared" si="67"/>
        <v>-3.2914619303335968</v>
      </c>
      <c r="AB153" s="10">
        <f t="shared" si="68"/>
        <v>-2.5606674072387996</v>
      </c>
      <c r="AC153" s="43"/>
      <c r="AD153" s="46">
        <f t="shared" si="69"/>
        <v>-3.2774197279976036</v>
      </c>
      <c r="AE153" s="21">
        <f t="shared" si="70"/>
        <v>-3.3765101821468591</v>
      </c>
      <c r="AF153" s="10">
        <f t="shared" si="71"/>
        <v>-2.5401826821158018</v>
      </c>
      <c r="AG153" s="50"/>
      <c r="AH153" s="46">
        <f t="shared" si="72"/>
        <v>-0.74939699310399288</v>
      </c>
      <c r="AI153" s="10">
        <f t="shared" si="63"/>
        <v>-0.78071796921024417</v>
      </c>
      <c r="AK153" s="46">
        <f t="shared" si="73"/>
        <v>-4.8543758266744828</v>
      </c>
      <c r="AL153" s="10">
        <f t="shared" si="65"/>
        <v>-5.0247922011737991</v>
      </c>
    </row>
    <row r="154" spans="2:38" x14ac:dyDescent="0.3">
      <c r="B154" s="2" t="s">
        <v>151</v>
      </c>
      <c r="C154" s="41"/>
      <c r="D154" s="14">
        <v>0.16372630251522599</v>
      </c>
      <c r="E154" s="15">
        <v>8.9209871090572795E-2</v>
      </c>
      <c r="F154" s="19">
        <v>6.2797191080771794E-2</v>
      </c>
      <c r="G154" s="43"/>
      <c r="H154" s="6">
        <v>44.287572131817399</v>
      </c>
      <c r="I154" s="7">
        <v>51.924592809372797</v>
      </c>
      <c r="J154" s="43"/>
      <c r="K154" s="6">
        <v>41.654712428629701</v>
      </c>
      <c r="L154" s="7">
        <v>49.059092805922802</v>
      </c>
      <c r="M154" s="43"/>
      <c r="N154" s="6">
        <v>44.324202808473402</v>
      </c>
      <c r="O154" s="7">
        <v>50.012960584187098</v>
      </c>
      <c r="P154" s="43"/>
      <c r="Q154" s="6">
        <v>41.643985148339297</v>
      </c>
      <c r="R154" s="7">
        <v>47.167555379723197</v>
      </c>
      <c r="S154" s="43"/>
      <c r="T154" s="6">
        <v>39.347857506790099</v>
      </c>
      <c r="U154" s="7">
        <v>43.842710652523806</v>
      </c>
      <c r="V154" s="43"/>
      <c r="W154" s="6">
        <v>36.944131212842102</v>
      </c>
      <c r="X154" s="7">
        <v>41.249315560349849</v>
      </c>
      <c r="Y154" s="43"/>
      <c r="Z154" s="46">
        <f t="shared" si="66"/>
        <v>-2.6328597031876981</v>
      </c>
      <c r="AA154" s="21">
        <f t="shared" si="67"/>
        <v>-2.6802176601341046</v>
      </c>
      <c r="AB154" s="10">
        <f t="shared" si="68"/>
        <v>-2.4037262939479973</v>
      </c>
      <c r="AC154" s="43"/>
      <c r="AD154" s="46">
        <f t="shared" si="69"/>
        <v>-2.8655000034499949</v>
      </c>
      <c r="AE154" s="21">
        <f t="shared" si="70"/>
        <v>-2.8454052044639013</v>
      </c>
      <c r="AF154" s="10">
        <f t="shared" si="71"/>
        <v>-2.5933950921739566</v>
      </c>
      <c r="AG154" s="50"/>
      <c r="AH154" s="46">
        <f t="shared" si="72"/>
        <v>-0.20413885116862129</v>
      </c>
      <c r="AI154" s="10">
        <f t="shared" si="63"/>
        <v>-0.2562861964466488</v>
      </c>
      <c r="AK154" s="46">
        <f t="shared" si="73"/>
        <v>-3.0481950020734079</v>
      </c>
      <c r="AL154" s="10">
        <f t="shared" si="65"/>
        <v>-3.365602974804967</v>
      </c>
    </row>
    <row r="155" spans="2:38" x14ac:dyDescent="0.3">
      <c r="B155" s="2" t="s">
        <v>152</v>
      </c>
      <c r="C155" s="41"/>
      <c r="D155" s="14">
        <v>5.0492700704306802E-3</v>
      </c>
      <c r="E155" s="15">
        <v>4.1179032656526197E-3</v>
      </c>
      <c r="F155" s="19">
        <v>1.6893322316953901E-3</v>
      </c>
      <c r="G155" s="43"/>
      <c r="H155" s="6">
        <v>18.129616295937101</v>
      </c>
      <c r="I155" s="7">
        <v>18.607360866106799</v>
      </c>
      <c r="J155" s="43"/>
      <c r="K155" s="6">
        <v>16.524207705269198</v>
      </c>
      <c r="L155" s="7">
        <v>16.919820630312149</v>
      </c>
      <c r="M155" s="43"/>
      <c r="N155" s="6">
        <v>17.570732843364699</v>
      </c>
      <c r="O155" s="7">
        <v>18.21020177317865</v>
      </c>
      <c r="P155" s="43"/>
      <c r="Q155" s="6">
        <v>16.0141312188969</v>
      </c>
      <c r="R155" s="7">
        <v>16.494528297296849</v>
      </c>
      <c r="S155" s="43"/>
      <c r="T155" s="6">
        <v>13.4731121481113</v>
      </c>
      <c r="U155" s="7">
        <v>14.172280370714045</v>
      </c>
      <c r="V155" s="43"/>
      <c r="W155" s="6">
        <v>12.3696748318162</v>
      </c>
      <c r="X155" s="7">
        <v>12.979437446351699</v>
      </c>
      <c r="Y155" s="43"/>
      <c r="Z155" s="46">
        <f t="shared" si="66"/>
        <v>-1.6054085906679028</v>
      </c>
      <c r="AA155" s="21">
        <f t="shared" si="67"/>
        <v>-1.5566016244677989</v>
      </c>
      <c r="AB155" s="10">
        <f t="shared" si="68"/>
        <v>-1.1034373162950999</v>
      </c>
      <c r="AC155" s="43"/>
      <c r="AD155" s="46">
        <f t="shared" si="69"/>
        <v>-1.6875402357946498</v>
      </c>
      <c r="AE155" s="21">
        <f t="shared" si="70"/>
        <v>-1.7156734758818004</v>
      </c>
      <c r="AF155" s="10">
        <f t="shared" si="71"/>
        <v>-1.1928429243623455</v>
      </c>
      <c r="AG155" s="50"/>
      <c r="AH155" s="46">
        <f t="shared" si="72"/>
        <v>-0.47354749687304504</v>
      </c>
      <c r="AI155" s="10">
        <f t="shared" si="63"/>
        <v>-0.4924340360749711</v>
      </c>
      <c r="AK155" s="46">
        <f t="shared" si="73"/>
        <v>-4.1311933340183247</v>
      </c>
      <c r="AL155" s="10">
        <f t="shared" si="65"/>
        <v>-4.3494547252711744</v>
      </c>
    </row>
    <row r="156" spans="2:38" x14ac:dyDescent="0.3">
      <c r="B156" s="2" t="s">
        <v>153</v>
      </c>
      <c r="C156" s="41"/>
      <c r="D156" s="14">
        <v>2.2998917012001699E-2</v>
      </c>
      <c r="E156" s="15">
        <v>4.1956069277707599E-2</v>
      </c>
      <c r="F156" s="19">
        <v>2.2109933344177098E-2</v>
      </c>
      <c r="G156" s="43"/>
      <c r="H156" s="6">
        <v>37.947334369277698</v>
      </c>
      <c r="I156" s="7">
        <v>32.118057365970699</v>
      </c>
      <c r="J156" s="43"/>
      <c r="K156" s="6">
        <v>36.081336340867701</v>
      </c>
      <c r="L156" s="7">
        <v>30.187515495177099</v>
      </c>
      <c r="M156" s="43"/>
      <c r="N156" s="6">
        <v>38.5005628088485</v>
      </c>
      <c r="O156" s="7">
        <v>31.30851829656185</v>
      </c>
      <c r="P156" s="43"/>
      <c r="Q156" s="6">
        <v>36.7284346545812</v>
      </c>
      <c r="R156" s="7">
        <v>29.490135534371397</v>
      </c>
      <c r="S156" s="43"/>
      <c r="T156" s="6">
        <v>28.9781629448423</v>
      </c>
      <c r="U156" s="7">
        <v>22.859636608848451</v>
      </c>
      <c r="V156" s="43"/>
      <c r="W156" s="6">
        <v>27.586751413980299</v>
      </c>
      <c r="X156" s="7">
        <v>21.560412352526701</v>
      </c>
      <c r="Y156" s="43"/>
      <c r="Z156" s="46">
        <f t="shared" si="66"/>
        <v>-1.8659980284099973</v>
      </c>
      <c r="AA156" s="21">
        <f t="shared" si="67"/>
        <v>-1.7721281542672997</v>
      </c>
      <c r="AB156" s="10">
        <f t="shared" si="68"/>
        <v>-1.3914115308620012</v>
      </c>
      <c r="AC156" s="43"/>
      <c r="AD156" s="46">
        <f t="shared" si="69"/>
        <v>-1.9305418707936006</v>
      </c>
      <c r="AE156" s="21">
        <f t="shared" si="70"/>
        <v>-1.8183827621904527</v>
      </c>
      <c r="AF156" s="10">
        <f t="shared" si="71"/>
        <v>-1.2992242563217502</v>
      </c>
      <c r="AG156" s="50"/>
      <c r="AH156" s="46">
        <f t="shared" si="72"/>
        <v>-0.26658939780168589</v>
      </c>
      <c r="AI156" s="10">
        <f t="shared" si="63"/>
        <v>-0.37504071936159161</v>
      </c>
      <c r="AK156" s="46">
        <f t="shared" si="73"/>
        <v>-2.6322505470342819</v>
      </c>
      <c r="AL156" s="10">
        <f t="shared" si="65"/>
        <v>-3.0272583560272652</v>
      </c>
    </row>
    <row r="157" spans="2:38" x14ac:dyDescent="0.3">
      <c r="B157" s="2" t="s">
        <v>154</v>
      </c>
      <c r="C157" s="41"/>
      <c r="D157" s="14">
        <v>0.28599812496695398</v>
      </c>
      <c r="E157" s="15">
        <v>0.29100016411305202</v>
      </c>
      <c r="F157" s="19">
        <v>0.10974555816703099</v>
      </c>
      <c r="G157" s="43"/>
      <c r="H157" s="6">
        <v>69.614950910129295</v>
      </c>
      <c r="I157" s="7">
        <v>66.465884062205404</v>
      </c>
      <c r="J157" s="43"/>
      <c r="K157" s="6">
        <v>66.385382679910705</v>
      </c>
      <c r="L157" s="7">
        <v>63.202829404023397</v>
      </c>
      <c r="M157" s="43"/>
      <c r="N157" s="6">
        <v>60.713610795274597</v>
      </c>
      <c r="O157" s="7">
        <v>59.5086523579116</v>
      </c>
      <c r="P157" s="43"/>
      <c r="Q157" s="6">
        <v>57.399508112007098</v>
      </c>
      <c r="R157" s="7">
        <v>55.674102523157003</v>
      </c>
      <c r="S157" s="43"/>
      <c r="T157" s="6">
        <v>56.024729542862303</v>
      </c>
      <c r="U157" s="7">
        <v>54.75849648857205</v>
      </c>
      <c r="V157" s="43"/>
      <c r="W157" s="6">
        <v>53.800873437327901</v>
      </c>
      <c r="X157" s="7">
        <v>52.871507078322395</v>
      </c>
      <c r="Y157" s="43"/>
      <c r="Z157" s="46">
        <f t="shared" si="66"/>
        <v>-3.2295682302185895</v>
      </c>
      <c r="AA157" s="21">
        <f t="shared" si="67"/>
        <v>-3.3141026832674996</v>
      </c>
      <c r="AB157" s="10">
        <f t="shared" si="68"/>
        <v>-2.2238561055344022</v>
      </c>
      <c r="AC157" s="43"/>
      <c r="AD157" s="46">
        <f t="shared" si="69"/>
        <v>-3.263054658182007</v>
      </c>
      <c r="AE157" s="21">
        <f t="shared" si="70"/>
        <v>-3.834549834754597</v>
      </c>
      <c r="AF157" s="10">
        <f t="shared" si="71"/>
        <v>-1.8869894102496545</v>
      </c>
      <c r="AG157" s="50"/>
      <c r="AH157" s="46">
        <f t="shared" si="72"/>
        <v>-1.0852296604240086</v>
      </c>
      <c r="AI157" s="10">
        <f t="shared" si="63"/>
        <v>-1.7269701429750552</v>
      </c>
      <c r="AK157" s="46">
        <f t="shared" si="73"/>
        <v>-4.6211799878334565</v>
      </c>
      <c r="AL157" s="10">
        <f t="shared" si="65"/>
        <v>-5.6980289274086466</v>
      </c>
    </row>
    <row r="158" spans="2:38" x14ac:dyDescent="0.3">
      <c r="B158" s="2" t="s">
        <v>155</v>
      </c>
      <c r="C158" s="41"/>
      <c r="D158" s="14">
        <v>6.8384942628248693E-2</v>
      </c>
      <c r="E158" s="15">
        <v>4.6649818234722702E-2</v>
      </c>
      <c r="F158" s="19">
        <v>3.2202070432287101E-2</v>
      </c>
      <c r="G158" s="43"/>
      <c r="H158" s="6">
        <v>40.793080812773198</v>
      </c>
      <c r="I158" s="7">
        <v>49.286370967451248</v>
      </c>
      <c r="J158" s="43"/>
      <c r="K158" s="6">
        <v>38.313828745988403</v>
      </c>
      <c r="L158" s="7">
        <v>46.469569345348653</v>
      </c>
      <c r="M158" s="43"/>
      <c r="N158" s="6">
        <v>41.216950554213</v>
      </c>
      <c r="O158" s="7">
        <v>47.6521631565642</v>
      </c>
      <c r="P158" s="43"/>
      <c r="Q158" s="6">
        <v>38.729026357783503</v>
      </c>
      <c r="R158" s="7">
        <v>44.947062390124152</v>
      </c>
      <c r="S158" s="43"/>
      <c r="T158" s="6">
        <v>36.948644624418797</v>
      </c>
      <c r="U158" s="7">
        <v>41.928136453410197</v>
      </c>
      <c r="V158" s="43"/>
      <c r="W158" s="6">
        <v>34.730207297185103</v>
      </c>
      <c r="X158" s="7">
        <v>39.457263917169698</v>
      </c>
      <c r="Y158" s="43"/>
      <c r="Z158" s="46">
        <f t="shared" si="66"/>
        <v>-2.4792520667847953</v>
      </c>
      <c r="AA158" s="21">
        <f t="shared" si="67"/>
        <v>-2.4879241964294962</v>
      </c>
      <c r="AB158" s="10">
        <f t="shared" si="68"/>
        <v>-2.2184373272336941</v>
      </c>
      <c r="AC158" s="43"/>
      <c r="AD158" s="46">
        <f t="shared" si="69"/>
        <v>-2.8168016221025951</v>
      </c>
      <c r="AE158" s="21">
        <f t="shared" si="70"/>
        <v>-2.7051007664400473</v>
      </c>
      <c r="AF158" s="10">
        <f t="shared" si="71"/>
        <v>-2.4708725362404991</v>
      </c>
      <c r="AG158" s="50"/>
      <c r="AH158" s="46">
        <f t="shared" si="72"/>
        <v>-0.34434667795346036</v>
      </c>
      <c r="AI158" s="10">
        <f t="shared" si="63"/>
        <v>-0.45843604573171531</v>
      </c>
      <c r="AK158" s="46">
        <f t="shared" si="73"/>
        <v>-3.4492971615357906</v>
      </c>
      <c r="AL158" s="10">
        <f t="shared" si="65"/>
        <v>-4.0675942156661389</v>
      </c>
    </row>
    <row r="159" spans="2:38" x14ac:dyDescent="0.3">
      <c r="B159" s="2" t="s">
        <v>156</v>
      </c>
      <c r="C159" s="41"/>
      <c r="D159" s="14">
        <v>3.1195878010021601E-2</v>
      </c>
      <c r="E159" s="15">
        <v>1.6151559247482902E-2</v>
      </c>
      <c r="F159" s="19">
        <v>1.2118015840286401E-2</v>
      </c>
      <c r="G159" s="43"/>
      <c r="H159" s="6">
        <v>45.111315036243298</v>
      </c>
      <c r="I159" s="7">
        <v>53.134313201812645</v>
      </c>
      <c r="J159" s="43"/>
      <c r="K159" s="6">
        <v>42.449962141136098</v>
      </c>
      <c r="L159" s="7">
        <v>50.374058203019999</v>
      </c>
      <c r="M159" s="43"/>
      <c r="N159" s="6">
        <v>44.305562442500701</v>
      </c>
      <c r="O159" s="7">
        <v>49.631520938950402</v>
      </c>
      <c r="P159" s="43"/>
      <c r="Q159" s="6">
        <v>41.820193729415202</v>
      </c>
      <c r="R159" s="7">
        <v>47.035680704717052</v>
      </c>
      <c r="S159" s="43"/>
      <c r="T159" s="6">
        <v>39.534800511293398</v>
      </c>
      <c r="U159" s="7">
        <v>43.765303104669201</v>
      </c>
      <c r="V159" s="43"/>
      <c r="W159" s="6">
        <v>37.252916629373203</v>
      </c>
      <c r="X159" s="7">
        <v>41.38976200088355</v>
      </c>
      <c r="Y159" s="43"/>
      <c r="Z159" s="46">
        <f t="shared" si="66"/>
        <v>-2.6613528951071999</v>
      </c>
      <c r="AA159" s="21">
        <f t="shared" si="67"/>
        <v>-2.4853687130854993</v>
      </c>
      <c r="AB159" s="10">
        <f t="shared" si="68"/>
        <v>-2.2818838819201943</v>
      </c>
      <c r="AC159" s="43"/>
      <c r="AD159" s="46">
        <f t="shared" si="69"/>
        <v>-2.7602549987926466</v>
      </c>
      <c r="AE159" s="21">
        <f t="shared" si="70"/>
        <v>-2.59584023423335</v>
      </c>
      <c r="AF159" s="10">
        <f t="shared" si="71"/>
        <v>-2.3755411037856504</v>
      </c>
      <c r="AG159" s="50"/>
      <c r="AH159" s="46">
        <f t="shared" si="72"/>
        <v>-0.378104215559184</v>
      </c>
      <c r="AI159" s="10">
        <f t="shared" si="63"/>
        <v>-0.37964665546074966</v>
      </c>
      <c r="AK159" s="46">
        <f t="shared" si="73"/>
        <v>-3.9894089320246104</v>
      </c>
      <c r="AL159" s="10">
        <f t="shared" si="65"/>
        <v>-4.0965921975710984</v>
      </c>
    </row>
    <row r="160" spans="2:38" x14ac:dyDescent="0.3">
      <c r="B160" s="2" t="s">
        <v>157</v>
      </c>
      <c r="C160" s="41"/>
      <c r="D160" s="14">
        <v>1.5773903856633399E-3</v>
      </c>
      <c r="E160" s="15">
        <v>3.4675751199523498E-3</v>
      </c>
      <c r="F160" s="19">
        <v>1.7884726196406399E-3</v>
      </c>
      <c r="G160" s="43"/>
      <c r="H160" s="6">
        <v>12.5933861953297</v>
      </c>
      <c r="I160" s="7">
        <v>13.9744910702456</v>
      </c>
      <c r="J160" s="43"/>
      <c r="K160" s="6">
        <v>11.5670529599759</v>
      </c>
      <c r="L160" s="7">
        <v>12.882835672303351</v>
      </c>
      <c r="M160" s="43"/>
      <c r="N160" s="6">
        <v>12.4532409872216</v>
      </c>
      <c r="O160" s="7">
        <v>14.058502365206252</v>
      </c>
      <c r="P160" s="43"/>
      <c r="Q160" s="6">
        <v>11.362811931321099</v>
      </c>
      <c r="R160" s="7">
        <v>12.7784021182222</v>
      </c>
      <c r="S160" s="43"/>
      <c r="T160" s="6">
        <v>9.9881967057081908</v>
      </c>
      <c r="U160" s="7">
        <v>11.318669548651741</v>
      </c>
      <c r="V160" s="43"/>
      <c r="W160" s="6">
        <v>9.12347050653994</v>
      </c>
      <c r="X160" s="7">
        <v>10.392940926693786</v>
      </c>
      <c r="Y160" s="43"/>
      <c r="Z160" s="46">
        <f t="shared" si="66"/>
        <v>-1.0263332353537997</v>
      </c>
      <c r="AA160" s="21">
        <f t="shared" si="67"/>
        <v>-1.0904290559005005</v>
      </c>
      <c r="AB160" s="10">
        <f t="shared" si="68"/>
        <v>-0.86472619916825089</v>
      </c>
      <c r="AC160" s="43"/>
      <c r="AD160" s="46">
        <f t="shared" si="69"/>
        <v>-1.0916553979422492</v>
      </c>
      <c r="AE160" s="21">
        <f t="shared" si="70"/>
        <v>-1.2801002469840519</v>
      </c>
      <c r="AF160" s="10">
        <f t="shared" si="71"/>
        <v>-0.9257286219579548</v>
      </c>
      <c r="AG160" s="50"/>
      <c r="AH160" s="46">
        <f t="shared" si="72"/>
        <v>-0.16715956193754627</v>
      </c>
      <c r="AI160" s="10">
        <f t="shared" si="63"/>
        <v>-0.33708163680423375</v>
      </c>
      <c r="AK160" s="46">
        <f t="shared" si="73"/>
        <v>-2.021452738516234</v>
      </c>
      <c r="AL160" s="10">
        <f t="shared" si="65"/>
        <v>-3.1713906164742953</v>
      </c>
    </row>
    <row r="161" spans="2:38" x14ac:dyDescent="0.3">
      <c r="B161" s="2" t="s">
        <v>158</v>
      </c>
      <c r="C161" s="41"/>
      <c r="D161" s="14">
        <v>3.3177293836453001E-2</v>
      </c>
      <c r="E161" s="15">
        <v>4.0102754729767001E-2</v>
      </c>
      <c r="F161" s="19">
        <v>3.0940800945044901E-2</v>
      </c>
      <c r="G161" s="43"/>
      <c r="H161" s="6">
        <v>25.430969681661999</v>
      </c>
      <c r="I161" s="7">
        <v>22.2637948715813</v>
      </c>
      <c r="J161" s="43"/>
      <c r="K161" s="6">
        <v>23.719774664572501</v>
      </c>
      <c r="L161" s="7">
        <v>20.582922597392901</v>
      </c>
      <c r="M161" s="43"/>
      <c r="N161" s="6">
        <v>26.1597147786966</v>
      </c>
      <c r="O161" s="7">
        <v>22.757989805730649</v>
      </c>
      <c r="P161" s="43"/>
      <c r="Q161" s="6">
        <v>24.430200377203999</v>
      </c>
      <c r="R161" s="7">
        <v>21.008452891463797</v>
      </c>
      <c r="S161" s="43"/>
      <c r="T161" s="6">
        <v>21.280891401058899</v>
      </c>
      <c r="U161" s="7">
        <v>18.55513438478145</v>
      </c>
      <c r="V161" s="43"/>
      <c r="W161" s="6">
        <v>19.864183286811301</v>
      </c>
      <c r="X161" s="7">
        <v>17.244002163026749</v>
      </c>
      <c r="Y161" s="43"/>
      <c r="Z161" s="46">
        <f t="shared" si="66"/>
        <v>-1.7111950170894978</v>
      </c>
      <c r="AA161" s="21">
        <f t="shared" si="67"/>
        <v>-1.7295144014926009</v>
      </c>
      <c r="AB161" s="10">
        <f t="shared" si="68"/>
        <v>-1.4167081142475979</v>
      </c>
      <c r="AC161" s="43"/>
      <c r="AD161" s="46">
        <f t="shared" si="69"/>
        <v>-1.680872274188399</v>
      </c>
      <c r="AE161" s="21">
        <f t="shared" si="70"/>
        <v>-1.7495369142668515</v>
      </c>
      <c r="AF161" s="10">
        <f t="shared" si="71"/>
        <v>-1.3111322217547006</v>
      </c>
      <c r="AG161" s="50"/>
      <c r="AH161" s="46">
        <f t="shared" si="72"/>
        <v>-0.97292990507909538</v>
      </c>
      <c r="AI161" s="10">
        <f t="shared" si="63"/>
        <v>-1.4112276487408575</v>
      </c>
      <c r="AK161" s="46">
        <f t="shared" si="73"/>
        <v>-4.8939821118228917</v>
      </c>
      <c r="AL161" s="10">
        <f t="shared" si="65"/>
        <v>-6.3306493166798861</v>
      </c>
    </row>
    <row r="162" spans="2:38" x14ac:dyDescent="0.3">
      <c r="B162" s="2" t="s">
        <v>159</v>
      </c>
      <c r="C162" s="41"/>
      <c r="D162" s="14">
        <v>1.3588967829393599</v>
      </c>
      <c r="E162" s="15">
        <v>1.38260816541579</v>
      </c>
      <c r="F162" s="19">
        <v>0.62388213820916005</v>
      </c>
      <c r="G162" s="43"/>
      <c r="H162" s="6">
        <v>40.580686186460497</v>
      </c>
      <c r="I162" s="7">
        <v>39.224898606590955</v>
      </c>
      <c r="J162" s="43"/>
      <c r="K162" s="6">
        <v>38.2451615333893</v>
      </c>
      <c r="L162" s="7">
        <v>36.907016597681249</v>
      </c>
      <c r="M162" s="43"/>
      <c r="N162" s="6">
        <v>39.412769155263099</v>
      </c>
      <c r="O162" s="7">
        <v>38.264105468925649</v>
      </c>
      <c r="P162" s="43"/>
      <c r="Q162" s="6">
        <v>36.939826852703902</v>
      </c>
      <c r="R162" s="7">
        <v>35.850254201828847</v>
      </c>
      <c r="S162" s="43"/>
      <c r="T162" s="6">
        <v>32.301511811364797</v>
      </c>
      <c r="U162" s="7">
        <v>32.174124534441198</v>
      </c>
      <c r="V162" s="43"/>
      <c r="W162" s="6">
        <v>30.170595453910298</v>
      </c>
      <c r="X162" s="7">
        <v>29.942045508333052</v>
      </c>
      <c r="Y162" s="43"/>
      <c r="Z162" s="46">
        <f t="shared" si="66"/>
        <v>-2.3355246530711966</v>
      </c>
      <c r="AA162" s="21">
        <f t="shared" si="67"/>
        <v>-2.472942302559197</v>
      </c>
      <c r="AB162" s="10">
        <f t="shared" si="68"/>
        <v>-2.1309163574544989</v>
      </c>
      <c r="AC162" s="43"/>
      <c r="AD162" s="46">
        <f t="shared" si="69"/>
        <v>-2.3178820089097059</v>
      </c>
      <c r="AE162" s="21">
        <f t="shared" si="70"/>
        <v>-2.4138512670968026</v>
      </c>
      <c r="AF162" s="10">
        <f t="shared" si="71"/>
        <v>-2.2320790261081456</v>
      </c>
      <c r="AG162" s="50"/>
      <c r="AH162" s="46">
        <f t="shared" si="72"/>
        <v>-0.34998941791644239</v>
      </c>
      <c r="AI162" s="10">
        <f t="shared" si="63"/>
        <v>-0.17191925084124288</v>
      </c>
      <c r="AK162" s="46">
        <f t="shared" si="73"/>
        <v>-2.2945957074107284</v>
      </c>
      <c r="AL162" s="10">
        <f t="shared" si="65"/>
        <v>-2.3121675821591476</v>
      </c>
    </row>
    <row r="163" spans="2:38" x14ac:dyDescent="0.3">
      <c r="B163" s="2" t="s">
        <v>160</v>
      </c>
      <c r="C163" s="41"/>
      <c r="D163" s="14">
        <v>0.74692611481524995</v>
      </c>
      <c r="E163" s="15">
        <v>0.35439324280013501</v>
      </c>
      <c r="F163" s="19">
        <v>0.25091940196965201</v>
      </c>
      <c r="G163" s="43"/>
      <c r="H163" s="6">
        <v>49.478536660178499</v>
      </c>
      <c r="I163" s="7">
        <v>54.736426820251395</v>
      </c>
      <c r="J163" s="43"/>
      <c r="K163" s="6">
        <v>46.154244288135502</v>
      </c>
      <c r="L163" s="7">
        <v>51.212839854881295</v>
      </c>
      <c r="M163" s="43"/>
      <c r="N163" s="6">
        <v>47.884917799848999</v>
      </c>
      <c r="O163" s="7">
        <v>51.338911797624846</v>
      </c>
      <c r="P163" s="43"/>
      <c r="Q163" s="6">
        <v>44.820215242840703</v>
      </c>
      <c r="R163" s="7">
        <v>48.108855604549198</v>
      </c>
      <c r="S163" s="43"/>
      <c r="T163" s="6">
        <v>41.174854473457501</v>
      </c>
      <c r="U163" s="7">
        <v>43.557735394171246</v>
      </c>
      <c r="V163" s="43"/>
      <c r="W163" s="6">
        <v>38.577801731004399</v>
      </c>
      <c r="X163" s="7">
        <v>40.897993514339305</v>
      </c>
      <c r="Y163" s="43"/>
      <c r="Z163" s="46">
        <f t="shared" si="66"/>
        <v>-3.3242923720429971</v>
      </c>
      <c r="AA163" s="21">
        <f t="shared" si="67"/>
        <v>-3.064702557008296</v>
      </c>
      <c r="AB163" s="10">
        <f t="shared" si="68"/>
        <v>-2.5970527424531014</v>
      </c>
      <c r="AC163" s="43"/>
      <c r="AD163" s="46">
        <f t="shared" si="69"/>
        <v>-3.5235869653701002</v>
      </c>
      <c r="AE163" s="21">
        <f t="shared" si="70"/>
        <v>-3.2300561930756473</v>
      </c>
      <c r="AF163" s="10">
        <f t="shared" si="71"/>
        <v>-2.659741879831941</v>
      </c>
      <c r="AG163" s="50"/>
      <c r="AH163" s="46">
        <f t="shared" si="72"/>
        <v>-0.61571564140776658</v>
      </c>
      <c r="AI163" s="10">
        <f t="shared" si="63"/>
        <v>-0.72819135291326087</v>
      </c>
      <c r="AK163" s="46">
        <f t="shared" si="73"/>
        <v>-3.5519070365555727</v>
      </c>
      <c r="AL163" s="10">
        <f t="shared" si="65"/>
        <v>-3.796021894397247</v>
      </c>
    </row>
    <row r="164" spans="2:38" x14ac:dyDescent="0.3">
      <c r="B164" s="2" t="s">
        <v>161</v>
      </c>
      <c r="C164" s="41"/>
      <c r="D164" s="14">
        <v>0.31881294178011699</v>
      </c>
      <c r="E164" s="15">
        <v>0.38837601208907402</v>
      </c>
      <c r="F164" s="19">
        <v>0.224849038667777</v>
      </c>
      <c r="G164" s="43"/>
      <c r="H164" s="6">
        <v>42.859278197186804</v>
      </c>
      <c r="I164" s="7">
        <v>41.637219507345648</v>
      </c>
      <c r="J164" s="43"/>
      <c r="K164" s="6">
        <v>40.352546141860202</v>
      </c>
      <c r="L164" s="7">
        <v>38.849826753608696</v>
      </c>
      <c r="M164" s="43"/>
      <c r="N164" s="6">
        <v>45.227479503501499</v>
      </c>
      <c r="O164" s="7">
        <v>43.470190577415899</v>
      </c>
      <c r="P164" s="43"/>
      <c r="Q164" s="6">
        <v>42.4777762932504</v>
      </c>
      <c r="R164" s="7">
        <v>40.637610405357051</v>
      </c>
      <c r="S164" s="43"/>
      <c r="T164" s="6">
        <v>34.653675991360799</v>
      </c>
      <c r="U164" s="7">
        <v>32.925998292474503</v>
      </c>
      <c r="V164" s="43"/>
      <c r="W164" s="6">
        <v>32.832151181198199</v>
      </c>
      <c r="X164" s="7">
        <v>30.901560108849651</v>
      </c>
      <c r="Y164" s="43"/>
      <c r="Z164" s="46">
        <f t="shared" si="66"/>
        <v>-2.5067320553266015</v>
      </c>
      <c r="AA164" s="21">
        <f t="shared" si="67"/>
        <v>-2.7497032102510985</v>
      </c>
      <c r="AB164" s="10">
        <f t="shared" si="68"/>
        <v>-1.8215248101626003</v>
      </c>
      <c r="AC164" s="43"/>
      <c r="AD164" s="46">
        <f t="shared" si="69"/>
        <v>-2.7873927537369525</v>
      </c>
      <c r="AE164" s="21">
        <f t="shared" si="70"/>
        <v>-2.8325801720588473</v>
      </c>
      <c r="AF164" s="10">
        <f t="shared" si="71"/>
        <v>-2.0244381836248522</v>
      </c>
      <c r="AG164" s="50"/>
      <c r="AH164" s="46">
        <f t="shared" si="72"/>
        <v>-1.728725320138496</v>
      </c>
      <c r="AI164" s="10">
        <f t="shared" si="63"/>
        <v>-1.5601089096110967</v>
      </c>
      <c r="AK164" s="46">
        <f t="shared" si="73"/>
        <v>-4.4229905345704914</v>
      </c>
      <c r="AL164" s="10">
        <f t="shared" si="65"/>
        <v>-4.4105212513583538</v>
      </c>
    </row>
    <row r="165" spans="2:38" x14ac:dyDescent="0.3">
      <c r="B165" s="2" t="s">
        <v>162</v>
      </c>
      <c r="C165" s="41"/>
      <c r="D165" s="14">
        <v>0.21204761847846099</v>
      </c>
      <c r="E165" s="15">
        <v>0.42582224778471101</v>
      </c>
      <c r="F165" s="19">
        <v>0.23245715409564099</v>
      </c>
      <c r="G165" s="43"/>
      <c r="H165" s="6">
        <v>42.1208419436432</v>
      </c>
      <c r="I165" s="7">
        <v>39.877605899253055</v>
      </c>
      <c r="J165" s="43"/>
      <c r="K165" s="6">
        <v>39.620667950982799</v>
      </c>
      <c r="L165" s="7">
        <v>37.373210501398148</v>
      </c>
      <c r="M165" s="43"/>
      <c r="N165" s="6">
        <v>44.965171846563202</v>
      </c>
      <c r="O165" s="7">
        <v>43.333729840551449</v>
      </c>
      <c r="P165" s="43"/>
      <c r="Q165" s="6">
        <v>42.276615235308398</v>
      </c>
      <c r="R165" s="7">
        <v>40.602236711802348</v>
      </c>
      <c r="S165" s="43"/>
      <c r="T165" s="6">
        <v>37.141417865409302</v>
      </c>
      <c r="U165" s="7">
        <v>36.208735143569996</v>
      </c>
      <c r="V165" s="43"/>
      <c r="W165" s="6">
        <v>34.617905065027799</v>
      </c>
      <c r="X165" s="7">
        <v>33.562528367063599</v>
      </c>
      <c r="Y165" s="43"/>
      <c r="Z165" s="46">
        <f t="shared" si="66"/>
        <v>-2.5001739926604003</v>
      </c>
      <c r="AA165" s="21">
        <f t="shared" si="67"/>
        <v>-2.6885566112548034</v>
      </c>
      <c r="AB165" s="10">
        <f t="shared" si="68"/>
        <v>-2.5235128003815035</v>
      </c>
      <c r="AC165" s="43"/>
      <c r="AD165" s="46">
        <f t="shared" si="69"/>
        <v>-2.5043953978549069</v>
      </c>
      <c r="AE165" s="21">
        <f t="shared" si="70"/>
        <v>-2.7314931287491007</v>
      </c>
      <c r="AF165" s="10">
        <f t="shared" si="71"/>
        <v>-2.6462067765063964</v>
      </c>
      <c r="AG165" s="50"/>
      <c r="AH165" s="46">
        <f t="shared" si="72"/>
        <v>-0.27108348762781936</v>
      </c>
      <c r="AI165" s="10">
        <f t="shared" si="63"/>
        <v>-0.25900525706719979</v>
      </c>
      <c r="AK165" s="46">
        <f t="shared" si="73"/>
        <v>-2.919878669144238</v>
      </c>
      <c r="AL165" s="10">
        <f t="shared" si="65"/>
        <v>-2.9609403067165805</v>
      </c>
    </row>
    <row r="166" spans="2:38" x14ac:dyDescent="0.3">
      <c r="B166" s="2" t="s">
        <v>163</v>
      </c>
      <c r="C166" s="41"/>
      <c r="D166" s="14">
        <v>3.06762361181078E-2</v>
      </c>
      <c r="E166" s="15">
        <v>3.38295493306114E-2</v>
      </c>
      <c r="F166" s="19">
        <v>1.3185395070452501E-2</v>
      </c>
      <c r="G166" s="43"/>
      <c r="H166" s="6">
        <v>25.5295001064943</v>
      </c>
      <c r="I166" s="7">
        <v>24.318522046377197</v>
      </c>
      <c r="J166" s="43"/>
      <c r="K166" s="6">
        <v>23.9208801329343</v>
      </c>
      <c r="L166" s="7">
        <v>22.7080266662044</v>
      </c>
      <c r="M166" s="43"/>
      <c r="N166" s="6">
        <v>24.834882804318902</v>
      </c>
      <c r="O166" s="7">
        <v>23.659469027405351</v>
      </c>
      <c r="P166" s="43"/>
      <c r="Q166" s="6">
        <v>23.324064233868</v>
      </c>
      <c r="R166" s="7">
        <v>22.142493003665852</v>
      </c>
      <c r="S166" s="43"/>
      <c r="T166" s="6">
        <v>17.9638667642763</v>
      </c>
      <c r="U166" s="7">
        <v>16.945889370324501</v>
      </c>
      <c r="V166" s="43"/>
      <c r="W166" s="6">
        <v>16.7582516633056</v>
      </c>
      <c r="X166" s="7">
        <v>15.718750420493301</v>
      </c>
      <c r="Y166" s="43"/>
      <c r="Z166" s="46">
        <f t="shared" si="66"/>
        <v>-1.6086199735599997</v>
      </c>
      <c r="AA166" s="21">
        <f t="shared" si="67"/>
        <v>-1.5108185704509012</v>
      </c>
      <c r="AB166" s="10">
        <f t="shared" si="68"/>
        <v>-1.2056151009707001</v>
      </c>
      <c r="AC166" s="43"/>
      <c r="AD166" s="46">
        <f t="shared" si="69"/>
        <v>-1.6104953801727966</v>
      </c>
      <c r="AE166" s="21">
        <f t="shared" si="70"/>
        <v>-1.5169760237394989</v>
      </c>
      <c r="AF166" s="10">
        <f t="shared" si="71"/>
        <v>-1.2271389498312004</v>
      </c>
      <c r="AG166" s="50"/>
      <c r="AH166" s="46">
        <f t="shared" si="72"/>
        <v>-0.3839504146432961</v>
      </c>
      <c r="AI166" s="10">
        <f t="shared" si="63"/>
        <v>-0.3649169169414051</v>
      </c>
      <c r="AK166" s="46">
        <f t="shared" si="73"/>
        <v>-2.8750140782289577</v>
      </c>
      <c r="AL166" s="10">
        <f t="shared" si="65"/>
        <v>-2.8138121541721883</v>
      </c>
    </row>
    <row r="167" spans="2:38" x14ac:dyDescent="0.3">
      <c r="B167" s="2" t="s">
        <v>164</v>
      </c>
      <c r="C167" s="41"/>
      <c r="D167" s="14">
        <v>9.5344276768309106E-3</v>
      </c>
      <c r="E167" s="15">
        <v>8.6998891535739198E-3</v>
      </c>
      <c r="F167" s="19">
        <v>4.4305570612334999E-3</v>
      </c>
      <c r="G167" s="43"/>
      <c r="H167" s="6">
        <v>38.803353444927602</v>
      </c>
      <c r="I167" s="7">
        <v>39.417303561543946</v>
      </c>
      <c r="J167" s="43"/>
      <c r="K167" s="6">
        <v>36.734866012766801</v>
      </c>
      <c r="L167" s="7">
        <v>37.276434460508248</v>
      </c>
      <c r="M167" s="43"/>
      <c r="N167" s="6">
        <v>37.816021082703401</v>
      </c>
      <c r="O167" s="7">
        <v>38.3606084183414</v>
      </c>
      <c r="P167" s="43"/>
      <c r="Q167" s="6">
        <v>35.6273019168734</v>
      </c>
      <c r="R167" s="7">
        <v>36.1631547752933</v>
      </c>
      <c r="S167" s="43"/>
      <c r="T167" s="6">
        <v>30.7539332398398</v>
      </c>
      <c r="U167" s="7">
        <v>31.86436591214915</v>
      </c>
      <c r="V167" s="43"/>
      <c r="W167" s="6">
        <v>28.888113368893698</v>
      </c>
      <c r="X167" s="7">
        <v>29.823703348966202</v>
      </c>
      <c r="Y167" s="43"/>
      <c r="Z167" s="46">
        <f t="shared" si="66"/>
        <v>-2.0684874321608007</v>
      </c>
      <c r="AA167" s="21">
        <f t="shared" si="67"/>
        <v>-2.1887191658300011</v>
      </c>
      <c r="AB167" s="10">
        <f t="shared" si="68"/>
        <v>-1.8658198709461011</v>
      </c>
      <c r="AC167" s="43"/>
      <c r="AD167" s="46">
        <f t="shared" si="69"/>
        <v>-2.1408691010356975</v>
      </c>
      <c r="AE167" s="21">
        <f t="shared" si="70"/>
        <v>-2.1974536430480995</v>
      </c>
      <c r="AF167" s="10">
        <f t="shared" si="71"/>
        <v>-2.0406625631829485</v>
      </c>
      <c r="AG167" s="50"/>
      <c r="AH167" s="46">
        <f t="shared" si="72"/>
        <v>-0.34459727660881567</v>
      </c>
      <c r="AI167" s="10">
        <f t="shared" si="63"/>
        <v>-0.1687936684665296</v>
      </c>
      <c r="AK167" s="46">
        <f t="shared" si="73"/>
        <v>-3.7429197531608001</v>
      </c>
      <c r="AL167" s="10">
        <f t="shared" si="65"/>
        <v>-2.9599734144266816</v>
      </c>
    </row>
    <row r="168" spans="2:38" x14ac:dyDescent="0.3">
      <c r="B168" s="2" t="s">
        <v>165</v>
      </c>
      <c r="C168" s="41"/>
      <c r="D168" s="14">
        <v>0.106484984892253</v>
      </c>
      <c r="E168" s="15">
        <v>7.8024123180847199E-2</v>
      </c>
      <c r="F168" s="19">
        <v>5.2833139601124297E-2</v>
      </c>
      <c r="G168" s="43"/>
      <c r="H168" s="6">
        <v>38.722697210716397</v>
      </c>
      <c r="I168" s="7">
        <v>43.466537341352499</v>
      </c>
      <c r="J168" s="43"/>
      <c r="K168" s="6">
        <v>36.094011535858101</v>
      </c>
      <c r="L168" s="7">
        <v>40.494397356710401</v>
      </c>
      <c r="M168" s="43"/>
      <c r="N168" s="6">
        <v>39.901294874137399</v>
      </c>
      <c r="O168" s="7">
        <v>43.005718065086896</v>
      </c>
      <c r="P168" s="43"/>
      <c r="Q168" s="6">
        <v>37.4485306960812</v>
      </c>
      <c r="R168" s="7">
        <v>40.402701099319003</v>
      </c>
      <c r="S168" s="43"/>
      <c r="T168" s="6">
        <v>35.074541198387699</v>
      </c>
      <c r="U168" s="7">
        <v>36.485064474171296</v>
      </c>
      <c r="V168" s="43"/>
      <c r="W168" s="6">
        <v>32.961353594620697</v>
      </c>
      <c r="X168" s="7">
        <v>34.316581326498849</v>
      </c>
      <c r="Y168" s="43"/>
      <c r="Z168" s="46">
        <f t="shared" si="66"/>
        <v>-2.6286856748582963</v>
      </c>
      <c r="AA168" s="21">
        <f t="shared" si="67"/>
        <v>-2.4527641780561993</v>
      </c>
      <c r="AB168" s="10">
        <f t="shared" si="68"/>
        <v>-2.1131876037670025</v>
      </c>
      <c r="AC168" s="43"/>
      <c r="AD168" s="46">
        <f t="shared" si="69"/>
        <v>-2.9721399846420979</v>
      </c>
      <c r="AE168" s="21">
        <f t="shared" si="70"/>
        <v>-2.6030169657678925</v>
      </c>
      <c r="AF168" s="10">
        <f t="shared" si="71"/>
        <v>-2.1684831476724469</v>
      </c>
      <c r="AG168" s="50"/>
      <c r="AH168" s="46">
        <f t="shared" si="72"/>
        <v>-0.74114771688337722</v>
      </c>
      <c r="AI168" s="10">
        <f t="shared" si="63"/>
        <v>-1.1453280363149598</v>
      </c>
      <c r="AK168" s="46">
        <f t="shared" si="73"/>
        <v>-4.3081761317787421</v>
      </c>
      <c r="AL168" s="10">
        <f t="shared" si="65"/>
        <v>-5.5327638633493503</v>
      </c>
    </row>
    <row r="169" spans="2:38" x14ac:dyDescent="0.3">
      <c r="B169" s="2" t="s">
        <v>166</v>
      </c>
      <c r="C169" s="41"/>
      <c r="D169" s="14">
        <v>5.7969420620573003E-2</v>
      </c>
      <c r="E169" s="15">
        <v>3.7427714016355203E-2</v>
      </c>
      <c r="F169" s="19">
        <v>2.52406345230381E-2</v>
      </c>
      <c r="G169" s="43"/>
      <c r="H169" s="6">
        <v>45.784442239080398</v>
      </c>
      <c r="I169" s="7">
        <v>52.455721631576651</v>
      </c>
      <c r="J169" s="43"/>
      <c r="K169" s="6">
        <v>42.967902328695203</v>
      </c>
      <c r="L169" s="7">
        <v>49.3951362296851</v>
      </c>
      <c r="M169" s="43"/>
      <c r="N169" s="6">
        <v>45.688603546885801</v>
      </c>
      <c r="O169" s="7">
        <v>50.099577984864297</v>
      </c>
      <c r="P169" s="43"/>
      <c r="Q169" s="6">
        <v>42.989392692575898</v>
      </c>
      <c r="R169" s="7">
        <v>47.326968452896253</v>
      </c>
      <c r="S169" s="43"/>
      <c r="T169" s="6">
        <v>40.8610380756569</v>
      </c>
      <c r="U169" s="7">
        <v>44.421014176160348</v>
      </c>
      <c r="V169" s="43"/>
      <c r="W169" s="6">
        <v>38.472592386593099</v>
      </c>
      <c r="X169" s="7">
        <v>41.998137347351644</v>
      </c>
      <c r="Y169" s="43"/>
      <c r="Z169" s="46">
        <f t="shared" si="66"/>
        <v>-2.8165399103851954</v>
      </c>
      <c r="AA169" s="21">
        <f t="shared" si="67"/>
        <v>-2.6992108543099036</v>
      </c>
      <c r="AB169" s="10">
        <f t="shared" si="68"/>
        <v>-2.3884456890638006</v>
      </c>
      <c r="AC169" s="43"/>
      <c r="AD169" s="46">
        <f t="shared" si="69"/>
        <v>-3.0605854018915508</v>
      </c>
      <c r="AE169" s="21">
        <f t="shared" si="70"/>
        <v>-2.7726095319680439</v>
      </c>
      <c r="AF169" s="10">
        <f t="shared" si="71"/>
        <v>-2.4228768288087039</v>
      </c>
      <c r="AG169" s="50"/>
      <c r="AH169" s="46">
        <f t="shared" si="72"/>
        <v>-0.51034192491522989</v>
      </c>
      <c r="AI169" s="10">
        <f t="shared" si="63"/>
        <v>-0.76497780648443803</v>
      </c>
      <c r="AK169" s="46">
        <f t="shared" si="73"/>
        <v>-4.3039727361486646</v>
      </c>
      <c r="AL169" s="10">
        <f t="shared" si="65"/>
        <v>-5.2541346407571288</v>
      </c>
    </row>
    <row r="170" spans="2:38" x14ac:dyDescent="0.3">
      <c r="B170" s="2" t="s">
        <v>167</v>
      </c>
      <c r="C170" s="41"/>
      <c r="D170" s="14">
        <v>0.17595526338369699</v>
      </c>
      <c r="E170" s="15">
        <v>0.40091070373597298</v>
      </c>
      <c r="F170" s="19">
        <v>0.12938363658833499</v>
      </c>
      <c r="G170" s="43"/>
      <c r="H170" s="6">
        <v>52.650223138701897</v>
      </c>
      <c r="I170" s="7">
        <v>59.201572167659748</v>
      </c>
      <c r="J170" s="43"/>
      <c r="K170" s="6">
        <v>49.101716011425601</v>
      </c>
      <c r="L170" s="7">
        <v>55.2778655925812</v>
      </c>
      <c r="M170" s="43"/>
      <c r="N170" s="6">
        <v>54.080183515281</v>
      </c>
      <c r="O170" s="7">
        <v>61.661399510578853</v>
      </c>
      <c r="P170" s="43"/>
      <c r="Q170" s="6">
        <v>50.241531975010197</v>
      </c>
      <c r="R170" s="7">
        <v>57.410618385473001</v>
      </c>
      <c r="S170" s="43"/>
      <c r="T170" s="6">
        <v>46.440427414665599</v>
      </c>
      <c r="U170" s="7">
        <v>51.128453674393356</v>
      </c>
      <c r="V170" s="43"/>
      <c r="W170" s="6">
        <v>43.250029241052196</v>
      </c>
      <c r="X170" s="7">
        <v>47.685708916532199</v>
      </c>
      <c r="Y170" s="43"/>
      <c r="Z170" s="46">
        <f t="shared" si="66"/>
        <v>-3.5485071272762951</v>
      </c>
      <c r="AA170" s="21">
        <f t="shared" si="67"/>
        <v>-3.8386515402708028</v>
      </c>
      <c r="AB170" s="10">
        <f t="shared" si="68"/>
        <v>-3.1903981736134028</v>
      </c>
      <c r="AC170" s="43"/>
      <c r="AD170" s="46">
        <f t="shared" si="69"/>
        <v>-3.9237065750785476</v>
      </c>
      <c r="AE170" s="21">
        <f t="shared" si="70"/>
        <v>-4.2507811251058527</v>
      </c>
      <c r="AF170" s="10">
        <f t="shared" si="71"/>
        <v>-3.4427447578611563</v>
      </c>
      <c r="AG170" s="50"/>
      <c r="AH170" s="46">
        <f t="shared" si="72"/>
        <v>-0.5274426989031088</v>
      </c>
      <c r="AI170" s="10">
        <f t="shared" si="63"/>
        <v>-0.64874903721429988</v>
      </c>
      <c r="AK170" s="46">
        <f t="shared" si="73"/>
        <v>-4.3515665370938148</v>
      </c>
      <c r="AL170" s="10">
        <f t="shared" si="65"/>
        <v>-4.8880307723155427</v>
      </c>
    </row>
    <row r="171" spans="2:38" x14ac:dyDescent="0.3">
      <c r="B171" s="2" t="s">
        <v>168</v>
      </c>
      <c r="C171" s="41"/>
      <c r="D171" s="14">
        <v>5.3692336741199699E-2</v>
      </c>
      <c r="E171" s="15">
        <v>8.8546451862234796E-2</v>
      </c>
      <c r="F171" s="19">
        <v>4.0853484225472698E-2</v>
      </c>
      <c r="G171" s="43"/>
      <c r="H171" s="6">
        <v>56.274302720518399</v>
      </c>
      <c r="I171" s="7">
        <v>63.729997523500948</v>
      </c>
      <c r="J171" s="43"/>
      <c r="K171" s="6">
        <v>52.564715089787597</v>
      </c>
      <c r="L171" s="7">
        <v>59.691443817704602</v>
      </c>
      <c r="M171" s="43"/>
      <c r="N171" s="6">
        <v>59.171416677514799</v>
      </c>
      <c r="O171" s="7">
        <v>68.16047648452431</v>
      </c>
      <c r="P171" s="43"/>
      <c r="Q171" s="6">
        <v>55.276218556917698</v>
      </c>
      <c r="R171" s="7">
        <v>63.839339832556348</v>
      </c>
      <c r="S171" s="43"/>
      <c r="T171" s="6">
        <v>51.574309518449702</v>
      </c>
      <c r="U171" s="7">
        <v>58.024899580582996</v>
      </c>
      <c r="V171" s="43"/>
      <c r="W171" s="6">
        <v>48.0368777815195</v>
      </c>
      <c r="X171" s="7">
        <v>54.112083917716049</v>
      </c>
      <c r="Y171" s="43"/>
      <c r="Z171" s="46">
        <f t="shared" si="66"/>
        <v>-3.7095876307308018</v>
      </c>
      <c r="AA171" s="21">
        <f t="shared" si="67"/>
        <v>-3.8951981205971009</v>
      </c>
      <c r="AB171" s="10">
        <f t="shared" si="68"/>
        <v>-3.537431736930202</v>
      </c>
      <c r="AC171" s="43"/>
      <c r="AD171" s="46">
        <f t="shared" si="69"/>
        <v>-4.0385537057963461</v>
      </c>
      <c r="AE171" s="21">
        <f t="shared" si="70"/>
        <v>-4.3211366519679615</v>
      </c>
      <c r="AF171" s="10">
        <f t="shared" si="71"/>
        <v>-3.9128156628669473</v>
      </c>
      <c r="AG171" s="50"/>
      <c r="AH171" s="46">
        <f t="shared" si="72"/>
        <v>-0.4512581684992944</v>
      </c>
      <c r="AI171" s="10">
        <f t="shared" si="63"/>
        <v>-0.53241527901832808</v>
      </c>
      <c r="AK171" s="46">
        <f t="shared" si="73"/>
        <v>-4.9996282202939142</v>
      </c>
      <c r="AL171" s="10">
        <f t="shared" si="65"/>
        <v>-5.6075935007861135</v>
      </c>
    </row>
    <row r="172" spans="2:38" x14ac:dyDescent="0.3">
      <c r="B172" s="2" t="s">
        <v>169</v>
      </c>
      <c r="C172" s="41"/>
      <c r="D172" s="14">
        <v>1.1329941759558</v>
      </c>
      <c r="E172" s="15">
        <v>1.33104681316909</v>
      </c>
      <c r="F172" s="19">
        <v>0.61182634467485197</v>
      </c>
      <c r="G172" s="43"/>
      <c r="H172" s="6">
        <v>50.718078755419199</v>
      </c>
      <c r="I172" s="7">
        <v>46.947372685100149</v>
      </c>
      <c r="J172" s="43"/>
      <c r="K172" s="6">
        <v>48.980482387383901</v>
      </c>
      <c r="L172" s="7">
        <v>45.351937083407101</v>
      </c>
      <c r="M172" s="43"/>
      <c r="N172" s="6">
        <v>53.323609164352902</v>
      </c>
      <c r="O172" s="7">
        <v>49.567632110685601</v>
      </c>
      <c r="P172" s="43"/>
      <c r="Q172" s="6">
        <v>51.332642994910003</v>
      </c>
      <c r="R172" s="7">
        <v>47.543190359498453</v>
      </c>
      <c r="S172" s="43"/>
      <c r="T172" s="6">
        <v>40.854193740062797</v>
      </c>
      <c r="U172" s="7">
        <v>36.510759822047952</v>
      </c>
      <c r="V172" s="43"/>
      <c r="W172" s="6">
        <v>39.427956661018897</v>
      </c>
      <c r="X172" s="7">
        <v>35.215859147340552</v>
      </c>
      <c r="Y172" s="43"/>
      <c r="Z172" s="46">
        <f t="shared" si="66"/>
        <v>-1.7375963680352982</v>
      </c>
      <c r="AA172" s="21">
        <f t="shared" si="67"/>
        <v>-1.9909661694428991</v>
      </c>
      <c r="AB172" s="10">
        <f t="shared" si="68"/>
        <v>-1.4262370790439007</v>
      </c>
      <c r="AC172" s="43"/>
      <c r="AD172" s="46">
        <f t="shared" si="69"/>
        <v>-1.5954356016930475</v>
      </c>
      <c r="AE172" s="21">
        <f t="shared" si="70"/>
        <v>-2.0244417511871475</v>
      </c>
      <c r="AF172" s="10">
        <f t="shared" si="71"/>
        <v>-1.2949006747073994</v>
      </c>
      <c r="AG172" s="50"/>
      <c r="AH172" s="46">
        <f t="shared" si="72"/>
        <v>-0.66511726859355524</v>
      </c>
      <c r="AI172" s="10">
        <f t="shared" si="63"/>
        <v>-0.8133976985027136</v>
      </c>
      <c r="AK172" s="46">
        <f t="shared" si="73"/>
        <v>-1.7361088051687437</v>
      </c>
      <c r="AL172" s="10">
        <f t="shared" si="65"/>
        <v>-1.6600793418775726</v>
      </c>
    </row>
    <row r="173" spans="2:38" x14ac:dyDescent="0.3">
      <c r="B173" s="2" t="s">
        <v>170</v>
      </c>
      <c r="C173" s="41"/>
      <c r="D173" s="14">
        <v>3.36087823902173E-2</v>
      </c>
      <c r="E173" s="15">
        <v>2.4848483929103899E-2</v>
      </c>
      <c r="F173" s="19">
        <v>1.6090146350621101E-2</v>
      </c>
      <c r="G173" s="43"/>
      <c r="H173" s="6">
        <v>47.001992641151098</v>
      </c>
      <c r="I173" s="7">
        <v>53.665213017204699</v>
      </c>
      <c r="J173" s="43"/>
      <c r="K173" s="6">
        <v>44.246216124870102</v>
      </c>
      <c r="L173" s="7">
        <v>50.698864773987097</v>
      </c>
      <c r="M173" s="43"/>
      <c r="N173" s="6">
        <v>46.922641455123703</v>
      </c>
      <c r="O173" s="7">
        <v>51.800263228180796</v>
      </c>
      <c r="P173" s="43"/>
      <c r="Q173" s="6">
        <v>44.108956947417397</v>
      </c>
      <c r="R173" s="7">
        <v>48.903510970923804</v>
      </c>
      <c r="S173" s="43"/>
      <c r="T173" s="6">
        <v>41.419884800855399</v>
      </c>
      <c r="U173" s="7">
        <v>45.202474903767602</v>
      </c>
      <c r="V173" s="43"/>
      <c r="W173" s="6">
        <v>38.951224620680698</v>
      </c>
      <c r="X173" s="7">
        <v>42.608340297622647</v>
      </c>
      <c r="Y173" s="43"/>
      <c r="Z173" s="46">
        <f t="shared" si="66"/>
        <v>-2.7557765162809957</v>
      </c>
      <c r="AA173" s="21">
        <f t="shared" si="67"/>
        <v>-2.8136845077063057</v>
      </c>
      <c r="AB173" s="10">
        <f t="shared" si="68"/>
        <v>-2.4686601801747017</v>
      </c>
      <c r="AC173" s="43"/>
      <c r="AD173" s="46">
        <f t="shared" si="69"/>
        <v>-2.9663482432176025</v>
      </c>
      <c r="AE173" s="21">
        <f t="shared" si="70"/>
        <v>-2.8967522572569919</v>
      </c>
      <c r="AF173" s="10">
        <f t="shared" si="71"/>
        <v>-2.5941346061449551</v>
      </c>
      <c r="AG173" s="50"/>
      <c r="AH173" s="46">
        <f t="shared" si="72"/>
        <v>-0.4181052880648547</v>
      </c>
      <c r="AI173" s="10">
        <f t="shared" si="63"/>
        <v>-0.51870677041384139</v>
      </c>
      <c r="AK173" s="46">
        <f t="shared" si="73"/>
        <v>-4.242735554530995</v>
      </c>
      <c r="AL173" s="10">
        <f t="shared" si="65"/>
        <v>-4.758605047178035</v>
      </c>
    </row>
    <row r="174" spans="2:38" x14ac:dyDescent="0.3">
      <c r="B174" s="2" t="s">
        <v>171</v>
      </c>
      <c r="C174" s="41"/>
      <c r="D174" s="14">
        <v>8.06884172344614E-3</v>
      </c>
      <c r="E174" s="15">
        <v>1.8777379238917001E-2</v>
      </c>
      <c r="F174" s="19">
        <v>8.1444312228344598E-3</v>
      </c>
      <c r="G174" s="43"/>
      <c r="H174" s="6">
        <v>28.670794754503898</v>
      </c>
      <c r="I174" s="7">
        <v>28.330272612686102</v>
      </c>
      <c r="J174" s="43"/>
      <c r="K174" s="6">
        <v>26.727287459584399</v>
      </c>
      <c r="L174" s="7">
        <v>26.365669342461899</v>
      </c>
      <c r="M174" s="43"/>
      <c r="N174" s="6">
        <v>29.082412180194801</v>
      </c>
      <c r="O174" s="7">
        <v>28.0029970702073</v>
      </c>
      <c r="P174" s="43"/>
      <c r="Q174" s="6">
        <v>27.291699708130501</v>
      </c>
      <c r="R174" s="7">
        <v>26.04474985541275</v>
      </c>
      <c r="S174" s="43"/>
      <c r="T174" s="6">
        <v>21.305635373643401</v>
      </c>
      <c r="U174" s="7">
        <v>21.422776228197851</v>
      </c>
      <c r="V174" s="43"/>
      <c r="W174" s="6">
        <v>19.7833549117525</v>
      </c>
      <c r="X174" s="7">
        <v>19.88482109236115</v>
      </c>
      <c r="Y174" s="43"/>
      <c r="Z174" s="46">
        <f t="shared" si="66"/>
        <v>-1.9435072949194989</v>
      </c>
      <c r="AA174" s="21">
        <f t="shared" si="67"/>
        <v>-1.7907124720642997</v>
      </c>
      <c r="AB174" s="10">
        <f t="shared" si="68"/>
        <v>-1.5222804618909009</v>
      </c>
      <c r="AC174" s="43"/>
      <c r="AD174" s="46">
        <f t="shared" si="69"/>
        <v>-1.9646032702242024</v>
      </c>
      <c r="AE174" s="21">
        <f t="shared" si="70"/>
        <v>-1.9582472147945502</v>
      </c>
      <c r="AF174" s="10">
        <f t="shared" si="71"/>
        <v>-1.5379551358367003</v>
      </c>
      <c r="AG174" s="50"/>
      <c r="AH174" s="46">
        <f t="shared" si="72"/>
        <v>-6.4652203928530258E-2</v>
      </c>
      <c r="AI174" s="10">
        <f t="shared" si="63"/>
        <v>-0.24214496859908768</v>
      </c>
      <c r="AK174" s="46">
        <f t="shared" si="73"/>
        <v>-2.0453702757000762</v>
      </c>
      <c r="AL174" s="10">
        <f t="shared" si="65"/>
        <v>-2.9184176506758748</v>
      </c>
    </row>
    <row r="175" spans="2:38" x14ac:dyDescent="0.3">
      <c r="B175" s="2" t="s">
        <v>172</v>
      </c>
      <c r="C175" s="41"/>
      <c r="D175" s="14">
        <v>1.5985088074999002E-2</v>
      </c>
      <c r="E175" s="15">
        <v>2.0937196103938901E-2</v>
      </c>
      <c r="F175" s="19">
        <v>1.1845739905384201E-2</v>
      </c>
      <c r="G175" s="43"/>
      <c r="H175" s="6">
        <v>41.303076773107101</v>
      </c>
      <c r="I175" s="7">
        <v>31.382074311683297</v>
      </c>
      <c r="J175" s="43"/>
      <c r="K175" s="6">
        <v>39.667616053400302</v>
      </c>
      <c r="L175" s="7">
        <v>29.804596463674251</v>
      </c>
      <c r="M175" s="43"/>
      <c r="N175" s="6">
        <v>44.502258574109398</v>
      </c>
      <c r="O175" s="7">
        <v>35.199821086617504</v>
      </c>
      <c r="P175" s="43"/>
      <c r="Q175" s="6">
        <v>42.736557726800797</v>
      </c>
      <c r="R175" s="7">
        <v>33.430518027151649</v>
      </c>
      <c r="S175" s="43"/>
      <c r="T175" s="6">
        <v>33.3860961476989</v>
      </c>
      <c r="U175" s="7">
        <v>25.986045633512653</v>
      </c>
      <c r="V175" s="43"/>
      <c r="W175" s="6">
        <v>31.794684065362802</v>
      </c>
      <c r="X175" s="7">
        <v>24.605254933052798</v>
      </c>
      <c r="Y175" s="43"/>
      <c r="Z175" s="46">
        <f t="shared" si="66"/>
        <v>-1.6354607197067992</v>
      </c>
      <c r="AA175" s="21">
        <f t="shared" si="67"/>
        <v>-1.7657008473086009</v>
      </c>
      <c r="AB175" s="10">
        <f t="shared" si="68"/>
        <v>-1.5914120823360989</v>
      </c>
      <c r="AC175" s="43"/>
      <c r="AD175" s="46">
        <f t="shared" si="69"/>
        <v>-1.5774778480090461</v>
      </c>
      <c r="AE175" s="21">
        <f t="shared" si="70"/>
        <v>-1.7693030594658552</v>
      </c>
      <c r="AF175" s="10">
        <f t="shared" si="71"/>
        <v>-1.3807907004598547</v>
      </c>
      <c r="AG175" s="50"/>
      <c r="AH175" s="46">
        <f t="shared" si="72"/>
        <v>-0.30308887089759901</v>
      </c>
      <c r="AI175" s="10">
        <f t="shared" si="63"/>
        <v>-0.6816546302443075</v>
      </c>
      <c r="AK175" s="46">
        <f t="shared" si="73"/>
        <v>-2.9208091873423792</v>
      </c>
      <c r="AL175" s="10">
        <f t="shared" si="65"/>
        <v>-4.4020231907588752</v>
      </c>
    </row>
    <row r="176" spans="2:38" x14ac:dyDescent="0.3">
      <c r="B176" s="2" t="s">
        <v>173</v>
      </c>
      <c r="C176" s="41"/>
      <c r="D176" s="14">
        <v>5.4942144572012804E-4</v>
      </c>
      <c r="E176" s="15">
        <v>7.2392586081126303E-4</v>
      </c>
      <c r="F176" s="19">
        <v>2.6064928392070097E-4</v>
      </c>
      <c r="G176" s="43"/>
      <c r="H176" s="6">
        <v>21.408474170662799</v>
      </c>
      <c r="I176" s="7">
        <v>24.8052874150031</v>
      </c>
      <c r="J176" s="43"/>
      <c r="K176" s="6">
        <v>19.849085410878999</v>
      </c>
      <c r="L176" s="7">
        <v>23.0805139427653</v>
      </c>
      <c r="M176" s="43"/>
      <c r="N176" s="6">
        <v>21.119157042656902</v>
      </c>
      <c r="O176" s="7">
        <v>24.659007818758699</v>
      </c>
      <c r="P176" s="43"/>
      <c r="Q176" s="6">
        <v>19.5250063657328</v>
      </c>
      <c r="R176" s="7">
        <v>22.919502056242351</v>
      </c>
      <c r="S176" s="43"/>
      <c r="T176" s="6">
        <v>17.977577838932699</v>
      </c>
      <c r="U176" s="7">
        <v>21.270154223068552</v>
      </c>
      <c r="V176" s="43"/>
      <c r="W176" s="6">
        <v>16.634888740425598</v>
      </c>
      <c r="X176" s="7">
        <v>19.774809794367698</v>
      </c>
      <c r="Y176" s="43"/>
      <c r="Z176" s="46">
        <f t="shared" si="66"/>
        <v>-1.5593887597838005</v>
      </c>
      <c r="AA176" s="21">
        <f t="shared" si="67"/>
        <v>-1.5941506769241016</v>
      </c>
      <c r="AB176" s="10">
        <f t="shared" si="68"/>
        <v>-1.3426890985071012</v>
      </c>
      <c r="AC176" s="43"/>
      <c r="AD176" s="46">
        <f t="shared" si="69"/>
        <v>-1.7247734722377999</v>
      </c>
      <c r="AE176" s="21">
        <f t="shared" si="70"/>
        <v>-1.7395057625163481</v>
      </c>
      <c r="AF176" s="10">
        <f t="shared" si="71"/>
        <v>-1.4953444287008537</v>
      </c>
      <c r="AG176" s="50"/>
      <c r="AH176" s="46">
        <f t="shared" si="72"/>
        <v>-0.25545762775682013</v>
      </c>
      <c r="AI176" s="10">
        <f t="shared" si="63"/>
        <v>-0.25337496264288806</v>
      </c>
      <c r="AK176" s="46">
        <f t="shared" si="73"/>
        <v>-3.4563828637485803</v>
      </c>
      <c r="AL176" s="10">
        <f t="shared" si="65"/>
        <v>-3.5948878875741559</v>
      </c>
    </row>
    <row r="177" spans="2:38" x14ac:dyDescent="0.3">
      <c r="B177" s="2" t="s">
        <v>174</v>
      </c>
      <c r="C177" s="41"/>
      <c r="D177" s="14">
        <v>6.1057630336216501E-2</v>
      </c>
      <c r="E177" s="15">
        <v>5.1148482592655801E-2</v>
      </c>
      <c r="F177" s="19">
        <v>1.7732640421179401E-2</v>
      </c>
      <c r="G177" s="43"/>
      <c r="H177" s="6">
        <v>30.987606668225801</v>
      </c>
      <c r="I177" s="7">
        <v>30.139932514129349</v>
      </c>
      <c r="J177" s="43"/>
      <c r="K177" s="6">
        <v>28.205057706933701</v>
      </c>
      <c r="L177" s="7">
        <v>27.295367470135801</v>
      </c>
      <c r="M177" s="43"/>
      <c r="N177" s="6">
        <v>29.194918115336701</v>
      </c>
      <c r="O177" s="7">
        <v>28.201828484103601</v>
      </c>
      <c r="P177" s="43"/>
      <c r="Q177" s="6">
        <v>26.6700378383043</v>
      </c>
      <c r="R177" s="7">
        <v>25.62429278053165</v>
      </c>
      <c r="S177" s="43"/>
      <c r="T177" s="6">
        <v>21.538228809216498</v>
      </c>
      <c r="U177" s="7">
        <v>20.473229637567449</v>
      </c>
      <c r="V177" s="43"/>
      <c r="W177" s="6">
        <v>19.807185403193099</v>
      </c>
      <c r="X177" s="7">
        <v>18.69718291039025</v>
      </c>
      <c r="Y177" s="43"/>
      <c r="Z177" s="46">
        <f t="shared" si="66"/>
        <v>-2.7825489612921004</v>
      </c>
      <c r="AA177" s="21">
        <f t="shared" si="67"/>
        <v>-2.5248802770324019</v>
      </c>
      <c r="AB177" s="10">
        <f t="shared" si="68"/>
        <v>-1.7310434060233995</v>
      </c>
      <c r="AC177" s="43"/>
      <c r="AD177" s="46">
        <f t="shared" si="69"/>
        <v>-2.8445650439935477</v>
      </c>
      <c r="AE177" s="21">
        <f t="shared" si="70"/>
        <v>-2.5775357035719502</v>
      </c>
      <c r="AF177" s="10">
        <f t="shared" si="71"/>
        <v>-1.7760467271771994</v>
      </c>
      <c r="AG177" s="50"/>
      <c r="AH177" s="46">
        <f t="shared" si="72"/>
        <v>-0.81523356022230864</v>
      </c>
      <c r="AI177" s="10">
        <f t="shared" si="63"/>
        <v>-0.82671591923666332</v>
      </c>
      <c r="AK177" s="46">
        <f t="shared" si="73"/>
        <v>-5.0096092323581818</v>
      </c>
      <c r="AL177" s="10">
        <f t="shared" si="65"/>
        <v>-5.1003482208135056</v>
      </c>
    </row>
    <row r="178" spans="2:38" x14ac:dyDescent="0.3">
      <c r="B178" s="2" t="s">
        <v>175</v>
      </c>
      <c r="C178" s="41"/>
      <c r="D178" s="14">
        <v>8.7137671518938795E-2</v>
      </c>
      <c r="E178" s="15">
        <v>0.16435615081895899</v>
      </c>
      <c r="F178" s="19">
        <v>4.5408744936677001E-2</v>
      </c>
      <c r="G178" s="43"/>
      <c r="H178" s="6">
        <v>49.287428449063398</v>
      </c>
      <c r="I178" s="7">
        <v>54.32412486022875</v>
      </c>
      <c r="J178" s="43"/>
      <c r="K178" s="6">
        <v>46.116441687450902</v>
      </c>
      <c r="L178" s="7">
        <v>50.879974914528546</v>
      </c>
      <c r="M178" s="43"/>
      <c r="N178" s="6">
        <v>49.463821828201702</v>
      </c>
      <c r="O178" s="7">
        <v>54.336549783791099</v>
      </c>
      <c r="P178" s="43"/>
      <c r="Q178" s="6">
        <v>46.204093230197799</v>
      </c>
      <c r="R178" s="7">
        <v>50.773952022683147</v>
      </c>
      <c r="S178" s="43"/>
      <c r="T178" s="6">
        <v>40.580416826874803</v>
      </c>
      <c r="U178" s="7">
        <v>43.25779503472225</v>
      </c>
      <c r="V178" s="43"/>
      <c r="W178" s="6">
        <v>37.986898681143003</v>
      </c>
      <c r="X178" s="7">
        <v>40.49425255810835</v>
      </c>
      <c r="Y178" s="43"/>
      <c r="Z178" s="46">
        <f t="shared" si="66"/>
        <v>-3.1709867616124967</v>
      </c>
      <c r="AA178" s="21">
        <f t="shared" si="67"/>
        <v>-3.2597285980039032</v>
      </c>
      <c r="AB178" s="10">
        <f t="shared" si="68"/>
        <v>-2.5935181457317995</v>
      </c>
      <c r="AC178" s="43"/>
      <c r="AD178" s="46">
        <f t="shared" si="69"/>
        <v>-3.4441499457002038</v>
      </c>
      <c r="AE178" s="21">
        <f t="shared" si="70"/>
        <v>-3.562597761107952</v>
      </c>
      <c r="AF178" s="10">
        <f t="shared" si="71"/>
        <v>-2.7635424766138996</v>
      </c>
      <c r="AG178" s="50"/>
      <c r="AH178" s="46">
        <f t="shared" si="72"/>
        <v>-0.51958133769542214</v>
      </c>
      <c r="AI178" s="10">
        <f t="shared" si="63"/>
        <v>-0.62310436889954912</v>
      </c>
      <c r="AK178" s="46">
        <f t="shared" si="73"/>
        <v>-4.2789800406238641</v>
      </c>
      <c r="AL178" s="10">
        <f t="shared" si="65"/>
        <v>-4.7808841802752102</v>
      </c>
    </row>
    <row r="179" spans="2:38" x14ac:dyDescent="0.3">
      <c r="B179" s="2" t="s">
        <v>176</v>
      </c>
      <c r="C179" s="41"/>
      <c r="D179" s="14">
        <v>0.95556253685753401</v>
      </c>
      <c r="E179" s="15">
        <v>0.85736289291832801</v>
      </c>
      <c r="F179" s="19">
        <v>0.52910688938331996</v>
      </c>
      <c r="G179" s="43"/>
      <c r="H179" s="6">
        <v>48.682636668679102</v>
      </c>
      <c r="I179" s="7">
        <v>55.137631788603947</v>
      </c>
      <c r="J179" s="43"/>
      <c r="K179" s="6">
        <v>45.674085761837098</v>
      </c>
      <c r="L179" s="7">
        <v>51.939235868722051</v>
      </c>
      <c r="M179" s="43"/>
      <c r="N179" s="6">
        <v>49.164448531211903</v>
      </c>
      <c r="O179" s="7">
        <v>55.165509498537297</v>
      </c>
      <c r="P179" s="43"/>
      <c r="Q179" s="6">
        <v>46.059344336119601</v>
      </c>
      <c r="R179" s="7">
        <v>51.865552034253895</v>
      </c>
      <c r="S179" s="43"/>
      <c r="T179" s="6">
        <v>43.0672597043379</v>
      </c>
      <c r="U179" s="7">
        <v>47.237054340615003</v>
      </c>
      <c r="V179" s="43"/>
      <c r="W179" s="6">
        <v>40.302111181930201</v>
      </c>
      <c r="X179" s="7">
        <v>44.355174167207899</v>
      </c>
      <c r="Y179" s="43"/>
      <c r="Z179" s="46">
        <f t="shared" si="66"/>
        <v>-3.0085509068420038</v>
      </c>
      <c r="AA179" s="21">
        <f t="shared" si="67"/>
        <v>-3.1051041950923022</v>
      </c>
      <c r="AB179" s="10">
        <f t="shared" si="68"/>
        <v>-2.7651485224076993</v>
      </c>
      <c r="AC179" s="43"/>
      <c r="AD179" s="46">
        <f t="shared" si="69"/>
        <v>-3.1983959198818965</v>
      </c>
      <c r="AE179" s="21">
        <f t="shared" si="70"/>
        <v>-3.299957464283402</v>
      </c>
      <c r="AF179" s="10">
        <f t="shared" si="71"/>
        <v>-2.8818801734071045</v>
      </c>
      <c r="AG179" s="50"/>
      <c r="AH179" s="46">
        <f t="shared" si="72"/>
        <v>-0.50071303939102341</v>
      </c>
      <c r="AI179" s="10">
        <f t="shared" si="63"/>
        <v>-0.63600411904516485</v>
      </c>
      <c r="AK179" s="46">
        <f t="shared" si="73"/>
        <v>-3.0991188680664048</v>
      </c>
      <c r="AL179" s="10">
        <f t="shared" si="65"/>
        <v>-3.3039594096142473</v>
      </c>
    </row>
    <row r="180" spans="2:38" x14ac:dyDescent="0.3">
      <c r="B180" s="2" t="s">
        <v>177</v>
      </c>
      <c r="C180" s="41"/>
      <c r="D180" s="14">
        <v>0.30992369825235899</v>
      </c>
      <c r="E180" s="15">
        <v>0.40694675656945201</v>
      </c>
      <c r="F180" s="19">
        <v>0.21735457150276999</v>
      </c>
      <c r="G180" s="43"/>
      <c r="H180" s="6">
        <v>46.318916209198299</v>
      </c>
      <c r="I180" s="7">
        <v>56.339394053661003</v>
      </c>
      <c r="J180" s="43"/>
      <c r="K180" s="6">
        <v>43.210900268280398</v>
      </c>
      <c r="L180" s="7">
        <v>52.753517829290701</v>
      </c>
      <c r="M180" s="43"/>
      <c r="N180" s="6">
        <v>47.633290067514601</v>
      </c>
      <c r="O180" s="7">
        <v>58.699628215653647</v>
      </c>
      <c r="P180" s="43"/>
      <c r="Q180" s="6">
        <v>44.351459962887397</v>
      </c>
      <c r="R180" s="7">
        <v>54.869753787040096</v>
      </c>
      <c r="S180" s="43"/>
      <c r="T180" s="6">
        <v>42.640901370742299</v>
      </c>
      <c r="U180" s="7">
        <v>51.134429531302651</v>
      </c>
      <c r="V180" s="43"/>
      <c r="W180" s="6">
        <v>39.645372728047398</v>
      </c>
      <c r="X180" s="7">
        <v>47.661282867636004</v>
      </c>
      <c r="Y180" s="43"/>
      <c r="Z180" s="46">
        <f t="shared" si="66"/>
        <v>-3.1080159409179018</v>
      </c>
      <c r="AA180" s="21">
        <f t="shared" si="67"/>
        <v>-3.281830104627204</v>
      </c>
      <c r="AB180" s="10">
        <f t="shared" si="68"/>
        <v>-2.9955286426949002</v>
      </c>
      <c r="AC180" s="43"/>
      <c r="AD180" s="46">
        <f t="shared" si="69"/>
        <v>-3.5858762243703026</v>
      </c>
      <c r="AE180" s="21">
        <f t="shared" si="70"/>
        <v>-3.8298744286135502</v>
      </c>
      <c r="AF180" s="10">
        <f t="shared" si="71"/>
        <v>-3.4731466636666468</v>
      </c>
      <c r="AG180" s="50"/>
      <c r="AH180" s="46">
        <f t="shared" si="72"/>
        <v>-0.44963569616222537</v>
      </c>
      <c r="AI180" s="10">
        <f t="shared" si="63"/>
        <v>-0.55642934861463489</v>
      </c>
      <c r="AK180" s="46">
        <f t="shared" si="73"/>
        <v>-3.6675305657199604</v>
      </c>
      <c r="AL180" s="10">
        <f t="shared" si="65"/>
        <v>-4.2967406589547172</v>
      </c>
    </row>
    <row r="181" spans="2:38" x14ac:dyDescent="0.3">
      <c r="B181" s="2" t="s">
        <v>178</v>
      </c>
      <c r="C181" s="41"/>
      <c r="D181" s="14">
        <v>0</v>
      </c>
      <c r="E181" s="15">
        <v>0</v>
      </c>
      <c r="F181" s="19">
        <v>0</v>
      </c>
      <c r="G181" s="43"/>
      <c r="H181" s="6" t="s">
        <v>107</v>
      </c>
      <c r="I181" s="7" t="s">
        <v>107</v>
      </c>
      <c r="J181" s="43"/>
      <c r="K181" s="6" t="s">
        <v>107</v>
      </c>
      <c r="L181" s="7" t="s">
        <v>107</v>
      </c>
      <c r="M181" s="43"/>
      <c r="N181" s="6" t="s">
        <v>107</v>
      </c>
      <c r="O181" s="7" t="s">
        <v>107</v>
      </c>
      <c r="P181" s="43"/>
      <c r="Q181" s="6" t="s">
        <v>107</v>
      </c>
      <c r="R181" s="7" t="s">
        <v>107</v>
      </c>
      <c r="S181" s="43"/>
      <c r="T181" s="6" t="s">
        <v>107</v>
      </c>
      <c r="U181" s="7" t="s">
        <v>107</v>
      </c>
      <c r="V181" s="43"/>
      <c r="W181" s="6" t="s">
        <v>107</v>
      </c>
      <c r="X181" s="7" t="s">
        <v>107</v>
      </c>
      <c r="Y181" s="43"/>
      <c r="Z181" s="46" t="s">
        <v>107</v>
      </c>
      <c r="AA181" s="21" t="s">
        <v>107</v>
      </c>
      <c r="AB181" s="10" t="s">
        <v>107</v>
      </c>
      <c r="AC181" s="43"/>
      <c r="AD181" s="46" t="s">
        <v>107</v>
      </c>
      <c r="AE181" s="21" t="s">
        <v>107</v>
      </c>
      <c r="AF181" s="10" t="s">
        <v>107</v>
      </c>
      <c r="AG181" s="50"/>
      <c r="AH181" s="46" t="s">
        <v>107</v>
      </c>
      <c r="AI181" s="10" t="s">
        <v>107</v>
      </c>
      <c r="AK181" s="46" t="s">
        <v>107</v>
      </c>
      <c r="AL181" s="10" t="s">
        <v>107</v>
      </c>
    </row>
    <row r="182" spans="2:38" x14ac:dyDescent="0.3">
      <c r="B182" s="2" t="s">
        <v>179</v>
      </c>
      <c r="C182" s="41"/>
      <c r="D182" s="14">
        <v>9.2063869718621599E-2</v>
      </c>
      <c r="E182" s="15">
        <v>0.25188594679654203</v>
      </c>
      <c r="F182" s="19">
        <v>0.15321611288565601</v>
      </c>
      <c r="G182" s="43"/>
      <c r="H182" s="6">
        <v>40.2452439320951</v>
      </c>
      <c r="I182" s="7">
        <v>37.162139300298698</v>
      </c>
      <c r="J182" s="43"/>
      <c r="K182" s="6">
        <v>38.682150947563301</v>
      </c>
      <c r="L182" s="7">
        <v>35.591880814645101</v>
      </c>
      <c r="M182" s="43"/>
      <c r="N182" s="6">
        <v>48.677001158432297</v>
      </c>
      <c r="O182" s="7">
        <v>46.259929643527755</v>
      </c>
      <c r="P182" s="43"/>
      <c r="Q182" s="6">
        <v>46.938328499851103</v>
      </c>
      <c r="R182" s="7">
        <v>44.456681416113952</v>
      </c>
      <c r="S182" s="43"/>
      <c r="T182" s="6">
        <v>37.846157327294499</v>
      </c>
      <c r="U182" s="7">
        <v>35.834223508068803</v>
      </c>
      <c r="V182" s="43"/>
      <c r="W182" s="6">
        <v>36.200786033191903</v>
      </c>
      <c r="X182" s="7">
        <v>34.113127916108553</v>
      </c>
      <c r="Y182" s="43"/>
      <c r="Z182" s="46">
        <f t="shared" ref="Z182:Z197" si="74">K182-H182</f>
        <v>-1.5630929845317993</v>
      </c>
      <c r="AA182" s="21">
        <f t="shared" ref="AA182:AA197" si="75">Q182-N182</f>
        <v>-1.7386726585811942</v>
      </c>
      <c r="AB182" s="10">
        <f t="shared" ref="AB182:AB197" si="76">W182-T182</f>
        <v>-1.6453712941025955</v>
      </c>
      <c r="AC182" s="43"/>
      <c r="AD182" s="46">
        <f t="shared" ref="AD182:AD197" si="77">L182-I182</f>
        <v>-1.5702584856535964</v>
      </c>
      <c r="AE182" s="21">
        <f t="shared" ref="AE182:AE197" si="78">R182-O182</f>
        <v>-1.8032482274138033</v>
      </c>
      <c r="AF182" s="10">
        <f t="shared" ref="AF182:AF197" si="79">X182-U182</f>
        <v>-1.7210955919602497</v>
      </c>
      <c r="AG182" s="50"/>
      <c r="AH182" s="46">
        <f t="shared" ref="AH182:AH197" si="80">SLOPE(Z182:AB182,LN($D182:$F182))</f>
        <v>-0.17439385538217464</v>
      </c>
      <c r="AI182" s="10">
        <f t="shared" si="63"/>
        <v>-0.23175171116126553</v>
      </c>
      <c r="AK182" s="46">
        <f t="shared" ref="AK182:AK197" si="81">INTERCEPT(Z182:AB182,LN($D182:$F182))</f>
        <v>-1.9769036200477716</v>
      </c>
      <c r="AL182" s="10">
        <f t="shared" si="65"/>
        <v>-2.1338906978846395</v>
      </c>
    </row>
    <row r="183" spans="2:38" x14ac:dyDescent="0.3">
      <c r="B183" s="2" t="s">
        <v>180</v>
      </c>
      <c r="C183" s="41"/>
      <c r="D183" s="14">
        <v>0.55699177083181695</v>
      </c>
      <c r="E183" s="15">
        <v>0.47150193161979098</v>
      </c>
      <c r="F183" s="19">
        <v>0.182085431046764</v>
      </c>
      <c r="G183" s="43"/>
      <c r="H183" s="6">
        <v>39.530241834822199</v>
      </c>
      <c r="I183" s="7">
        <v>47.140804528898499</v>
      </c>
      <c r="J183" s="43"/>
      <c r="K183" s="6">
        <v>36.985350152308499</v>
      </c>
      <c r="L183" s="7">
        <v>44.319061143015702</v>
      </c>
      <c r="M183" s="43"/>
      <c r="N183" s="6">
        <v>39.897274928924404</v>
      </c>
      <c r="O183" s="7">
        <v>46.247541404345249</v>
      </c>
      <c r="P183" s="43"/>
      <c r="Q183" s="6">
        <v>37.398525400728701</v>
      </c>
      <c r="R183" s="7">
        <v>43.517158447952099</v>
      </c>
      <c r="S183" s="43"/>
      <c r="T183" s="6">
        <v>35.495139113787097</v>
      </c>
      <c r="U183" s="7">
        <v>39.646262647034447</v>
      </c>
      <c r="V183" s="43"/>
      <c r="W183" s="6">
        <v>33.309368780427199</v>
      </c>
      <c r="X183" s="7">
        <v>37.2585381699921</v>
      </c>
      <c r="Y183" s="43"/>
      <c r="Z183" s="46">
        <f t="shared" si="74"/>
        <v>-2.5448916825137005</v>
      </c>
      <c r="AA183" s="21">
        <f t="shared" si="75"/>
        <v>-2.4987495281957024</v>
      </c>
      <c r="AB183" s="10">
        <f t="shared" si="76"/>
        <v>-2.1857703333598977</v>
      </c>
      <c r="AC183" s="43"/>
      <c r="AD183" s="46">
        <f t="shared" si="77"/>
        <v>-2.8217433858827974</v>
      </c>
      <c r="AE183" s="21">
        <f t="shared" si="78"/>
        <v>-2.7303829563931501</v>
      </c>
      <c r="AF183" s="10">
        <f t="shared" si="79"/>
        <v>-2.3877244770423474</v>
      </c>
      <c r="AG183" s="50"/>
      <c r="AH183" s="46">
        <f t="shared" si="80"/>
        <v>-0.32384859666153826</v>
      </c>
      <c r="AI183" s="10">
        <f t="shared" si="63"/>
        <v>-0.37859347173345687</v>
      </c>
      <c r="AK183" s="46">
        <f t="shared" si="81"/>
        <v>-2.7380045589786834</v>
      </c>
      <c r="AL183" s="10">
        <f t="shared" si="65"/>
        <v>-3.0302982274700665</v>
      </c>
    </row>
    <row r="184" spans="2:38" x14ac:dyDescent="0.3">
      <c r="B184" s="2" t="s">
        <v>181</v>
      </c>
      <c r="C184" s="41"/>
      <c r="D184" s="14">
        <v>0.40790914176480098</v>
      </c>
      <c r="E184" s="15">
        <v>0.57104662975992204</v>
      </c>
      <c r="F184" s="19">
        <v>0.14421639564366201</v>
      </c>
      <c r="G184" s="43"/>
      <c r="H184" s="6">
        <v>80.400852068958898</v>
      </c>
      <c r="I184" s="7">
        <v>95.495620046191391</v>
      </c>
      <c r="J184" s="43"/>
      <c r="K184" s="6">
        <v>75.867639892532296</v>
      </c>
      <c r="L184" s="7">
        <v>90.77678890772475</v>
      </c>
      <c r="M184" s="43"/>
      <c r="N184" s="6">
        <v>72.231437208762401</v>
      </c>
      <c r="O184" s="7">
        <v>84.253222233023109</v>
      </c>
      <c r="P184" s="43"/>
      <c r="Q184" s="6">
        <v>67.474966933395805</v>
      </c>
      <c r="R184" s="7">
        <v>79.191483828225444</v>
      </c>
      <c r="S184" s="43"/>
      <c r="T184" s="6">
        <v>65.333120671543398</v>
      </c>
      <c r="U184" s="7">
        <v>75.070566410247693</v>
      </c>
      <c r="V184" s="43"/>
      <c r="W184" s="6">
        <v>61.7628219783074</v>
      </c>
      <c r="X184" s="7">
        <v>71.322255905890401</v>
      </c>
      <c r="Y184" s="43"/>
      <c r="Z184" s="46">
        <f t="shared" si="74"/>
        <v>-4.533212176426602</v>
      </c>
      <c r="AA184" s="21">
        <f t="shared" si="75"/>
        <v>-4.7564702753665955</v>
      </c>
      <c r="AB184" s="10">
        <f t="shared" si="76"/>
        <v>-3.5702986932359977</v>
      </c>
      <c r="AC184" s="43"/>
      <c r="AD184" s="46">
        <f t="shared" si="77"/>
        <v>-4.7188311384666406</v>
      </c>
      <c r="AE184" s="21">
        <f t="shared" si="78"/>
        <v>-5.0617384047976657</v>
      </c>
      <c r="AF184" s="10">
        <f t="shared" si="79"/>
        <v>-3.748310504357292</v>
      </c>
      <c r="AG184" s="50"/>
      <c r="AH184" s="46">
        <f t="shared" si="80"/>
        <v>-0.87714192860384577</v>
      </c>
      <c r="AI184" s="10">
        <f t="shared" si="63"/>
        <v>-0.94944931831756219</v>
      </c>
      <c r="AK184" s="46">
        <f t="shared" si="81"/>
        <v>-5.2788352611107765</v>
      </c>
      <c r="AL184" s="10">
        <f t="shared" si="65"/>
        <v>-5.5835917185412631</v>
      </c>
    </row>
    <row r="185" spans="2:38" x14ac:dyDescent="0.3">
      <c r="B185" s="2" t="s">
        <v>182</v>
      </c>
      <c r="C185" s="41"/>
      <c r="D185" s="14">
        <v>0.846882993866798</v>
      </c>
      <c r="E185" s="15">
        <v>0.52734172231700105</v>
      </c>
      <c r="F185" s="19">
        <v>0.36997941161735498</v>
      </c>
      <c r="G185" s="43"/>
      <c r="H185" s="6">
        <v>37.617563055548203</v>
      </c>
      <c r="I185" s="7">
        <v>42.601997294056503</v>
      </c>
      <c r="J185" s="43"/>
      <c r="K185" s="6">
        <v>34.7685543320665</v>
      </c>
      <c r="L185" s="7">
        <v>39.291350086532304</v>
      </c>
      <c r="M185" s="43"/>
      <c r="N185" s="6">
        <v>39.836521490400401</v>
      </c>
      <c r="O185" s="7">
        <v>43.461536961696595</v>
      </c>
      <c r="P185" s="43"/>
      <c r="Q185" s="6">
        <v>37.214604085514203</v>
      </c>
      <c r="R185" s="7">
        <v>40.605474939887699</v>
      </c>
      <c r="S185" s="43"/>
      <c r="T185" s="6">
        <v>35.167591169628501</v>
      </c>
      <c r="U185" s="7">
        <v>37.200064813449849</v>
      </c>
      <c r="V185" s="43"/>
      <c r="W185" s="6">
        <v>32.843112209446801</v>
      </c>
      <c r="X185" s="7">
        <v>34.623085857169301</v>
      </c>
      <c r="Y185" s="43"/>
      <c r="Z185" s="46">
        <f t="shared" si="74"/>
        <v>-2.8490087234817025</v>
      </c>
      <c r="AA185" s="21">
        <f t="shared" si="75"/>
        <v>-2.6219174048861973</v>
      </c>
      <c r="AB185" s="10">
        <f t="shared" si="76"/>
        <v>-2.3244789601817004</v>
      </c>
      <c r="AC185" s="43"/>
      <c r="AD185" s="46">
        <f t="shared" si="77"/>
        <v>-3.3106472075241982</v>
      </c>
      <c r="AE185" s="21">
        <f t="shared" si="78"/>
        <v>-2.8560620218088957</v>
      </c>
      <c r="AF185" s="10">
        <f t="shared" si="79"/>
        <v>-2.5769789562805485</v>
      </c>
      <c r="AG185" s="50"/>
      <c r="AH185" s="46">
        <f t="shared" si="80"/>
        <v>-0.62499762554889726</v>
      </c>
      <c r="AI185" s="10">
        <f t="shared" si="63"/>
        <v>-0.88996953260403622</v>
      </c>
      <c r="AK185" s="46">
        <f t="shared" si="81"/>
        <v>-2.9735517641094575</v>
      </c>
      <c r="AL185" s="10">
        <f t="shared" si="65"/>
        <v>-3.4486652365487918</v>
      </c>
    </row>
    <row r="186" spans="2:38" x14ac:dyDescent="0.3">
      <c r="B186" s="2" t="s">
        <v>183</v>
      </c>
      <c r="C186" s="41"/>
      <c r="D186" s="14">
        <v>0.1740325076773</v>
      </c>
      <c r="E186" s="15">
        <v>0.42344442790107101</v>
      </c>
      <c r="F186" s="19">
        <v>0.2260815036239</v>
      </c>
      <c r="G186" s="43"/>
      <c r="H186" s="6">
        <v>31.187898526712701</v>
      </c>
      <c r="I186" s="7">
        <v>32.054280143627601</v>
      </c>
      <c r="J186" s="43"/>
      <c r="K186" s="6">
        <v>29.363241317162299</v>
      </c>
      <c r="L186" s="7">
        <v>30.149478627820351</v>
      </c>
      <c r="M186" s="43"/>
      <c r="N186" s="6">
        <v>34.214554950113403</v>
      </c>
      <c r="O186" s="7">
        <v>34.658114636451998</v>
      </c>
      <c r="P186" s="43"/>
      <c r="Q186" s="6">
        <v>32.2482469172094</v>
      </c>
      <c r="R186" s="7">
        <v>32.552784627033951</v>
      </c>
      <c r="S186" s="43"/>
      <c r="T186" s="6">
        <v>26.909485445704</v>
      </c>
      <c r="U186" s="7">
        <v>27.485467167014953</v>
      </c>
      <c r="V186" s="43"/>
      <c r="W186" s="6">
        <v>25.299569871672801</v>
      </c>
      <c r="X186" s="7">
        <v>25.768279303769749</v>
      </c>
      <c r="Y186" s="43"/>
      <c r="Z186" s="46">
        <f t="shared" si="74"/>
        <v>-1.8246572095504021</v>
      </c>
      <c r="AA186" s="21">
        <f t="shared" si="75"/>
        <v>-1.9663080329040028</v>
      </c>
      <c r="AB186" s="10">
        <f t="shared" si="76"/>
        <v>-1.6099155740311986</v>
      </c>
      <c r="AC186" s="43"/>
      <c r="AD186" s="46">
        <f t="shared" si="77"/>
        <v>-1.9048015158072502</v>
      </c>
      <c r="AE186" s="21">
        <f t="shared" si="78"/>
        <v>-2.1053300094180472</v>
      </c>
      <c r="AF186" s="10">
        <f t="shared" si="79"/>
        <v>-1.7171878632452042</v>
      </c>
      <c r="AG186" s="50"/>
      <c r="AH186" s="46">
        <f t="shared" si="80"/>
        <v>-0.23418666788978346</v>
      </c>
      <c r="AI186" s="10">
        <f t="shared" si="63"/>
        <v>-0.29753981983315148</v>
      </c>
      <c r="AK186" s="46">
        <f t="shared" si="81"/>
        <v>-2.1199354471305463</v>
      </c>
      <c r="AL186" s="10">
        <f t="shared" si="65"/>
        <v>-2.3152191456175428</v>
      </c>
    </row>
    <row r="187" spans="2:38" x14ac:dyDescent="0.3">
      <c r="B187" s="2" t="s">
        <v>184</v>
      </c>
      <c r="C187" s="41"/>
      <c r="D187" s="14">
        <v>10.528314402522099</v>
      </c>
      <c r="E187" s="15">
        <v>6.0107707381020603</v>
      </c>
      <c r="F187" s="19">
        <v>3.8008361286666101</v>
      </c>
      <c r="G187" s="43"/>
      <c r="H187" s="6">
        <v>48.018616765932002</v>
      </c>
      <c r="I187" s="7">
        <v>55.631349676711849</v>
      </c>
      <c r="J187" s="43"/>
      <c r="K187" s="6">
        <v>45.298533636059503</v>
      </c>
      <c r="L187" s="7">
        <v>52.903148682342</v>
      </c>
      <c r="M187" s="43"/>
      <c r="N187" s="6">
        <v>46.871670546270501</v>
      </c>
      <c r="O187" s="7">
        <v>52.0219935333687</v>
      </c>
      <c r="P187" s="43"/>
      <c r="Q187" s="6">
        <v>44.356339748771603</v>
      </c>
      <c r="R187" s="7">
        <v>49.549674982701745</v>
      </c>
      <c r="S187" s="43"/>
      <c r="T187" s="6">
        <v>42.168838046366297</v>
      </c>
      <c r="U187" s="7">
        <v>45.545621163687798</v>
      </c>
      <c r="V187" s="43"/>
      <c r="W187" s="6">
        <v>39.987996239457502</v>
      </c>
      <c r="X187" s="7">
        <v>43.424471841477796</v>
      </c>
      <c r="Y187" s="43"/>
      <c r="Z187" s="46">
        <f t="shared" si="74"/>
        <v>-2.7200831298724992</v>
      </c>
      <c r="AA187" s="21">
        <f t="shared" si="75"/>
        <v>-2.5153307974988977</v>
      </c>
      <c r="AB187" s="10">
        <f t="shared" si="76"/>
        <v>-2.1808418069087949</v>
      </c>
      <c r="AC187" s="43"/>
      <c r="AD187" s="46">
        <f t="shared" si="77"/>
        <v>-2.7282009943698498</v>
      </c>
      <c r="AE187" s="21">
        <f t="shared" si="78"/>
        <v>-2.4723185506669552</v>
      </c>
      <c r="AF187" s="10">
        <f t="shared" si="79"/>
        <v>-2.1211493222100017</v>
      </c>
      <c r="AG187" s="50"/>
      <c r="AH187" s="46">
        <f t="shared" si="80"/>
        <v>-0.5232547377003034</v>
      </c>
      <c r="AI187" s="10">
        <f t="shared" si="63"/>
        <v>-0.59071489898651108</v>
      </c>
      <c r="AK187" s="46">
        <f t="shared" si="81"/>
        <v>-1.515777508783704</v>
      </c>
      <c r="AL187" s="10">
        <f t="shared" si="65"/>
        <v>-1.3609574112201313</v>
      </c>
    </row>
    <row r="188" spans="2:38" x14ac:dyDescent="0.3">
      <c r="B188" s="2" t="s">
        <v>185</v>
      </c>
      <c r="C188" s="41"/>
      <c r="D188" s="14">
        <v>6.0240707918088901E-2</v>
      </c>
      <c r="E188" s="15">
        <v>6.8838605150993798E-2</v>
      </c>
      <c r="F188" s="19">
        <v>2.49964253074038E-2</v>
      </c>
      <c r="G188" s="43"/>
      <c r="H188" s="6">
        <v>29.813601506999401</v>
      </c>
      <c r="I188" s="7">
        <v>27.429243910136002</v>
      </c>
      <c r="J188" s="43"/>
      <c r="K188" s="6">
        <v>27.780016835363998</v>
      </c>
      <c r="L188" s="7">
        <v>25.4482119448577</v>
      </c>
      <c r="M188" s="43"/>
      <c r="N188" s="6">
        <v>30.292658884783702</v>
      </c>
      <c r="O188" s="7">
        <v>27.84514791242535</v>
      </c>
      <c r="P188" s="43"/>
      <c r="Q188" s="6">
        <v>28.219354293775901</v>
      </c>
      <c r="R188" s="7">
        <v>25.80889452700805</v>
      </c>
      <c r="S188" s="43"/>
      <c r="T188" s="6">
        <v>25.024644189731799</v>
      </c>
      <c r="U188" s="7">
        <v>24.1839805605875</v>
      </c>
      <c r="V188" s="43"/>
      <c r="W188" s="6">
        <v>23.506317457556001</v>
      </c>
      <c r="X188" s="7">
        <v>22.63183296168145</v>
      </c>
      <c r="Y188" s="43"/>
      <c r="Z188" s="46">
        <f t="shared" si="74"/>
        <v>-2.0335846716354027</v>
      </c>
      <c r="AA188" s="21">
        <f t="shared" si="75"/>
        <v>-2.0733045910078012</v>
      </c>
      <c r="AB188" s="10">
        <f t="shared" si="76"/>
        <v>-1.5183267321757974</v>
      </c>
      <c r="AC188" s="43"/>
      <c r="AD188" s="46">
        <f t="shared" si="77"/>
        <v>-1.9810319652783015</v>
      </c>
      <c r="AE188" s="21">
        <f t="shared" si="78"/>
        <v>-2.0362533854173002</v>
      </c>
      <c r="AF188" s="10">
        <f t="shared" si="79"/>
        <v>-1.5521475989060498</v>
      </c>
      <c r="AG188" s="50"/>
      <c r="AH188" s="46">
        <f t="shared" si="80"/>
        <v>-0.56153734869719962</v>
      </c>
      <c r="AI188" s="10">
        <f t="shared" si="63"/>
        <v>-0.48138194180030358</v>
      </c>
      <c r="AK188" s="46">
        <f t="shared" si="81"/>
        <v>-3.5923318194546257</v>
      </c>
      <c r="AL188" s="10">
        <f t="shared" si="65"/>
        <v>-3.3286110159094733</v>
      </c>
    </row>
    <row r="189" spans="2:38" x14ac:dyDescent="0.3">
      <c r="B189" s="2" t="s">
        <v>186</v>
      </c>
      <c r="C189" s="41"/>
      <c r="D189" s="14">
        <v>0.35389009994843301</v>
      </c>
      <c r="E189" s="15">
        <v>0.46414020440799802</v>
      </c>
      <c r="F189" s="19">
        <v>0.20991902989067099</v>
      </c>
      <c r="G189" s="43"/>
      <c r="H189" s="6">
        <v>49.410822746786501</v>
      </c>
      <c r="I189" s="7">
        <v>59.5715670108628</v>
      </c>
      <c r="J189" s="43"/>
      <c r="K189" s="6">
        <v>46.018186047424301</v>
      </c>
      <c r="L189" s="7">
        <v>55.702523242368599</v>
      </c>
      <c r="M189" s="43"/>
      <c r="N189" s="6">
        <v>50.997765958859503</v>
      </c>
      <c r="O189" s="7">
        <v>62.302580540478701</v>
      </c>
      <c r="P189" s="43"/>
      <c r="Q189" s="6">
        <v>47.4951328133847</v>
      </c>
      <c r="R189" s="7">
        <v>58.257323761410902</v>
      </c>
      <c r="S189" s="43"/>
      <c r="T189" s="6">
        <v>45.894390748793903</v>
      </c>
      <c r="U189" s="7">
        <v>53.847268319484598</v>
      </c>
      <c r="V189" s="43"/>
      <c r="W189" s="6">
        <v>42.698373789620398</v>
      </c>
      <c r="X189" s="7">
        <v>50.207704505754698</v>
      </c>
      <c r="Y189" s="43"/>
      <c r="Z189" s="46">
        <f t="shared" si="74"/>
        <v>-3.3926366993621997</v>
      </c>
      <c r="AA189" s="21">
        <f t="shared" si="75"/>
        <v>-3.5026331454748032</v>
      </c>
      <c r="AB189" s="10">
        <f t="shared" si="76"/>
        <v>-3.1960169591735053</v>
      </c>
      <c r="AC189" s="43"/>
      <c r="AD189" s="46">
        <f t="shared" si="77"/>
        <v>-3.8690437684942012</v>
      </c>
      <c r="AE189" s="21">
        <f t="shared" si="78"/>
        <v>-4.0452567790677989</v>
      </c>
      <c r="AF189" s="10">
        <f t="shared" si="79"/>
        <v>-3.6395638137299002</v>
      </c>
      <c r="AG189" s="50"/>
      <c r="AH189" s="46">
        <f t="shared" si="80"/>
        <v>-0.38508986190074551</v>
      </c>
      <c r="AI189" s="10">
        <f t="shared" si="63"/>
        <v>-0.50163259552623229</v>
      </c>
      <c r="AK189" s="46">
        <f t="shared" si="81"/>
        <v>-3.7960090622385732</v>
      </c>
      <c r="AL189" s="10">
        <f t="shared" si="65"/>
        <v>-4.4143491167128932</v>
      </c>
    </row>
    <row r="190" spans="2:38" x14ac:dyDescent="0.3">
      <c r="B190" s="2" t="s">
        <v>187</v>
      </c>
      <c r="C190" s="41"/>
      <c r="D190" s="14">
        <v>1.4504877950399901E-3</v>
      </c>
      <c r="E190" s="15">
        <v>2.3846025074694302E-3</v>
      </c>
      <c r="F190" s="19">
        <v>1.62629868041779E-3</v>
      </c>
      <c r="G190" s="43"/>
      <c r="H190" s="6">
        <v>19.722281100524</v>
      </c>
      <c r="I190" s="7">
        <v>22.565831999239052</v>
      </c>
      <c r="J190" s="43"/>
      <c r="K190" s="6">
        <v>18.244869759230301</v>
      </c>
      <c r="L190" s="7">
        <v>20.903131651007548</v>
      </c>
      <c r="M190" s="43"/>
      <c r="N190" s="6">
        <v>19.436976797985398</v>
      </c>
      <c r="O190" s="7">
        <v>22.413127721775851</v>
      </c>
      <c r="P190" s="43"/>
      <c r="Q190" s="6">
        <v>17.908483070517601</v>
      </c>
      <c r="R190" s="7">
        <v>20.619094277619752</v>
      </c>
      <c r="S190" s="43"/>
      <c r="T190" s="6">
        <v>16.2546882284296</v>
      </c>
      <c r="U190" s="7">
        <v>18.918741648774947</v>
      </c>
      <c r="V190" s="43"/>
      <c r="W190" s="6">
        <v>15.0389262264849</v>
      </c>
      <c r="X190" s="7">
        <v>17.489514140623399</v>
      </c>
      <c r="Y190" s="43"/>
      <c r="Z190" s="46">
        <f t="shared" si="74"/>
        <v>-1.4774113412936991</v>
      </c>
      <c r="AA190" s="21">
        <f t="shared" si="75"/>
        <v>-1.5284937274677972</v>
      </c>
      <c r="AB190" s="10">
        <f t="shared" si="76"/>
        <v>-1.2157620019447002</v>
      </c>
      <c r="AC190" s="43"/>
      <c r="AD190" s="46">
        <f t="shared" si="77"/>
        <v>-1.6627003482315033</v>
      </c>
      <c r="AE190" s="21">
        <f t="shared" si="78"/>
        <v>-1.7940334441560992</v>
      </c>
      <c r="AF190" s="10">
        <f t="shared" si="79"/>
        <v>-1.4292275081515484</v>
      </c>
      <c r="AG190" s="50"/>
      <c r="AH190" s="46">
        <f t="shared" si="80"/>
        <v>-0.28312832632976093</v>
      </c>
      <c r="AI190" s="10">
        <f t="shared" si="63"/>
        <v>-0.43815074553230976</v>
      </c>
      <c r="AK190" s="46">
        <f t="shared" si="81"/>
        <v>-3.1999934480534247</v>
      </c>
      <c r="AL190" s="10">
        <f t="shared" si="65"/>
        <v>-4.403028201009711</v>
      </c>
    </row>
    <row r="191" spans="2:38" x14ac:dyDescent="0.3">
      <c r="B191" s="2" t="s">
        <v>188</v>
      </c>
      <c r="C191" s="41"/>
      <c r="D191" s="14">
        <v>0.67539286482648098</v>
      </c>
      <c r="E191" s="15">
        <v>1.09802572291067</v>
      </c>
      <c r="F191" s="19">
        <v>0.34906041965722401</v>
      </c>
      <c r="G191" s="43"/>
      <c r="H191" s="6">
        <v>39.529234574321698</v>
      </c>
      <c r="I191" s="7">
        <v>40.171748335417746</v>
      </c>
      <c r="J191" s="43"/>
      <c r="K191" s="6">
        <v>37.597625973406601</v>
      </c>
      <c r="L191" s="7">
        <v>38.250060230110648</v>
      </c>
      <c r="M191" s="43"/>
      <c r="N191" s="6">
        <v>42.668572958894998</v>
      </c>
      <c r="O191" s="7">
        <v>43.400455165664553</v>
      </c>
      <c r="P191" s="43"/>
      <c r="Q191" s="6">
        <v>40.670657207481597</v>
      </c>
      <c r="R191" s="7">
        <v>41.468923051228252</v>
      </c>
      <c r="S191" s="43"/>
      <c r="T191" s="6">
        <v>27.370343523790101</v>
      </c>
      <c r="U191" s="7">
        <v>27.3643490957962</v>
      </c>
      <c r="V191" s="43"/>
      <c r="W191" s="6">
        <v>26.019457748143001</v>
      </c>
      <c r="X191" s="7">
        <v>26.000373863987448</v>
      </c>
      <c r="Y191" s="43"/>
      <c r="Z191" s="46">
        <f t="shared" si="74"/>
        <v>-1.9316086009150979</v>
      </c>
      <c r="AA191" s="21">
        <f t="shared" si="75"/>
        <v>-1.9979157514134016</v>
      </c>
      <c r="AB191" s="10">
        <f t="shared" si="76"/>
        <v>-1.3508857756471002</v>
      </c>
      <c r="AC191" s="43"/>
      <c r="AD191" s="46">
        <f t="shared" si="77"/>
        <v>-1.9216881053070978</v>
      </c>
      <c r="AE191" s="21">
        <f t="shared" si="78"/>
        <v>-1.9315321144363011</v>
      </c>
      <c r="AF191" s="10">
        <f t="shared" si="79"/>
        <v>-1.3639752318087517</v>
      </c>
      <c r="AG191" s="50"/>
      <c r="AH191" s="46">
        <f t="shared" si="80"/>
        <v>-0.58283137593710821</v>
      </c>
      <c r="AI191" s="10">
        <f t="shared" si="63"/>
        <v>-0.51548052254063292</v>
      </c>
      <c r="AK191" s="46">
        <f t="shared" si="81"/>
        <v>-2.0226939320610526</v>
      </c>
      <c r="AL191" s="10">
        <f t="shared" si="65"/>
        <v>-1.9712817743308879</v>
      </c>
    </row>
    <row r="192" spans="2:38" x14ac:dyDescent="0.3">
      <c r="B192" s="2" t="s">
        <v>189</v>
      </c>
      <c r="C192" s="41"/>
      <c r="D192" s="14">
        <v>0.82618364739209305</v>
      </c>
      <c r="E192" s="15">
        <v>1.2692477066904599</v>
      </c>
      <c r="F192" s="19">
        <v>0.64846268811859198</v>
      </c>
      <c r="G192" s="43"/>
      <c r="H192" s="6">
        <v>48.504494085904199</v>
      </c>
      <c r="I192" s="7">
        <v>48.097695445574949</v>
      </c>
      <c r="J192" s="43"/>
      <c r="K192" s="6">
        <v>46.662710592327301</v>
      </c>
      <c r="L192" s="7">
        <v>46.463199627228803</v>
      </c>
      <c r="M192" s="43"/>
      <c r="N192" s="6">
        <v>52.663568350183603</v>
      </c>
      <c r="O192" s="7">
        <v>53.233499714140002</v>
      </c>
      <c r="P192" s="43"/>
      <c r="Q192" s="6">
        <v>50.658156250826501</v>
      </c>
      <c r="R192" s="7">
        <v>51.37312104780775</v>
      </c>
      <c r="S192" s="43"/>
      <c r="T192" s="6">
        <v>41.064519623364497</v>
      </c>
      <c r="U192" s="7">
        <v>39.609992636087902</v>
      </c>
      <c r="V192" s="43"/>
      <c r="W192" s="6">
        <v>39.561071183096203</v>
      </c>
      <c r="X192" s="7">
        <v>38.202506500964603</v>
      </c>
      <c r="Y192" s="43"/>
      <c r="Z192" s="46">
        <f t="shared" si="74"/>
        <v>-1.841783493576898</v>
      </c>
      <c r="AA192" s="21">
        <f t="shared" si="75"/>
        <v>-2.0054120993571019</v>
      </c>
      <c r="AB192" s="10">
        <f t="shared" si="76"/>
        <v>-1.5034484402682935</v>
      </c>
      <c r="AC192" s="43"/>
      <c r="AD192" s="46">
        <f t="shared" si="77"/>
        <v>-1.6344958183461458</v>
      </c>
      <c r="AE192" s="21">
        <f t="shared" si="78"/>
        <v>-1.8603786663322524</v>
      </c>
      <c r="AF192" s="10">
        <f t="shared" si="79"/>
        <v>-1.4074861351232997</v>
      </c>
      <c r="AG192" s="50"/>
      <c r="AH192" s="46">
        <f t="shared" si="80"/>
        <v>-0.70502668271947555</v>
      </c>
      <c r="AI192" s="10">
        <f t="shared" si="63"/>
        <v>-0.65720511098367584</v>
      </c>
      <c r="AK192" s="46">
        <f t="shared" si="81"/>
        <v>-1.8741826319662493</v>
      </c>
      <c r="AL192" s="10">
        <f t="shared" si="65"/>
        <v>-1.718607131062788</v>
      </c>
    </row>
    <row r="193" spans="2:38" x14ac:dyDescent="0.3">
      <c r="B193" s="2" t="s">
        <v>190</v>
      </c>
      <c r="C193" s="41"/>
      <c r="D193" s="14">
        <v>0.144325446823443</v>
      </c>
      <c r="E193" s="15">
        <v>0.24815627536085799</v>
      </c>
      <c r="F193" s="19">
        <v>9.7476268626073795E-2</v>
      </c>
      <c r="G193" s="43"/>
      <c r="H193" s="6">
        <v>46.710131006053899</v>
      </c>
      <c r="I193" s="7">
        <v>46.036623883253554</v>
      </c>
      <c r="J193" s="43"/>
      <c r="K193" s="6">
        <v>43.514345385861297</v>
      </c>
      <c r="L193" s="7">
        <v>42.708685092727052</v>
      </c>
      <c r="M193" s="43"/>
      <c r="N193" s="6">
        <v>50.371871014746198</v>
      </c>
      <c r="O193" s="7">
        <v>49.619283541617548</v>
      </c>
      <c r="P193" s="43"/>
      <c r="Q193" s="6">
        <v>46.920883446690397</v>
      </c>
      <c r="R193" s="7">
        <v>45.968019043700451</v>
      </c>
      <c r="S193" s="43"/>
      <c r="T193" s="6">
        <v>39.249305620759898</v>
      </c>
      <c r="U193" s="7">
        <v>38.768302082338295</v>
      </c>
      <c r="V193" s="43"/>
      <c r="W193" s="6">
        <v>36.537103854422</v>
      </c>
      <c r="X193" s="7">
        <v>35.869391508600302</v>
      </c>
      <c r="Y193" s="43"/>
      <c r="Z193" s="46">
        <f t="shared" si="74"/>
        <v>-3.195785620192602</v>
      </c>
      <c r="AA193" s="21">
        <f t="shared" si="75"/>
        <v>-3.4509875680558011</v>
      </c>
      <c r="AB193" s="10">
        <f t="shared" si="76"/>
        <v>-2.7122017663378983</v>
      </c>
      <c r="AC193" s="43"/>
      <c r="AD193" s="46">
        <f t="shared" si="77"/>
        <v>-3.3279387905265025</v>
      </c>
      <c r="AE193" s="21">
        <f t="shared" si="78"/>
        <v>-3.6512644979170972</v>
      </c>
      <c r="AF193" s="10">
        <f t="shared" si="79"/>
        <v>-2.898910573737993</v>
      </c>
      <c r="AG193" s="50"/>
      <c r="AH193" s="46">
        <f t="shared" si="80"/>
        <v>-0.77099410598612883</v>
      </c>
      <c r="AI193" s="10">
        <f t="shared" si="63"/>
        <v>-0.79233440949704104</v>
      </c>
      <c r="AK193" s="46">
        <f t="shared" si="81"/>
        <v>-4.5736317448363444</v>
      </c>
      <c r="AL193" s="10">
        <f t="shared" si="65"/>
        <v>-4.7869224979811671</v>
      </c>
    </row>
    <row r="194" spans="2:38" x14ac:dyDescent="0.3">
      <c r="B194" s="2" t="s">
        <v>191</v>
      </c>
      <c r="C194" s="41"/>
      <c r="D194" s="14">
        <v>4.0306208900952399E-2</v>
      </c>
      <c r="E194" s="15">
        <v>0.106270257388013</v>
      </c>
      <c r="F194" s="19">
        <v>6.6043095218161402E-2</v>
      </c>
      <c r="G194" s="43"/>
      <c r="H194" s="6">
        <v>39.832624650344897</v>
      </c>
      <c r="I194" s="7">
        <v>38.669073505912102</v>
      </c>
      <c r="J194" s="43"/>
      <c r="K194" s="6">
        <v>37.950369535132602</v>
      </c>
      <c r="L194" s="7">
        <v>36.695376012712899</v>
      </c>
      <c r="M194" s="43"/>
      <c r="N194" s="6">
        <v>39.544856667625098</v>
      </c>
      <c r="O194" s="7">
        <v>39.040774046402547</v>
      </c>
      <c r="P194" s="43"/>
      <c r="Q194" s="6">
        <v>37.635228556120502</v>
      </c>
      <c r="R194" s="7">
        <v>36.95676409737905</v>
      </c>
      <c r="S194" s="43"/>
      <c r="T194" s="6">
        <v>32.626008038886802</v>
      </c>
      <c r="U194" s="7">
        <v>32.201627540374048</v>
      </c>
      <c r="V194" s="43"/>
      <c r="W194" s="6">
        <v>31.066288156906399</v>
      </c>
      <c r="X194" s="7">
        <v>30.515386212595249</v>
      </c>
      <c r="Y194" s="43"/>
      <c r="Z194" s="46">
        <f t="shared" si="74"/>
        <v>-1.8822551152122955</v>
      </c>
      <c r="AA194" s="21">
        <f t="shared" si="75"/>
        <v>-1.9096281115045954</v>
      </c>
      <c r="AB194" s="10">
        <f t="shared" si="76"/>
        <v>-1.5597198819804028</v>
      </c>
      <c r="AC194" s="43"/>
      <c r="AD194" s="46">
        <f t="shared" si="77"/>
        <v>-1.9736974931992037</v>
      </c>
      <c r="AE194" s="21">
        <f t="shared" si="78"/>
        <v>-2.0840099490234962</v>
      </c>
      <c r="AF194" s="10">
        <f t="shared" si="79"/>
        <v>-1.6862413277787986</v>
      </c>
      <c r="AG194" s="50"/>
      <c r="AH194" s="46">
        <f t="shared" si="80"/>
        <v>-2.3909675842001803E-2</v>
      </c>
      <c r="AI194" s="10">
        <f t="shared" si="63"/>
        <v>-0.1093680322088343</v>
      </c>
      <c r="AK194" s="46">
        <f t="shared" si="81"/>
        <v>-1.8489854450661187</v>
      </c>
      <c r="AL194" s="10">
        <f t="shared" si="65"/>
        <v>-2.2125122364768068</v>
      </c>
    </row>
    <row r="195" spans="2:38" x14ac:dyDescent="0.3">
      <c r="B195" s="2" t="s">
        <v>192</v>
      </c>
      <c r="C195" s="41"/>
      <c r="D195" s="14">
        <v>9.3447737478082493E-2</v>
      </c>
      <c r="E195" s="15">
        <v>0.125574260286968</v>
      </c>
      <c r="F195" s="19">
        <v>6.3942910195509794E-2</v>
      </c>
      <c r="G195" s="43"/>
      <c r="H195" s="6">
        <v>36.637470155634603</v>
      </c>
      <c r="I195" s="7">
        <v>34.518299588035106</v>
      </c>
      <c r="J195" s="43"/>
      <c r="K195" s="6">
        <v>34.707731865480497</v>
      </c>
      <c r="L195" s="7">
        <v>32.5140438719082</v>
      </c>
      <c r="M195" s="43"/>
      <c r="N195" s="6">
        <v>35.911865232743203</v>
      </c>
      <c r="O195" s="7">
        <v>34.625094294634302</v>
      </c>
      <c r="P195" s="43"/>
      <c r="Q195" s="6">
        <v>33.8522947152778</v>
      </c>
      <c r="R195" s="7">
        <v>32.536783584429202</v>
      </c>
      <c r="S195" s="43"/>
      <c r="T195" s="6">
        <v>29.693979882205301</v>
      </c>
      <c r="U195" s="7">
        <v>28.6433383177616</v>
      </c>
      <c r="V195" s="43"/>
      <c r="W195" s="6">
        <v>27.9562657287889</v>
      </c>
      <c r="X195" s="7">
        <v>26.861529657082851</v>
      </c>
      <c r="Y195" s="43"/>
      <c r="Z195" s="46">
        <f t="shared" si="74"/>
        <v>-1.9297382901541056</v>
      </c>
      <c r="AA195" s="21">
        <f t="shared" si="75"/>
        <v>-2.0595705174654029</v>
      </c>
      <c r="AB195" s="10">
        <f t="shared" si="76"/>
        <v>-1.7377141534164018</v>
      </c>
      <c r="AC195" s="43"/>
      <c r="AD195" s="46">
        <f t="shared" si="77"/>
        <v>-2.0042557161269059</v>
      </c>
      <c r="AE195" s="21">
        <f t="shared" si="78"/>
        <v>-2.0883107102051</v>
      </c>
      <c r="AF195" s="10">
        <f t="shared" si="79"/>
        <v>-1.7818086606787489</v>
      </c>
      <c r="AG195" s="50"/>
      <c r="AH195" s="46">
        <f t="shared" si="80"/>
        <v>-0.4782448572166067</v>
      </c>
      <c r="AI195" s="10">
        <f t="shared" si="63"/>
        <v>-0.46026668314000624</v>
      </c>
      <c r="AK195" s="46">
        <f t="shared" si="81"/>
        <v>-3.0559943398637817</v>
      </c>
      <c r="AL195" s="10">
        <f t="shared" si="65"/>
        <v>-3.0619942075007378</v>
      </c>
    </row>
    <row r="196" spans="2:38" x14ac:dyDescent="0.3">
      <c r="B196" s="2" t="s">
        <v>193</v>
      </c>
      <c r="C196" s="41"/>
      <c r="D196" s="14">
        <v>0.70579572935807999</v>
      </c>
      <c r="E196" s="15">
        <v>0.61341716253807399</v>
      </c>
      <c r="F196" s="19">
        <v>0.25701596058051501</v>
      </c>
      <c r="G196" s="43"/>
      <c r="H196" s="6">
        <v>44.689608080522198</v>
      </c>
      <c r="I196" s="7">
        <v>45.650470105342706</v>
      </c>
      <c r="J196" s="43"/>
      <c r="K196" s="6">
        <v>41.605085479818001</v>
      </c>
      <c r="L196" s="7">
        <v>42.349450017356745</v>
      </c>
      <c r="M196" s="43"/>
      <c r="N196" s="6">
        <v>44.326977798331001</v>
      </c>
      <c r="O196" s="7">
        <v>45.199419746475002</v>
      </c>
      <c r="P196" s="43"/>
      <c r="Q196" s="6">
        <v>41.308704144493497</v>
      </c>
      <c r="R196" s="7">
        <v>41.912567746632547</v>
      </c>
      <c r="S196" s="43"/>
      <c r="T196" s="6">
        <v>43.013528130308003</v>
      </c>
      <c r="U196" s="7">
        <v>39.721082562065902</v>
      </c>
      <c r="V196" s="43"/>
      <c r="W196" s="6">
        <v>40.342605446401897</v>
      </c>
      <c r="X196" s="7">
        <v>37.035057467407</v>
      </c>
      <c r="Y196" s="43"/>
      <c r="Z196" s="46">
        <f t="shared" si="74"/>
        <v>-3.0845226007041973</v>
      </c>
      <c r="AA196" s="21">
        <f t="shared" si="75"/>
        <v>-3.0182736538375039</v>
      </c>
      <c r="AB196" s="10">
        <f t="shared" si="76"/>
        <v>-2.670922683906106</v>
      </c>
      <c r="AC196" s="43"/>
      <c r="AD196" s="46">
        <f t="shared" si="77"/>
        <v>-3.301020087985961</v>
      </c>
      <c r="AE196" s="21">
        <f t="shared" si="78"/>
        <v>-3.2868519998424546</v>
      </c>
      <c r="AF196" s="10">
        <f t="shared" si="79"/>
        <v>-2.6860250946589019</v>
      </c>
      <c r="AG196" s="50"/>
      <c r="AH196" s="46">
        <f t="shared" si="80"/>
        <v>-0.40584987341900014</v>
      </c>
      <c r="AI196" s="10">
        <f t="shared" si="63"/>
        <v>-0.6377171470650741</v>
      </c>
      <c r="AK196" s="46">
        <f t="shared" si="81"/>
        <v>-3.2216221533886715</v>
      </c>
      <c r="AL196" s="10">
        <f t="shared" si="65"/>
        <v>-3.5580562637464617</v>
      </c>
    </row>
    <row r="197" spans="2:38" ht="16.2" thickBot="1" x14ac:dyDescent="0.35">
      <c r="B197" s="3" t="s">
        <v>194</v>
      </c>
      <c r="C197" s="41"/>
      <c r="D197" s="16">
        <f>SUM(D4:D196)</f>
        <v>115.33727602679278</v>
      </c>
      <c r="E197" s="17">
        <f>SUM(E4:E196)</f>
        <v>138.66100029922259</v>
      </c>
      <c r="F197" s="20">
        <f>SUM(F4:F196)</f>
        <v>68.035024087371724</v>
      </c>
      <c r="G197" s="43"/>
      <c r="H197" s="8">
        <v>48.742958068847599</v>
      </c>
      <c r="I197" s="7">
        <v>52.290447235107401</v>
      </c>
      <c r="J197" s="43"/>
      <c r="K197" s="8">
        <v>46.139930725097599</v>
      </c>
      <c r="L197" s="7">
        <v>49.423517227172802</v>
      </c>
      <c r="M197" s="43"/>
      <c r="N197" s="8">
        <v>51.451473236083899</v>
      </c>
      <c r="O197" s="7">
        <v>54.950025558471602</v>
      </c>
      <c r="P197" s="43"/>
      <c r="Q197" s="8">
        <v>48.7364692687988</v>
      </c>
      <c r="R197" s="7">
        <v>51.980808258056598</v>
      </c>
      <c r="S197" s="43"/>
      <c r="T197" s="8">
        <v>44.965225219726499</v>
      </c>
      <c r="U197" s="7">
        <v>47.114101409912053</v>
      </c>
      <c r="V197" s="43"/>
      <c r="W197" s="8">
        <v>42.5260009765625</v>
      </c>
      <c r="X197" s="7">
        <v>44.507743835449148</v>
      </c>
      <c r="Y197" s="43"/>
      <c r="Z197" s="47">
        <f t="shared" si="74"/>
        <v>-2.60302734375</v>
      </c>
      <c r="AA197" s="28">
        <f t="shared" si="75"/>
        <v>-2.7150039672850994</v>
      </c>
      <c r="AB197" s="11">
        <f t="shared" si="76"/>
        <v>-2.4392242431639986</v>
      </c>
      <c r="AC197" s="43"/>
      <c r="AD197" s="47">
        <f t="shared" si="77"/>
        <v>-2.8669300079345987</v>
      </c>
      <c r="AE197" s="28">
        <f t="shared" si="78"/>
        <v>-2.9692173004150035</v>
      </c>
      <c r="AF197" s="11">
        <f t="shared" si="79"/>
        <v>-2.6063575744629048</v>
      </c>
      <c r="AG197" s="50"/>
      <c r="AH197" s="47">
        <f t="shared" si="80"/>
        <v>-0.37028191399980226</v>
      </c>
      <c r="AI197" s="11">
        <f t="shared" ref="AI197" si="82">SLOPE(AD197:AF197,LN($D197:$F197))</f>
        <v>-0.50609306098083817</v>
      </c>
      <c r="AK197" s="47">
        <f t="shared" si="81"/>
        <v>-0.87012275709823306</v>
      </c>
      <c r="AL197" s="11">
        <f t="shared" ref="AL197" si="83">INTERCEPT(AD197:AF197,LN($D197:$F197))</f>
        <v>-0.46928471499000768</v>
      </c>
    </row>
  </sheetData>
  <mergeCells count="12">
    <mergeCell ref="B2:B3"/>
    <mergeCell ref="D2:F2"/>
    <mergeCell ref="H2:I2"/>
    <mergeCell ref="K2:L2"/>
    <mergeCell ref="N2:O2"/>
    <mergeCell ref="AH2:AI2"/>
    <mergeCell ref="AK2:AL2"/>
    <mergeCell ref="Q2:R2"/>
    <mergeCell ref="T2:U2"/>
    <mergeCell ref="W2:X2"/>
    <mergeCell ref="Z2:AB2"/>
    <mergeCell ref="AD2:AF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L197"/>
  <sheetViews>
    <sheetView zoomScale="75" zoomScaleNormal="75" workbookViewId="0">
      <pane xSplit="3" ySplit="3" topLeftCell="D162" activePane="bottomRight" state="frozen"/>
      <selection pane="topRight" activeCell="D1" sqref="D1"/>
      <selection pane="bottomLeft" activeCell="A4" sqref="A4"/>
      <selection pane="bottomRight" activeCell="D4" sqref="D4:D197"/>
    </sheetView>
  </sheetViews>
  <sheetFormatPr defaultColWidth="10.8984375" defaultRowHeight="15.6" x14ac:dyDescent="0.3"/>
  <cols>
    <col min="1" max="1" width="3.8984375" style="1" customWidth="1"/>
    <col min="2" max="2" width="19.09765625" style="1" customWidth="1"/>
    <col min="3" max="3" width="3.8984375" style="1" customWidth="1"/>
    <col min="4" max="6" width="13.8984375" style="1" customWidth="1"/>
    <col min="7" max="7" width="3.8984375" style="1" customWidth="1"/>
    <col min="8" max="9" width="11.09765625" style="1" customWidth="1"/>
    <col min="10" max="10" width="3.8984375" style="1" customWidth="1"/>
    <col min="11" max="12" width="11.09765625" style="1" customWidth="1"/>
    <col min="13" max="13" width="3.8984375" style="1" customWidth="1"/>
    <col min="14" max="15" width="11.09765625" style="1" customWidth="1"/>
    <col min="16" max="16" width="3.8984375" style="1" customWidth="1"/>
    <col min="17" max="18" width="11.09765625" style="1" customWidth="1"/>
    <col min="19" max="19" width="3.8984375" style="1" customWidth="1"/>
    <col min="20" max="21" width="11.09765625" style="1" customWidth="1"/>
    <col min="22" max="22" width="3.8984375" style="1" customWidth="1"/>
    <col min="23" max="24" width="11.09765625" style="1" customWidth="1"/>
    <col min="25" max="25" width="3.8984375" style="1" customWidth="1"/>
    <col min="26" max="28" width="9.8984375" style="1" bestFit="1" customWidth="1"/>
    <col min="29" max="29" width="3.8984375" style="1" customWidth="1"/>
    <col min="30" max="32" width="9.8984375" style="1" bestFit="1" customWidth="1"/>
    <col min="33" max="33" width="3.8984375" style="1" customWidth="1"/>
    <col min="34" max="35" width="10.8984375" style="1"/>
    <col min="36" max="36" width="3.8984375" style="1" customWidth="1"/>
    <col min="37" max="16384" width="10.8984375" style="1"/>
  </cols>
  <sheetData>
    <row r="1" spans="2:38" ht="16.2" thickBot="1" x14ac:dyDescent="0.35"/>
    <row r="2" spans="2:38" ht="16.2" thickBot="1" x14ac:dyDescent="0.35">
      <c r="B2" s="125" t="s">
        <v>195</v>
      </c>
      <c r="C2" s="40"/>
      <c r="D2" s="127" t="s">
        <v>196</v>
      </c>
      <c r="E2" s="127"/>
      <c r="F2" s="128"/>
      <c r="G2" s="42"/>
      <c r="H2" s="122" t="s">
        <v>201</v>
      </c>
      <c r="I2" s="123"/>
      <c r="J2" s="42"/>
      <c r="K2" s="122" t="s">
        <v>202</v>
      </c>
      <c r="L2" s="123"/>
      <c r="M2" s="42"/>
      <c r="N2" s="122" t="s">
        <v>203</v>
      </c>
      <c r="O2" s="123"/>
      <c r="P2" s="42"/>
      <c r="Q2" s="122" t="s">
        <v>204</v>
      </c>
      <c r="R2" s="123"/>
      <c r="S2" s="42"/>
      <c r="T2" s="122" t="s">
        <v>205</v>
      </c>
      <c r="U2" s="123"/>
      <c r="V2" s="42"/>
      <c r="W2" s="122" t="s">
        <v>206</v>
      </c>
      <c r="X2" s="123"/>
      <c r="Y2" s="42"/>
      <c r="Z2" s="120" t="s">
        <v>200</v>
      </c>
      <c r="AA2" s="124"/>
      <c r="AB2" s="121"/>
      <c r="AC2" s="42"/>
      <c r="AD2" s="120" t="s">
        <v>248</v>
      </c>
      <c r="AE2" s="124"/>
      <c r="AF2" s="121"/>
      <c r="AG2" s="48"/>
      <c r="AH2" s="120" t="s">
        <v>197</v>
      </c>
      <c r="AI2" s="121"/>
      <c r="AK2" s="120" t="s">
        <v>198</v>
      </c>
      <c r="AL2" s="121"/>
    </row>
    <row r="3" spans="2:38" ht="36" customHeight="1" thickBot="1" x14ac:dyDescent="0.35">
      <c r="B3" s="126"/>
      <c r="C3" s="40"/>
      <c r="D3" s="22" t="s">
        <v>249</v>
      </c>
      <c r="E3" s="23" t="s">
        <v>250</v>
      </c>
      <c r="F3" s="24" t="s">
        <v>251</v>
      </c>
      <c r="G3" s="42"/>
      <c r="H3" s="9" t="s">
        <v>200</v>
      </c>
      <c r="I3" s="100" t="s">
        <v>248</v>
      </c>
      <c r="J3" s="42"/>
      <c r="K3" s="9" t="s">
        <v>200</v>
      </c>
      <c r="L3" s="100" t="s">
        <v>248</v>
      </c>
      <c r="M3" s="42"/>
      <c r="N3" s="9" t="s">
        <v>200</v>
      </c>
      <c r="O3" s="100" t="s">
        <v>248</v>
      </c>
      <c r="P3" s="42"/>
      <c r="Q3" s="9" t="s">
        <v>200</v>
      </c>
      <c r="R3" s="100" t="s">
        <v>248</v>
      </c>
      <c r="S3" s="42"/>
      <c r="T3" s="9" t="s">
        <v>200</v>
      </c>
      <c r="U3" s="100" t="s">
        <v>248</v>
      </c>
      <c r="V3" s="42"/>
      <c r="W3" s="9" t="s">
        <v>200</v>
      </c>
      <c r="X3" s="100" t="s">
        <v>248</v>
      </c>
      <c r="Y3" s="42"/>
      <c r="Z3" s="51" t="s">
        <v>207</v>
      </c>
      <c r="AA3" s="52" t="s">
        <v>208</v>
      </c>
      <c r="AB3" s="53" t="s">
        <v>209</v>
      </c>
      <c r="AC3" s="42"/>
      <c r="AD3" s="51" t="s">
        <v>207</v>
      </c>
      <c r="AE3" s="52" t="s">
        <v>208</v>
      </c>
      <c r="AF3" s="53" t="s">
        <v>209</v>
      </c>
      <c r="AG3" s="49"/>
      <c r="AH3" s="37" t="s">
        <v>200</v>
      </c>
      <c r="AI3" s="38" t="s">
        <v>248</v>
      </c>
      <c r="AK3" s="37" t="s">
        <v>200</v>
      </c>
      <c r="AL3" s="38" t="s">
        <v>248</v>
      </c>
    </row>
    <row r="4" spans="2:38" x14ac:dyDescent="0.3">
      <c r="B4" s="2" t="s">
        <v>0</v>
      </c>
      <c r="C4" s="41"/>
      <c r="D4" s="12">
        <v>0.54020618398852005</v>
      </c>
      <c r="E4" s="13">
        <v>0.89972154834843998</v>
      </c>
      <c r="F4" s="18">
        <v>0.31590139084735402</v>
      </c>
      <c r="G4" s="43"/>
      <c r="H4" s="6">
        <v>52.439343097789703</v>
      </c>
      <c r="I4" s="7">
        <v>58.041153488343554</v>
      </c>
      <c r="J4" s="43"/>
      <c r="K4" s="6">
        <v>49.361944857225502</v>
      </c>
      <c r="L4" s="7">
        <v>54.763221140916102</v>
      </c>
      <c r="M4" s="43"/>
      <c r="N4" s="6">
        <v>55.429014098739202</v>
      </c>
      <c r="O4" s="7">
        <v>62.4529130983043</v>
      </c>
      <c r="P4" s="43"/>
      <c r="Q4" s="6">
        <v>52.024693015338897</v>
      </c>
      <c r="R4" s="7">
        <v>58.857177416633746</v>
      </c>
      <c r="S4" s="43"/>
      <c r="T4" s="6">
        <v>46.4669272578492</v>
      </c>
      <c r="U4" s="7">
        <v>50.894868450329056</v>
      </c>
      <c r="V4" s="43"/>
      <c r="W4" s="6">
        <v>43.631326766723397</v>
      </c>
      <c r="X4" s="7">
        <v>47.928212695131251</v>
      </c>
      <c r="Y4" s="43"/>
      <c r="Z4" s="45">
        <f t="shared" ref="Z4:Z35" si="0">K4-H4</f>
        <v>-3.0773982405642002</v>
      </c>
      <c r="AA4" s="26">
        <f t="shared" ref="AA4:AA35" si="1">Q4-N4</f>
        <v>-3.4043210834003048</v>
      </c>
      <c r="AB4" s="27">
        <f t="shared" ref="AB4:AB35" si="2">W4-T4</f>
        <v>-2.8356004911258026</v>
      </c>
      <c r="AC4" s="43"/>
      <c r="AD4" s="45">
        <f t="shared" ref="AD4:AD35" si="3">L4-I4</f>
        <v>-3.277932347427452</v>
      </c>
      <c r="AE4" s="26">
        <f t="shared" ref="AE4:AE35" si="4">R4-O4</f>
        <v>-3.5957356816705541</v>
      </c>
      <c r="AF4" s="27">
        <f t="shared" ref="AF4:AF35" si="5">X4-U4</f>
        <v>-2.9666557551978059</v>
      </c>
      <c r="AG4" s="50"/>
      <c r="AH4" s="45">
        <f t="shared" ref="AH4:AH35" si="6">SLOPE(Z4:AB4,LN($D4:$F4))</f>
        <v>-0.54257117225368046</v>
      </c>
      <c r="AI4" s="27">
        <f>SLOPE(AD4:AF4,LN($D4:$F4))</f>
        <v>-0.60085865917884917</v>
      </c>
      <c r="AK4" s="45">
        <f t="shared" ref="AK4:AK35" si="7">INTERCEPT(Z4:AB4,LN($D4:$F4))</f>
        <v>-3.4446631377595098</v>
      </c>
      <c r="AL4" s="27">
        <f>INTERCEPT(AD4:AF4,LN($D4:$F4))</f>
        <v>-3.6554041490274827</v>
      </c>
    </row>
    <row r="5" spans="2:38" x14ac:dyDescent="0.3">
      <c r="B5" s="2" t="s">
        <v>1</v>
      </c>
      <c r="C5" s="41"/>
      <c r="D5" s="14">
        <v>1.6035863573910999E-2</v>
      </c>
      <c r="E5" s="15">
        <v>1.3215051598434099E-2</v>
      </c>
      <c r="F5" s="19">
        <v>8.9525984195441104E-3</v>
      </c>
      <c r="G5" s="43"/>
      <c r="H5" s="6">
        <v>43.467549030687998</v>
      </c>
      <c r="I5" s="7">
        <v>47.272666698304803</v>
      </c>
      <c r="J5" s="43"/>
      <c r="K5" s="6">
        <v>41.261349445647902</v>
      </c>
      <c r="L5" s="7">
        <v>45.077252798065899</v>
      </c>
      <c r="M5" s="43"/>
      <c r="N5" s="6">
        <v>41.641873120178303</v>
      </c>
      <c r="O5" s="7">
        <v>43.701233861213552</v>
      </c>
      <c r="P5" s="43"/>
      <c r="Q5" s="6">
        <v>39.569236770964302</v>
      </c>
      <c r="R5" s="7">
        <v>41.635103713742353</v>
      </c>
      <c r="S5" s="43"/>
      <c r="T5" s="6">
        <v>35.862330118560898</v>
      </c>
      <c r="U5" s="7">
        <v>36.887266415321847</v>
      </c>
      <c r="V5" s="43"/>
      <c r="W5" s="6">
        <v>34.1066779507902</v>
      </c>
      <c r="X5" s="7">
        <v>35.144706990989803</v>
      </c>
      <c r="Y5" s="43"/>
      <c r="Z5" s="46">
        <f t="shared" si="0"/>
        <v>-2.2061995850400962</v>
      </c>
      <c r="AA5" s="21">
        <f t="shared" si="1"/>
        <v>-2.072636349214001</v>
      </c>
      <c r="AB5" s="10">
        <f t="shared" si="2"/>
        <v>-1.7556521677706982</v>
      </c>
      <c r="AC5" s="43"/>
      <c r="AD5" s="46">
        <f t="shared" si="3"/>
        <v>-2.1954139002389041</v>
      </c>
      <c r="AE5" s="21">
        <f t="shared" si="4"/>
        <v>-2.0661301474711991</v>
      </c>
      <c r="AF5" s="10">
        <f t="shared" si="5"/>
        <v>-1.7425594243320432</v>
      </c>
      <c r="AG5" s="50"/>
      <c r="AH5" s="46">
        <f t="shared" si="6"/>
        <v>-0.77888453020491177</v>
      </c>
      <c r="AI5" s="10">
        <f t="shared" ref="AI5:AI68" si="8">SLOPE(AD5:AF5,LN($D5:$F5))</f>
        <v>-0.78471190548944159</v>
      </c>
      <c r="AK5" s="46">
        <f t="shared" si="7"/>
        <v>-5.4321330602194404</v>
      </c>
      <c r="AL5" s="10">
        <f t="shared" ref="AL5:AL68" si="9">INTERCEPT(AD5:AF5,LN($D5:$F5))</f>
        <v>-5.4475970078440774</v>
      </c>
    </row>
    <row r="6" spans="2:38" x14ac:dyDescent="0.3">
      <c r="B6" s="2" t="s">
        <v>2</v>
      </c>
      <c r="C6" s="41"/>
      <c r="D6" s="14">
        <v>0.436210922803145</v>
      </c>
      <c r="E6" s="15">
        <v>0.48940299062331899</v>
      </c>
      <c r="F6" s="19">
        <v>0.110448369158408</v>
      </c>
      <c r="G6" s="43"/>
      <c r="H6" s="6">
        <v>44.7702392312071</v>
      </c>
      <c r="I6" s="7">
        <v>49.5993382166698</v>
      </c>
      <c r="J6" s="43"/>
      <c r="K6" s="6">
        <v>42.047981967283498</v>
      </c>
      <c r="L6" s="7">
        <v>46.704654237990297</v>
      </c>
      <c r="M6" s="43"/>
      <c r="N6" s="6">
        <v>44.031128404630401</v>
      </c>
      <c r="O6" s="7">
        <v>48.062169692898252</v>
      </c>
      <c r="P6" s="43"/>
      <c r="Q6" s="6">
        <v>41.362340100866099</v>
      </c>
      <c r="R6" s="7">
        <v>45.249466281208051</v>
      </c>
      <c r="S6" s="43"/>
      <c r="T6" s="6">
        <v>35.934799966639901</v>
      </c>
      <c r="U6" s="7">
        <v>37.788050299367697</v>
      </c>
      <c r="V6" s="43"/>
      <c r="W6" s="6">
        <v>33.922806856037099</v>
      </c>
      <c r="X6" s="7">
        <v>35.674429534789255</v>
      </c>
      <c r="Y6" s="43"/>
      <c r="Z6" s="46">
        <f t="shared" si="0"/>
        <v>-2.722257263923602</v>
      </c>
      <c r="AA6" s="21">
        <f t="shared" si="1"/>
        <v>-2.6687883037643019</v>
      </c>
      <c r="AB6" s="10">
        <f t="shared" si="2"/>
        <v>-2.0119931106028019</v>
      </c>
      <c r="AC6" s="43"/>
      <c r="AD6" s="46">
        <f t="shared" si="3"/>
        <v>-2.8946839786795024</v>
      </c>
      <c r="AE6" s="21">
        <f t="shared" si="4"/>
        <v>-2.812703411690201</v>
      </c>
      <c r="AF6" s="10">
        <f t="shared" si="5"/>
        <v>-2.1136207645784424</v>
      </c>
      <c r="AG6" s="50"/>
      <c r="AH6" s="46">
        <f t="shared" si="6"/>
        <v>-0.4730763199103154</v>
      </c>
      <c r="AI6" s="10">
        <f t="shared" si="8"/>
        <v>-0.5112002864868177</v>
      </c>
      <c r="AK6" s="46">
        <f t="shared" si="7"/>
        <v>-3.0586158297595243</v>
      </c>
      <c r="AL6" s="10">
        <f t="shared" si="9"/>
        <v>-3.2455609761993705</v>
      </c>
    </row>
    <row r="7" spans="2:38" x14ac:dyDescent="0.3">
      <c r="B7" s="2" t="s">
        <v>3</v>
      </c>
      <c r="C7" s="41"/>
      <c r="D7" s="14">
        <v>8.5223669850833996E-4</v>
      </c>
      <c r="E7" s="15">
        <v>4.0655394527338998E-4</v>
      </c>
      <c r="F7" s="19">
        <v>3.1913162544660098E-4</v>
      </c>
      <c r="G7" s="43"/>
      <c r="H7" s="6">
        <v>42.1520298250094</v>
      </c>
      <c r="I7" s="7">
        <v>45.2312475637275</v>
      </c>
      <c r="J7" s="43"/>
      <c r="K7" s="6">
        <v>39.832972804693497</v>
      </c>
      <c r="L7" s="7">
        <v>42.795454678760301</v>
      </c>
      <c r="M7" s="43"/>
      <c r="N7" s="6">
        <v>40.2701690314017</v>
      </c>
      <c r="O7" s="7">
        <v>41.584772241720749</v>
      </c>
      <c r="P7" s="43"/>
      <c r="Q7" s="6">
        <v>38.0647684204949</v>
      </c>
      <c r="R7" s="7">
        <v>39.324802746455205</v>
      </c>
      <c r="S7" s="43"/>
      <c r="T7" s="6">
        <v>34.7553885078934</v>
      </c>
      <c r="U7" s="7">
        <v>35.162023073456353</v>
      </c>
      <c r="V7" s="43"/>
      <c r="W7" s="6">
        <v>32.889826230382297</v>
      </c>
      <c r="X7" s="7">
        <v>33.300510694923702</v>
      </c>
      <c r="Y7" s="43"/>
      <c r="Z7" s="46">
        <f t="shared" si="0"/>
        <v>-2.3190570203159027</v>
      </c>
      <c r="AA7" s="21">
        <f t="shared" si="1"/>
        <v>-2.2054006109067998</v>
      </c>
      <c r="AB7" s="10">
        <f t="shared" si="2"/>
        <v>-1.8655622775111027</v>
      </c>
      <c r="AC7" s="43"/>
      <c r="AD7" s="46">
        <f t="shared" si="3"/>
        <v>-2.4357928849671993</v>
      </c>
      <c r="AE7" s="21">
        <f t="shared" si="4"/>
        <v>-2.259969495265544</v>
      </c>
      <c r="AF7" s="10">
        <f t="shared" si="5"/>
        <v>-1.8615123785326517</v>
      </c>
      <c r="AG7" s="50"/>
      <c r="AH7" s="46">
        <f t="shared" si="6"/>
        <v>-0.38939874474148672</v>
      </c>
      <c r="AI7" s="10">
        <f t="shared" si="8"/>
        <v>-0.50322249493963644</v>
      </c>
      <c r="AK7" s="46">
        <f t="shared" si="7"/>
        <v>-5.1057070983179358</v>
      </c>
      <c r="AL7" s="10">
        <f t="shared" si="9"/>
        <v>-6.0312750424319681</v>
      </c>
    </row>
    <row r="8" spans="2:38" x14ac:dyDescent="0.3">
      <c r="B8" s="2" t="s">
        <v>4</v>
      </c>
      <c r="C8" s="41"/>
      <c r="D8" s="14">
        <v>0.138888917387128</v>
      </c>
      <c r="E8" s="15">
        <v>0.121603087800287</v>
      </c>
      <c r="F8" s="19">
        <v>5.6296903658378403E-2</v>
      </c>
      <c r="G8" s="43"/>
      <c r="H8" s="6">
        <v>43.2646281651595</v>
      </c>
      <c r="I8" s="7">
        <v>50.69214088022575</v>
      </c>
      <c r="J8" s="43"/>
      <c r="K8" s="6">
        <v>41.329151676737297</v>
      </c>
      <c r="L8" s="7">
        <v>48.599480626823699</v>
      </c>
      <c r="M8" s="43"/>
      <c r="N8" s="6">
        <v>43.703538782539802</v>
      </c>
      <c r="O8" s="7">
        <v>51.269399973636197</v>
      </c>
      <c r="P8" s="43"/>
      <c r="Q8" s="6">
        <v>41.780963076651297</v>
      </c>
      <c r="R8" s="7">
        <v>49.207513205806549</v>
      </c>
      <c r="S8" s="43"/>
      <c r="T8" s="6">
        <v>40.147733704460997</v>
      </c>
      <c r="U8" s="7">
        <v>47.564140587666351</v>
      </c>
      <c r="V8" s="43"/>
      <c r="W8" s="6">
        <v>38.3176393991358</v>
      </c>
      <c r="X8" s="7">
        <v>45.597116323896849</v>
      </c>
      <c r="Y8" s="43"/>
      <c r="Z8" s="46">
        <f t="shared" si="0"/>
        <v>-1.9354764884222035</v>
      </c>
      <c r="AA8" s="21">
        <f t="shared" si="1"/>
        <v>-1.9225757058885051</v>
      </c>
      <c r="AB8" s="10">
        <f t="shared" si="2"/>
        <v>-1.830094305325197</v>
      </c>
      <c r="AC8" s="43"/>
      <c r="AD8" s="46">
        <f t="shared" si="3"/>
        <v>-2.0926602534020518</v>
      </c>
      <c r="AE8" s="21">
        <f t="shared" si="4"/>
        <v>-2.0618867678296482</v>
      </c>
      <c r="AF8" s="10">
        <f t="shared" si="5"/>
        <v>-1.9670242637695026</v>
      </c>
      <c r="AG8" s="50"/>
      <c r="AH8" s="46">
        <f t="shared" si="6"/>
        <v>-0.11786378698454522</v>
      </c>
      <c r="AI8" s="10">
        <f t="shared" si="8"/>
        <v>-0.13363907194956645</v>
      </c>
      <c r="AK8" s="46">
        <f t="shared" si="7"/>
        <v>-2.1694216874368148</v>
      </c>
      <c r="AL8" s="10">
        <f t="shared" si="9"/>
        <v>-2.350485756521373</v>
      </c>
    </row>
    <row r="9" spans="2:38" x14ac:dyDescent="0.3">
      <c r="B9" s="2" t="s">
        <v>5</v>
      </c>
      <c r="C9" s="41"/>
      <c r="D9" s="14">
        <v>4.6263763132191899E-3</v>
      </c>
      <c r="E9" s="15">
        <v>3.5392767792640201E-3</v>
      </c>
      <c r="F9" s="19">
        <v>1.22927880168328E-3</v>
      </c>
      <c r="G9" s="43"/>
      <c r="H9" s="6">
        <v>31.2433357238769</v>
      </c>
      <c r="I9" s="7">
        <v>30.096986770629847</v>
      </c>
      <c r="J9" s="43"/>
      <c r="K9" s="6">
        <v>28.9731636047363</v>
      </c>
      <c r="L9" s="7">
        <v>27.803208351135197</v>
      </c>
      <c r="M9" s="43"/>
      <c r="N9" s="6">
        <v>30.592096328735298</v>
      </c>
      <c r="O9" s="7">
        <v>29.332927703857351</v>
      </c>
      <c r="P9" s="43"/>
      <c r="Q9" s="6">
        <v>28.4047527313232</v>
      </c>
      <c r="R9" s="7">
        <v>27.180954933166451</v>
      </c>
      <c r="S9" s="43"/>
      <c r="T9" s="6">
        <v>25.277845382690401</v>
      </c>
      <c r="U9" s="7">
        <v>24.051322937011697</v>
      </c>
      <c r="V9" s="43"/>
      <c r="W9" s="6">
        <v>23.510658264160099</v>
      </c>
      <c r="X9" s="7">
        <v>22.3099670410156</v>
      </c>
      <c r="Y9" s="43"/>
      <c r="Z9" s="46">
        <f t="shared" si="0"/>
        <v>-2.2701721191406001</v>
      </c>
      <c r="AA9" s="21">
        <f t="shared" si="1"/>
        <v>-2.1873435974120987</v>
      </c>
      <c r="AB9" s="10">
        <f t="shared" si="2"/>
        <v>-1.7671871185303019</v>
      </c>
      <c r="AC9" s="43"/>
      <c r="AD9" s="46">
        <f t="shared" si="3"/>
        <v>-2.2937784194946502</v>
      </c>
      <c r="AE9" s="21">
        <f t="shared" si="4"/>
        <v>-2.1519727706909002</v>
      </c>
      <c r="AF9" s="10">
        <f t="shared" si="5"/>
        <v>-1.7413558959960973</v>
      </c>
      <c r="AG9" s="50"/>
      <c r="AH9" s="46">
        <f t="shared" si="6"/>
        <v>-0.38455681891554389</v>
      </c>
      <c r="AI9" s="10">
        <f t="shared" si="8"/>
        <v>-0.40873088232621707</v>
      </c>
      <c r="AK9" s="46">
        <f t="shared" si="7"/>
        <v>-4.346496259420304</v>
      </c>
      <c r="AL9" s="10">
        <f t="shared" si="9"/>
        <v>-4.4767616788383391</v>
      </c>
    </row>
    <row r="10" spans="2:38" x14ac:dyDescent="0.3">
      <c r="B10" s="2" t="s">
        <v>6</v>
      </c>
      <c r="C10" s="41"/>
      <c r="D10" s="14">
        <v>1.1501908079258101</v>
      </c>
      <c r="E10" s="15">
        <v>1.19106166879085</v>
      </c>
      <c r="F10" s="19">
        <v>0.400169273890285</v>
      </c>
      <c r="G10" s="43"/>
      <c r="H10" s="6">
        <v>29.1806366777497</v>
      </c>
      <c r="I10" s="7">
        <v>27.302585324691002</v>
      </c>
      <c r="J10" s="43"/>
      <c r="K10" s="6">
        <v>27.536406544719402</v>
      </c>
      <c r="L10" s="7">
        <v>25.621109998253402</v>
      </c>
      <c r="M10" s="43"/>
      <c r="N10" s="6">
        <v>29.716184239150898</v>
      </c>
      <c r="O10" s="7">
        <v>27.92469356713945</v>
      </c>
      <c r="P10" s="43"/>
      <c r="Q10" s="6">
        <v>28.1141838996293</v>
      </c>
      <c r="R10" s="7">
        <v>26.29906220621455</v>
      </c>
      <c r="S10" s="43"/>
      <c r="T10" s="6">
        <v>23.9359219727483</v>
      </c>
      <c r="U10" s="7">
        <v>23.51274809260115</v>
      </c>
      <c r="V10" s="43"/>
      <c r="W10" s="6">
        <v>22.692901755961898</v>
      </c>
      <c r="X10" s="7">
        <v>22.192947733987751</v>
      </c>
      <c r="Y10" s="43"/>
      <c r="Z10" s="46">
        <f t="shared" si="0"/>
        <v>-1.6442301330302982</v>
      </c>
      <c r="AA10" s="21">
        <f t="shared" si="1"/>
        <v>-1.6020003395215987</v>
      </c>
      <c r="AB10" s="10">
        <f t="shared" si="2"/>
        <v>-1.2430202167864017</v>
      </c>
      <c r="AC10" s="43"/>
      <c r="AD10" s="46">
        <f t="shared" si="3"/>
        <v>-1.6814753264375994</v>
      </c>
      <c r="AE10" s="21">
        <f t="shared" si="4"/>
        <v>-1.6256313609248991</v>
      </c>
      <c r="AF10" s="10">
        <f t="shared" si="5"/>
        <v>-1.3198003586133993</v>
      </c>
      <c r="AG10" s="50"/>
      <c r="AH10" s="46">
        <f t="shared" si="6"/>
        <v>-0.35291168642420323</v>
      </c>
      <c r="AI10" s="10">
        <f t="shared" si="8"/>
        <v>-0.30945766721572415</v>
      </c>
      <c r="AK10" s="46">
        <f t="shared" si="7"/>
        <v>-1.5671280135679613</v>
      </c>
      <c r="AL10" s="10">
        <f t="shared" si="9"/>
        <v>-1.6043068052762768</v>
      </c>
    </row>
    <row r="11" spans="2:38" x14ac:dyDescent="0.3">
      <c r="B11" s="2" t="s">
        <v>7</v>
      </c>
      <c r="C11" s="41"/>
      <c r="D11" s="14">
        <v>1.9579205122316399E-2</v>
      </c>
      <c r="E11" s="15">
        <v>2.05306564828985E-2</v>
      </c>
      <c r="F11" s="19">
        <v>8.2987370382651294E-3</v>
      </c>
      <c r="G11" s="43"/>
      <c r="H11" s="6">
        <v>46.936872015454497</v>
      </c>
      <c r="I11" s="7">
        <v>50.600319949752404</v>
      </c>
      <c r="J11" s="43"/>
      <c r="K11" s="6">
        <v>44.360250892886199</v>
      </c>
      <c r="L11" s="7">
        <v>47.932657348214548</v>
      </c>
      <c r="M11" s="43"/>
      <c r="N11" s="6">
        <v>48.072180463240898</v>
      </c>
      <c r="O11" s="7">
        <v>51.8786670902754</v>
      </c>
      <c r="P11" s="43"/>
      <c r="Q11" s="6">
        <v>45.331634492983099</v>
      </c>
      <c r="R11" s="7">
        <v>49.04678557422055</v>
      </c>
      <c r="S11" s="43"/>
      <c r="T11" s="6">
        <v>40.284526464810298</v>
      </c>
      <c r="U11" s="7">
        <v>42.05600470231375</v>
      </c>
      <c r="V11" s="43"/>
      <c r="W11" s="6">
        <v>38.069404890752701</v>
      </c>
      <c r="X11" s="7">
        <v>39.795337753429152</v>
      </c>
      <c r="Y11" s="43"/>
      <c r="Z11" s="46">
        <f t="shared" si="0"/>
        <v>-2.576621122568298</v>
      </c>
      <c r="AA11" s="21">
        <f t="shared" si="1"/>
        <v>-2.7405459702577986</v>
      </c>
      <c r="AB11" s="10">
        <f t="shared" si="2"/>
        <v>-2.2151215740575978</v>
      </c>
      <c r="AC11" s="43"/>
      <c r="AD11" s="46">
        <f t="shared" si="3"/>
        <v>-2.6676626015378559</v>
      </c>
      <c r="AE11" s="21">
        <f t="shared" si="4"/>
        <v>-2.8318815160548496</v>
      </c>
      <c r="AF11" s="10">
        <f t="shared" si="5"/>
        <v>-2.2606669488845981</v>
      </c>
      <c r="AG11" s="50"/>
      <c r="AH11" s="46">
        <f t="shared" si="6"/>
        <v>-0.50913257546626722</v>
      </c>
      <c r="AI11" s="10">
        <f t="shared" si="8"/>
        <v>-0.56077822905634145</v>
      </c>
      <c r="AK11" s="46">
        <f t="shared" si="7"/>
        <v>-4.6509483829555087</v>
      </c>
      <c r="AL11" s="10">
        <f t="shared" si="9"/>
        <v>-4.9440197595189304</v>
      </c>
    </row>
    <row r="12" spans="2:38" x14ac:dyDescent="0.3">
      <c r="B12" s="2" t="s">
        <v>8</v>
      </c>
      <c r="C12" s="41"/>
      <c r="D12" s="14">
        <v>1.0049127359732599</v>
      </c>
      <c r="E12" s="15">
        <v>0.72660653915034001</v>
      </c>
      <c r="F12" s="19">
        <v>0.26880178612682898</v>
      </c>
      <c r="G12" s="43"/>
      <c r="H12" s="6">
        <v>27.8639437176966</v>
      </c>
      <c r="I12" s="7">
        <v>27.07543538151295</v>
      </c>
      <c r="J12" s="43"/>
      <c r="K12" s="6">
        <v>26.142912646413301</v>
      </c>
      <c r="L12" s="7">
        <v>25.300519374233602</v>
      </c>
      <c r="M12" s="43"/>
      <c r="N12" s="6">
        <v>26.282490125657901</v>
      </c>
      <c r="O12" s="7">
        <v>26.02982371300665</v>
      </c>
      <c r="P12" s="43"/>
      <c r="Q12" s="6">
        <v>24.707269313465002</v>
      </c>
      <c r="R12" s="7">
        <v>24.392003020849401</v>
      </c>
      <c r="S12" s="43"/>
      <c r="T12" s="6">
        <v>21.463939905615099</v>
      </c>
      <c r="U12" s="7">
        <v>21.949602455004403</v>
      </c>
      <c r="V12" s="43"/>
      <c r="W12" s="6">
        <v>20.1418239792409</v>
      </c>
      <c r="X12" s="7">
        <v>20.559685280362149</v>
      </c>
      <c r="Y12" s="43"/>
      <c r="Z12" s="46">
        <f t="shared" si="0"/>
        <v>-1.7210310712832992</v>
      </c>
      <c r="AA12" s="21">
        <f t="shared" si="1"/>
        <v>-1.5752208121928994</v>
      </c>
      <c r="AB12" s="10">
        <f t="shared" si="2"/>
        <v>-1.3221159263741988</v>
      </c>
      <c r="AC12" s="43"/>
      <c r="AD12" s="46">
        <f t="shared" si="3"/>
        <v>-1.774916007279348</v>
      </c>
      <c r="AE12" s="21">
        <f t="shared" si="4"/>
        <v>-1.6378206921572485</v>
      </c>
      <c r="AF12" s="10">
        <f t="shared" si="5"/>
        <v>-1.3899171746422532</v>
      </c>
      <c r="AG12" s="50"/>
      <c r="AH12" s="46">
        <f t="shared" si="6"/>
        <v>-0.29122340626160609</v>
      </c>
      <c r="AI12" s="10">
        <f t="shared" si="8"/>
        <v>-0.28192225062026804</v>
      </c>
      <c r="AK12" s="46">
        <f t="shared" si="7"/>
        <v>-1.6975174866944185</v>
      </c>
      <c r="AL12" s="10">
        <f t="shared" si="9"/>
        <v>-1.753897971066563</v>
      </c>
    </row>
    <row r="13" spans="2:38" x14ac:dyDescent="0.3">
      <c r="B13" s="2" t="s">
        <v>9</v>
      </c>
      <c r="C13" s="41"/>
      <c r="D13" s="14">
        <v>0.13216719689453399</v>
      </c>
      <c r="E13" s="15">
        <v>7.4012471242872302E-2</v>
      </c>
      <c r="F13" s="19">
        <v>5.21279821391403E-2</v>
      </c>
      <c r="G13" s="43"/>
      <c r="H13" s="6">
        <v>37.550529176067897</v>
      </c>
      <c r="I13" s="7">
        <v>42.5437332462892</v>
      </c>
      <c r="J13" s="43"/>
      <c r="K13" s="6">
        <v>35.536482671163498</v>
      </c>
      <c r="L13" s="7">
        <v>40.412642288014794</v>
      </c>
      <c r="M13" s="43"/>
      <c r="N13" s="6">
        <v>36.7660095705792</v>
      </c>
      <c r="O13" s="7">
        <v>39.421680857182096</v>
      </c>
      <c r="P13" s="43"/>
      <c r="Q13" s="6">
        <v>34.8097261915144</v>
      </c>
      <c r="R13" s="7">
        <v>37.418992874280406</v>
      </c>
      <c r="S13" s="43"/>
      <c r="T13" s="6">
        <v>32.305458224328497</v>
      </c>
      <c r="U13" s="7">
        <v>33.860836601374203</v>
      </c>
      <c r="V13" s="43"/>
      <c r="W13" s="6">
        <v>30.6110784148531</v>
      </c>
      <c r="X13" s="7">
        <v>32.172835990207304</v>
      </c>
      <c r="Y13" s="43"/>
      <c r="Z13" s="46">
        <f t="shared" si="0"/>
        <v>-2.0140465049043996</v>
      </c>
      <c r="AA13" s="21">
        <f t="shared" si="1"/>
        <v>-1.9562833790648</v>
      </c>
      <c r="AB13" s="10">
        <f t="shared" si="2"/>
        <v>-1.6943798094753966</v>
      </c>
      <c r="AC13" s="43"/>
      <c r="AD13" s="46">
        <f t="shared" si="3"/>
        <v>-2.131090958274406</v>
      </c>
      <c r="AE13" s="21">
        <f t="shared" si="4"/>
        <v>-2.0026879829016906</v>
      </c>
      <c r="AF13" s="10">
        <f t="shared" si="5"/>
        <v>-1.688000611166899</v>
      </c>
      <c r="AG13" s="50"/>
      <c r="AH13" s="46">
        <f t="shared" si="6"/>
        <v>-0.31910473113232812</v>
      </c>
      <c r="AI13" s="10">
        <f t="shared" si="8"/>
        <v>-0.4506787528061133</v>
      </c>
      <c r="AK13" s="46">
        <f t="shared" si="7"/>
        <v>-2.6946421495495132</v>
      </c>
      <c r="AL13" s="10">
        <f t="shared" si="9"/>
        <v>-3.079497837908427</v>
      </c>
    </row>
    <row r="14" spans="2:38" x14ac:dyDescent="0.3">
      <c r="B14" s="2" t="s">
        <v>10</v>
      </c>
      <c r="C14" s="41"/>
      <c r="D14" s="14">
        <v>8.6154385027909897E-2</v>
      </c>
      <c r="E14" s="15">
        <v>6.3098125558820495E-2</v>
      </c>
      <c r="F14" s="19">
        <v>2.44549586960475E-2</v>
      </c>
      <c r="G14" s="43"/>
      <c r="H14" s="6">
        <v>42.796185336389001</v>
      </c>
      <c r="I14" s="7">
        <v>47.144978890350401</v>
      </c>
      <c r="J14" s="43"/>
      <c r="K14" s="6">
        <v>40.415589468672302</v>
      </c>
      <c r="L14" s="7">
        <v>44.644307803131056</v>
      </c>
      <c r="M14" s="43"/>
      <c r="N14" s="6">
        <v>43.232475821646197</v>
      </c>
      <c r="O14" s="7">
        <v>47.377237680783601</v>
      </c>
      <c r="P14" s="43"/>
      <c r="Q14" s="6">
        <v>40.826251257320202</v>
      </c>
      <c r="R14" s="7">
        <v>44.866403487492846</v>
      </c>
      <c r="S14" s="43"/>
      <c r="T14" s="6">
        <v>36.810621246603603</v>
      </c>
      <c r="U14" s="7">
        <v>38.945505647300649</v>
      </c>
      <c r="V14" s="43"/>
      <c r="W14" s="6">
        <v>34.837132354867201</v>
      </c>
      <c r="X14" s="7">
        <v>36.908439139702296</v>
      </c>
      <c r="Y14" s="43"/>
      <c r="Z14" s="46">
        <f t="shared" si="0"/>
        <v>-2.3805958677166998</v>
      </c>
      <c r="AA14" s="21">
        <f t="shared" si="1"/>
        <v>-2.4062245643259956</v>
      </c>
      <c r="AB14" s="10">
        <f t="shared" si="2"/>
        <v>-1.9734888917364017</v>
      </c>
      <c r="AC14" s="43"/>
      <c r="AD14" s="46">
        <f t="shared" si="3"/>
        <v>-2.5006710872193452</v>
      </c>
      <c r="AE14" s="21">
        <f t="shared" si="4"/>
        <v>-2.510834193290755</v>
      </c>
      <c r="AF14" s="10">
        <f t="shared" si="5"/>
        <v>-2.0370665075983538</v>
      </c>
      <c r="AG14" s="50"/>
      <c r="AH14" s="46">
        <f t="shared" si="6"/>
        <v>-0.3544205386358803</v>
      </c>
      <c r="AI14" s="10">
        <f t="shared" si="8"/>
        <v>-0.39891653081748663</v>
      </c>
      <c r="AK14" s="46">
        <f t="shared" si="7"/>
        <v>-3.3079085349758417</v>
      </c>
      <c r="AL14" s="10">
        <f t="shared" si="9"/>
        <v>-3.5363805124786625</v>
      </c>
    </row>
    <row r="15" spans="2:38" x14ac:dyDescent="0.3">
      <c r="B15" s="2" t="s">
        <v>11</v>
      </c>
      <c r="C15" s="41"/>
      <c r="D15" s="14">
        <v>4.7822968462919398E-2</v>
      </c>
      <c r="E15" s="15">
        <v>3.04403300576013E-2</v>
      </c>
      <c r="F15" s="19">
        <v>1.0119092524568199E-2</v>
      </c>
      <c r="G15" s="43"/>
      <c r="H15" s="6">
        <v>42.431615675720899</v>
      </c>
      <c r="I15" s="7">
        <v>40.879289119328298</v>
      </c>
      <c r="J15" s="43"/>
      <c r="K15" s="6">
        <v>39.570133003075902</v>
      </c>
      <c r="L15" s="7">
        <v>37.902483924800201</v>
      </c>
      <c r="M15" s="43"/>
      <c r="N15" s="6">
        <v>40.276672061883701</v>
      </c>
      <c r="O15" s="7">
        <v>38.010658589381897</v>
      </c>
      <c r="P15" s="43"/>
      <c r="Q15" s="6">
        <v>37.720401407195197</v>
      </c>
      <c r="R15" s="7">
        <v>35.429133717611798</v>
      </c>
      <c r="S15" s="43"/>
      <c r="T15" s="6">
        <v>32.3271408857035</v>
      </c>
      <c r="U15" s="7">
        <v>29.169269548173247</v>
      </c>
      <c r="V15" s="43"/>
      <c r="W15" s="6">
        <v>30.3474356536336</v>
      </c>
      <c r="X15" s="7">
        <v>27.2909523847404</v>
      </c>
      <c r="Y15" s="43"/>
      <c r="Z15" s="46">
        <f t="shared" si="0"/>
        <v>-2.8614826726449962</v>
      </c>
      <c r="AA15" s="21">
        <f t="shared" si="1"/>
        <v>-2.5562706546885039</v>
      </c>
      <c r="AB15" s="10">
        <f t="shared" si="2"/>
        <v>-1.9797052320699002</v>
      </c>
      <c r="AC15" s="43"/>
      <c r="AD15" s="46">
        <f t="shared" si="3"/>
        <v>-2.9768051945280973</v>
      </c>
      <c r="AE15" s="21">
        <f t="shared" si="4"/>
        <v>-2.5815248717700996</v>
      </c>
      <c r="AF15" s="10">
        <f t="shared" si="5"/>
        <v>-1.8783171634328468</v>
      </c>
      <c r="AG15" s="50"/>
      <c r="AH15" s="46">
        <f t="shared" si="6"/>
        <v>-0.55949205816590475</v>
      </c>
      <c r="AI15" s="10">
        <f t="shared" si="8"/>
        <v>-0.69444143617812393</v>
      </c>
      <c r="AK15" s="46">
        <f t="shared" si="7"/>
        <v>-4.540708394313155</v>
      </c>
      <c r="AL15" s="10">
        <f t="shared" si="9"/>
        <v>-5.0542340863033601</v>
      </c>
    </row>
    <row r="16" spans="2:38" x14ac:dyDescent="0.3">
      <c r="B16" s="2" t="s">
        <v>12</v>
      </c>
      <c r="C16" s="41"/>
      <c r="D16" s="14">
        <v>8.7296646001481196E-2</v>
      </c>
      <c r="E16" s="15">
        <v>0.121141497074747</v>
      </c>
      <c r="F16" s="19">
        <v>2.5418205174343501E-2</v>
      </c>
      <c r="G16" s="43"/>
      <c r="H16" s="6">
        <v>62.756778248213699</v>
      </c>
      <c r="I16" s="7">
        <v>67.663527133629245</v>
      </c>
      <c r="J16" s="43"/>
      <c r="K16" s="6">
        <v>59.354530114056402</v>
      </c>
      <c r="L16" s="7">
        <v>64.2017878739331</v>
      </c>
      <c r="M16" s="43"/>
      <c r="N16" s="6">
        <v>62.751946423578403</v>
      </c>
      <c r="O16" s="7">
        <v>67.470565545059856</v>
      </c>
      <c r="P16" s="43"/>
      <c r="Q16" s="6">
        <v>58.862648216339501</v>
      </c>
      <c r="R16" s="7">
        <v>63.419011110045702</v>
      </c>
      <c r="S16" s="43"/>
      <c r="T16" s="6">
        <v>52.815517234527498</v>
      </c>
      <c r="U16" s="7">
        <v>57.095251217344497</v>
      </c>
      <c r="V16" s="43"/>
      <c r="W16" s="6">
        <v>50.188610820434</v>
      </c>
      <c r="X16" s="7">
        <v>54.345523224354601</v>
      </c>
      <c r="Y16" s="43"/>
      <c r="Z16" s="46">
        <f t="shared" si="0"/>
        <v>-3.402248134157297</v>
      </c>
      <c r="AA16" s="21">
        <f t="shared" si="1"/>
        <v>-3.8892982072389017</v>
      </c>
      <c r="AB16" s="10">
        <f t="shared" si="2"/>
        <v>-2.6269064140934972</v>
      </c>
      <c r="AC16" s="43"/>
      <c r="AD16" s="46">
        <f t="shared" si="3"/>
        <v>-3.4617392596961452</v>
      </c>
      <c r="AE16" s="21">
        <f t="shared" si="4"/>
        <v>-4.0515544350141539</v>
      </c>
      <c r="AF16" s="10">
        <f t="shared" si="5"/>
        <v>-2.7497279929898966</v>
      </c>
      <c r="AG16" s="50"/>
      <c r="AH16" s="46">
        <f t="shared" si="6"/>
        <v>-0.75896166550362598</v>
      </c>
      <c r="AI16" s="10">
        <f t="shared" si="8"/>
        <v>-0.76316708213047202</v>
      </c>
      <c r="AK16" s="46">
        <f t="shared" si="7"/>
        <v>-5.3860926685572004</v>
      </c>
      <c r="AL16" s="10">
        <f t="shared" si="9"/>
        <v>-5.5124739640411509</v>
      </c>
    </row>
    <row r="17" spans="2:38" x14ac:dyDescent="0.3">
      <c r="B17" s="2" t="s">
        <v>13</v>
      </c>
      <c r="C17" s="41"/>
      <c r="D17" s="14">
        <v>0.76402837565891302</v>
      </c>
      <c r="E17" s="15">
        <v>1.26414129753164</v>
      </c>
      <c r="F17" s="19">
        <v>0.70151929216912701</v>
      </c>
      <c r="G17" s="43"/>
      <c r="H17" s="6">
        <v>62.048150952787601</v>
      </c>
      <c r="I17" s="7">
        <v>59.238426712879203</v>
      </c>
      <c r="J17" s="43"/>
      <c r="K17" s="6">
        <v>60.530315087444002</v>
      </c>
      <c r="L17" s="7">
        <v>57.396025499208008</v>
      </c>
      <c r="M17" s="43"/>
      <c r="N17" s="6">
        <v>70.035971489072395</v>
      </c>
      <c r="O17" s="7">
        <v>69.502682843320855</v>
      </c>
      <c r="P17" s="43"/>
      <c r="Q17" s="6">
        <v>68.450834197008703</v>
      </c>
      <c r="R17" s="7">
        <v>67.3009454017525</v>
      </c>
      <c r="S17" s="43"/>
      <c r="T17" s="6">
        <v>59.817614482265803</v>
      </c>
      <c r="U17" s="7">
        <v>57.344179920566049</v>
      </c>
      <c r="V17" s="43"/>
      <c r="W17" s="6">
        <v>58.279201953974997</v>
      </c>
      <c r="X17" s="7">
        <v>55.333025679848404</v>
      </c>
      <c r="Y17" s="43"/>
      <c r="Z17" s="46">
        <f t="shared" si="0"/>
        <v>-1.5178358653435993</v>
      </c>
      <c r="AA17" s="21">
        <f t="shared" si="1"/>
        <v>-1.5851372920636919</v>
      </c>
      <c r="AB17" s="10">
        <f t="shared" si="2"/>
        <v>-1.5384125282908059</v>
      </c>
      <c r="AC17" s="43"/>
      <c r="AD17" s="46">
        <f t="shared" si="3"/>
        <v>-1.8424012136711951</v>
      </c>
      <c r="AE17" s="21">
        <f t="shared" si="4"/>
        <v>-2.2017374415683548</v>
      </c>
      <c r="AF17" s="10">
        <f t="shared" si="5"/>
        <v>-2.0111542407176444</v>
      </c>
      <c r="AG17" s="50"/>
      <c r="AH17" s="46">
        <f t="shared" si="6"/>
        <v>-9.8164326247234299E-2</v>
      </c>
      <c r="AI17" s="10">
        <f t="shared" si="8"/>
        <v>-0.45877398551775894</v>
      </c>
      <c r="AK17" s="46">
        <f t="shared" si="7"/>
        <v>-1.5598658463233968</v>
      </c>
      <c r="AL17" s="10">
        <f t="shared" si="9"/>
        <v>-2.0779590542214281</v>
      </c>
    </row>
    <row r="18" spans="2:38" x14ac:dyDescent="0.3">
      <c r="B18" s="2" t="s">
        <v>14</v>
      </c>
      <c r="C18" s="41"/>
      <c r="D18" s="14">
        <v>9.3303662971251696E-3</v>
      </c>
      <c r="E18" s="15">
        <v>6.1762807334755903E-3</v>
      </c>
      <c r="F18" s="19">
        <v>2.1406418195578599E-3</v>
      </c>
      <c r="G18" s="43"/>
      <c r="H18" s="6">
        <v>29.025808334350501</v>
      </c>
      <c r="I18" s="7">
        <v>28.206706047058049</v>
      </c>
      <c r="J18" s="43"/>
      <c r="K18" s="6">
        <v>26.913194656371999</v>
      </c>
      <c r="L18" s="7">
        <v>26.037618637084901</v>
      </c>
      <c r="M18" s="43"/>
      <c r="N18" s="6">
        <v>28.8645725250244</v>
      </c>
      <c r="O18" s="7">
        <v>27.940292358398402</v>
      </c>
      <c r="P18" s="43"/>
      <c r="Q18" s="6">
        <v>26.798269271850501</v>
      </c>
      <c r="R18" s="7">
        <v>25.850932121276799</v>
      </c>
      <c r="S18" s="43"/>
      <c r="T18" s="6">
        <v>24.3967266082763</v>
      </c>
      <c r="U18" s="7">
        <v>23.372846603393498</v>
      </c>
      <c r="V18" s="43"/>
      <c r="W18" s="6">
        <v>22.674716949462798</v>
      </c>
      <c r="X18" s="7">
        <v>21.648094177246001</v>
      </c>
      <c r="Y18" s="43"/>
      <c r="Z18" s="46">
        <f t="shared" si="0"/>
        <v>-2.1126136779785014</v>
      </c>
      <c r="AA18" s="21">
        <f t="shared" si="1"/>
        <v>-2.0663032531738992</v>
      </c>
      <c r="AB18" s="10">
        <f t="shared" si="2"/>
        <v>-1.7220096588135014</v>
      </c>
      <c r="AC18" s="43"/>
      <c r="AD18" s="46">
        <f t="shared" si="3"/>
        <v>-2.1690874099731481</v>
      </c>
      <c r="AE18" s="21">
        <f t="shared" si="4"/>
        <v>-2.0893602371216033</v>
      </c>
      <c r="AF18" s="10">
        <f t="shared" si="5"/>
        <v>-1.7247524261474965</v>
      </c>
      <c r="AG18" s="50"/>
      <c r="AH18" s="46">
        <f t="shared" si="6"/>
        <v>-0.27713469896843496</v>
      </c>
      <c r="AI18" s="10">
        <f t="shared" si="8"/>
        <v>-0.31019943314776799</v>
      </c>
      <c r="AK18" s="46">
        <f t="shared" si="7"/>
        <v>-3.4365441273388648</v>
      </c>
      <c r="AL18" s="10">
        <f t="shared" si="9"/>
        <v>-3.6393017547518038</v>
      </c>
    </row>
    <row r="19" spans="2:38" x14ac:dyDescent="0.3">
      <c r="B19" s="2" t="s">
        <v>15</v>
      </c>
      <c r="C19" s="41"/>
      <c r="D19" s="14">
        <v>0.19988025252937999</v>
      </c>
      <c r="E19" s="15">
        <v>0.16129826129358099</v>
      </c>
      <c r="F19" s="19">
        <v>6.0596641851667701E-2</v>
      </c>
      <c r="G19" s="43"/>
      <c r="H19" s="6">
        <v>36.784414687514897</v>
      </c>
      <c r="I19" s="7">
        <v>41.691076361950351</v>
      </c>
      <c r="J19" s="43"/>
      <c r="K19" s="6">
        <v>34.838553481954598</v>
      </c>
      <c r="L19" s="7">
        <v>39.575995056365599</v>
      </c>
      <c r="M19" s="43"/>
      <c r="N19" s="6">
        <v>36.400755008205003</v>
      </c>
      <c r="O19" s="7">
        <v>39.666522900407301</v>
      </c>
      <c r="P19" s="43"/>
      <c r="Q19" s="6">
        <v>34.557033436629801</v>
      </c>
      <c r="R19" s="7">
        <v>37.776763549134401</v>
      </c>
      <c r="S19" s="43"/>
      <c r="T19" s="6">
        <v>31.5275185494393</v>
      </c>
      <c r="U19" s="7">
        <v>32.690177700482053</v>
      </c>
      <c r="V19" s="43"/>
      <c r="W19" s="6">
        <v>30.004862952885802</v>
      </c>
      <c r="X19" s="7">
        <v>31.184684142345503</v>
      </c>
      <c r="Y19" s="43"/>
      <c r="Z19" s="46">
        <f t="shared" si="0"/>
        <v>-1.9458612055602984</v>
      </c>
      <c r="AA19" s="21">
        <f t="shared" si="1"/>
        <v>-1.8437215715752018</v>
      </c>
      <c r="AB19" s="10">
        <f t="shared" si="2"/>
        <v>-1.5226555965534985</v>
      </c>
      <c r="AC19" s="43"/>
      <c r="AD19" s="46">
        <f t="shared" si="3"/>
        <v>-2.1150813055847522</v>
      </c>
      <c r="AE19" s="21">
        <f t="shared" si="4"/>
        <v>-1.8897593512729003</v>
      </c>
      <c r="AF19" s="10">
        <f t="shared" si="5"/>
        <v>-1.5054935581365498</v>
      </c>
      <c r="AG19" s="50"/>
      <c r="AH19" s="46">
        <f t="shared" si="6"/>
        <v>-0.3463853031288977</v>
      </c>
      <c r="AI19" s="10">
        <f t="shared" si="8"/>
        <v>-0.47431983683960866</v>
      </c>
      <c r="AK19" s="46">
        <f t="shared" si="7"/>
        <v>-2.4910027169222237</v>
      </c>
      <c r="AL19" s="10">
        <f t="shared" si="9"/>
        <v>-2.8230554520400521</v>
      </c>
    </row>
    <row r="20" spans="2:38" x14ac:dyDescent="0.3">
      <c r="B20" s="2" t="s">
        <v>16</v>
      </c>
      <c r="C20" s="41"/>
      <c r="D20" s="14">
        <v>0.19057125536030201</v>
      </c>
      <c r="E20" s="15">
        <v>0.11708017605132499</v>
      </c>
      <c r="F20" s="19">
        <v>8.1918070346006497E-2</v>
      </c>
      <c r="G20" s="43"/>
      <c r="H20" s="6">
        <v>33.970099778634001</v>
      </c>
      <c r="I20" s="7">
        <v>39.144638394267901</v>
      </c>
      <c r="J20" s="43"/>
      <c r="K20" s="6">
        <v>31.933722736761599</v>
      </c>
      <c r="L20" s="7">
        <v>36.925864220070395</v>
      </c>
      <c r="M20" s="43"/>
      <c r="N20" s="6">
        <v>34.449936965370703</v>
      </c>
      <c r="O20" s="7">
        <v>37.686121102710501</v>
      </c>
      <c r="P20" s="43"/>
      <c r="Q20" s="6">
        <v>32.501365602031598</v>
      </c>
      <c r="R20" s="7">
        <v>35.629172826533605</v>
      </c>
      <c r="S20" s="43"/>
      <c r="T20" s="6">
        <v>30.456383229328701</v>
      </c>
      <c r="U20" s="7">
        <v>32.256648955174597</v>
      </c>
      <c r="V20" s="43"/>
      <c r="W20" s="6">
        <v>28.801087155319699</v>
      </c>
      <c r="X20" s="7">
        <v>30.467820189917749</v>
      </c>
      <c r="Y20" s="43"/>
      <c r="Z20" s="46">
        <f t="shared" si="0"/>
        <v>-2.0363770418724023</v>
      </c>
      <c r="AA20" s="21">
        <f t="shared" si="1"/>
        <v>-1.9485713633391057</v>
      </c>
      <c r="AB20" s="10">
        <f t="shared" si="2"/>
        <v>-1.6552960740090015</v>
      </c>
      <c r="AC20" s="43"/>
      <c r="AD20" s="46">
        <f t="shared" si="3"/>
        <v>-2.218774174197506</v>
      </c>
      <c r="AE20" s="21">
        <f t="shared" si="4"/>
        <v>-2.0569482761768967</v>
      </c>
      <c r="AF20" s="10">
        <f t="shared" si="5"/>
        <v>-1.7888287652568486</v>
      </c>
      <c r="AG20" s="50"/>
      <c r="AH20" s="46">
        <f t="shared" si="6"/>
        <v>-0.43541854259518759</v>
      </c>
      <c r="AI20" s="10">
        <f t="shared" si="8"/>
        <v>-0.49882256842707878</v>
      </c>
      <c r="AK20" s="46">
        <f t="shared" si="7"/>
        <v>-2.7951369419148793</v>
      </c>
      <c r="AL20" s="10">
        <f t="shared" si="9"/>
        <v>-3.0698194857423893</v>
      </c>
    </row>
    <row r="21" spans="2:38" x14ac:dyDescent="0.3">
      <c r="B21" s="2" t="s">
        <v>17</v>
      </c>
      <c r="C21" s="41"/>
      <c r="D21" s="14">
        <v>2.9313386520202201E-2</v>
      </c>
      <c r="E21" s="15">
        <v>2.3712400140446101E-2</v>
      </c>
      <c r="F21" s="19">
        <v>8.9682833827256503E-3</v>
      </c>
      <c r="G21" s="43"/>
      <c r="H21" s="6">
        <v>32.6810819561139</v>
      </c>
      <c r="I21" s="7">
        <v>31.4067106136932</v>
      </c>
      <c r="J21" s="43"/>
      <c r="K21" s="6">
        <v>30.687220720128799</v>
      </c>
      <c r="L21" s="7">
        <v>29.357263298112152</v>
      </c>
      <c r="M21" s="43"/>
      <c r="N21" s="6">
        <v>31.804479666989099</v>
      </c>
      <c r="O21" s="7">
        <v>30.415187420228904</v>
      </c>
      <c r="P21" s="43"/>
      <c r="Q21" s="6">
        <v>29.922178391104399</v>
      </c>
      <c r="R21" s="7">
        <v>28.54303525873345</v>
      </c>
      <c r="S21" s="43"/>
      <c r="T21" s="6">
        <v>24.2364898801208</v>
      </c>
      <c r="U21" s="7">
        <v>22.607536332905603</v>
      </c>
      <c r="V21" s="43"/>
      <c r="W21" s="6">
        <v>22.796319700418199</v>
      </c>
      <c r="X21" s="7">
        <v>21.19982379899275</v>
      </c>
      <c r="Y21" s="43"/>
      <c r="Z21" s="46">
        <f t="shared" si="0"/>
        <v>-1.9938612359851007</v>
      </c>
      <c r="AA21" s="21">
        <f t="shared" si="1"/>
        <v>-1.8823012758847</v>
      </c>
      <c r="AB21" s="10">
        <f t="shared" si="2"/>
        <v>-1.4401701797026014</v>
      </c>
      <c r="AC21" s="43"/>
      <c r="AD21" s="46">
        <f t="shared" si="3"/>
        <v>-2.0494473155810482</v>
      </c>
      <c r="AE21" s="21">
        <f t="shared" si="4"/>
        <v>-1.8721521614954533</v>
      </c>
      <c r="AF21" s="10">
        <f t="shared" si="5"/>
        <v>-1.4077125339128536</v>
      </c>
      <c r="AG21" s="50"/>
      <c r="AH21" s="46">
        <f t="shared" si="6"/>
        <v>-0.46355822980511574</v>
      </c>
      <c r="AI21" s="10">
        <f t="shared" si="8"/>
        <v>-0.52202157828338602</v>
      </c>
      <c r="AK21" s="46">
        <f t="shared" si="7"/>
        <v>-3.6241077874857783</v>
      </c>
      <c r="AL21" s="10">
        <f t="shared" si="9"/>
        <v>-3.8620056162051966</v>
      </c>
    </row>
    <row r="22" spans="2:38" x14ac:dyDescent="0.3">
      <c r="B22" s="2" t="s">
        <v>18</v>
      </c>
      <c r="C22" s="41"/>
      <c r="D22" s="14">
        <v>5.1284875442839599E-2</v>
      </c>
      <c r="E22" s="15">
        <v>6.5568965665709703E-2</v>
      </c>
      <c r="F22" s="19">
        <v>2.80827191316321E-2</v>
      </c>
      <c r="G22" s="43"/>
      <c r="H22" s="6">
        <v>45.477996501546102</v>
      </c>
      <c r="I22" s="7">
        <v>36.8007703003289</v>
      </c>
      <c r="J22" s="43"/>
      <c r="K22" s="6">
        <v>43.780294299799202</v>
      </c>
      <c r="L22" s="7">
        <v>35.227888340310152</v>
      </c>
      <c r="M22" s="43"/>
      <c r="N22" s="6">
        <v>51.243214518044503</v>
      </c>
      <c r="O22" s="7">
        <v>41.958648323553049</v>
      </c>
      <c r="P22" s="43"/>
      <c r="Q22" s="6">
        <v>49.499327479702998</v>
      </c>
      <c r="R22" s="7">
        <v>40.257705335401752</v>
      </c>
      <c r="S22" s="43"/>
      <c r="T22" s="6">
        <v>41.781081237057499</v>
      </c>
      <c r="U22" s="7">
        <v>33.416951148064854</v>
      </c>
      <c r="V22" s="43"/>
      <c r="W22" s="6">
        <v>40.076638666321898</v>
      </c>
      <c r="X22" s="7">
        <v>31.863550050822447</v>
      </c>
      <c r="Y22" s="43"/>
      <c r="Z22" s="46">
        <f t="shared" si="0"/>
        <v>-1.6977022017468997</v>
      </c>
      <c r="AA22" s="21">
        <f t="shared" si="1"/>
        <v>-1.743887038341505</v>
      </c>
      <c r="AB22" s="10">
        <f t="shared" si="2"/>
        <v>-1.7044425707356012</v>
      </c>
      <c r="AC22" s="43"/>
      <c r="AD22" s="46">
        <f t="shared" si="3"/>
        <v>-1.5728819600187478</v>
      </c>
      <c r="AE22" s="21">
        <f t="shared" si="4"/>
        <v>-1.7009429881512972</v>
      </c>
      <c r="AF22" s="10">
        <f t="shared" si="5"/>
        <v>-1.553401097242407</v>
      </c>
      <c r="AG22" s="50"/>
      <c r="AH22" s="46">
        <f t="shared" si="6"/>
        <v>-3.5667695862683702E-2</v>
      </c>
      <c r="AI22" s="10">
        <f t="shared" si="8"/>
        <v>-0.14736719148472449</v>
      </c>
      <c r="AK22" s="46">
        <f t="shared" si="7"/>
        <v>-1.825528738090938</v>
      </c>
      <c r="AL22" s="10">
        <f t="shared" si="9"/>
        <v>-2.0643227171887935</v>
      </c>
    </row>
    <row r="23" spans="2:38" x14ac:dyDescent="0.3">
      <c r="B23" s="2" t="s">
        <v>19</v>
      </c>
      <c r="C23" s="41"/>
      <c r="D23" s="14">
        <v>2.56495154522807E-2</v>
      </c>
      <c r="E23" s="15">
        <v>4.5593785907472303E-2</v>
      </c>
      <c r="F23" s="19">
        <v>2.6096180017008402E-2</v>
      </c>
      <c r="G23" s="43"/>
      <c r="H23" s="6">
        <v>59.3204567437162</v>
      </c>
      <c r="I23" s="7">
        <v>60.426382519688403</v>
      </c>
      <c r="J23" s="43"/>
      <c r="K23" s="6">
        <v>57.423629701173603</v>
      </c>
      <c r="L23" s="7">
        <v>58.239349342996505</v>
      </c>
      <c r="M23" s="43"/>
      <c r="N23" s="6">
        <v>67.5204142105882</v>
      </c>
      <c r="O23" s="7">
        <v>70.022622258957057</v>
      </c>
      <c r="P23" s="43"/>
      <c r="Q23" s="6">
        <v>65.589256522708297</v>
      </c>
      <c r="R23" s="7">
        <v>68.022759460293699</v>
      </c>
      <c r="S23" s="43"/>
      <c r="T23" s="6">
        <v>58.089278184254603</v>
      </c>
      <c r="U23" s="7">
        <v>59.427601537204403</v>
      </c>
      <c r="V23" s="43"/>
      <c r="W23" s="6">
        <v>56.059923163504102</v>
      </c>
      <c r="X23" s="7">
        <v>57.373725024154147</v>
      </c>
      <c r="Y23" s="43"/>
      <c r="Z23" s="46">
        <f t="shared" si="0"/>
        <v>-1.896827042542597</v>
      </c>
      <c r="AA23" s="21">
        <f t="shared" si="1"/>
        <v>-1.9311576878799031</v>
      </c>
      <c r="AB23" s="10">
        <f t="shared" si="2"/>
        <v>-2.0293550207505007</v>
      </c>
      <c r="AC23" s="43"/>
      <c r="AD23" s="46">
        <f t="shared" si="3"/>
        <v>-2.187033176691898</v>
      </c>
      <c r="AE23" s="21">
        <f t="shared" si="4"/>
        <v>-1.9998627986633579</v>
      </c>
      <c r="AF23" s="10">
        <f t="shared" si="5"/>
        <v>-2.0538765130502554</v>
      </c>
      <c r="AG23" s="50"/>
      <c r="AH23" s="46">
        <f t="shared" si="6"/>
        <v>5.0977719671256791E-2</v>
      </c>
      <c r="AI23" s="10">
        <f t="shared" si="8"/>
        <v>0.21804749609721338</v>
      </c>
      <c r="AK23" s="46">
        <f t="shared" si="7"/>
        <v>-1.7757717280188527</v>
      </c>
      <c r="AL23" s="10">
        <f t="shared" si="9"/>
        <v>-1.3245644177011886</v>
      </c>
    </row>
    <row r="24" spans="2:38" x14ac:dyDescent="0.3">
      <c r="B24" s="2" t="s">
        <v>20</v>
      </c>
      <c r="C24" s="41"/>
      <c r="D24" s="14">
        <v>9.5003283597702201E-2</v>
      </c>
      <c r="E24" s="15">
        <v>0.17321310581966901</v>
      </c>
      <c r="F24" s="19">
        <v>5.3422661346511503E-2</v>
      </c>
      <c r="G24" s="43"/>
      <c r="H24" s="6">
        <v>28.451217569700098</v>
      </c>
      <c r="I24" s="7">
        <v>27.90089669203655</v>
      </c>
      <c r="J24" s="43"/>
      <c r="K24" s="6">
        <v>27.2018727608787</v>
      </c>
      <c r="L24" s="7">
        <v>26.5919099798984</v>
      </c>
      <c r="M24" s="43"/>
      <c r="N24" s="6">
        <v>29.8925981160837</v>
      </c>
      <c r="O24" s="7">
        <v>29.5288520019309</v>
      </c>
      <c r="P24" s="43"/>
      <c r="Q24" s="6">
        <v>28.647659851587999</v>
      </c>
      <c r="R24" s="7">
        <v>28.2199803660904</v>
      </c>
      <c r="S24" s="43"/>
      <c r="T24" s="6">
        <v>26.017558085162101</v>
      </c>
      <c r="U24" s="7">
        <v>25.220171131080399</v>
      </c>
      <c r="V24" s="43"/>
      <c r="W24" s="6">
        <v>24.895611254854099</v>
      </c>
      <c r="X24" s="7">
        <v>24.0542666801996</v>
      </c>
      <c r="Y24" s="43"/>
      <c r="Z24" s="46">
        <f t="shared" si="0"/>
        <v>-1.2493448088213981</v>
      </c>
      <c r="AA24" s="21">
        <f t="shared" si="1"/>
        <v>-1.2449382644957012</v>
      </c>
      <c r="AB24" s="10">
        <f t="shared" si="2"/>
        <v>-1.1219468303080014</v>
      </c>
      <c r="AC24" s="43"/>
      <c r="AD24" s="46">
        <f t="shared" si="3"/>
        <v>-1.3089867121381502</v>
      </c>
      <c r="AE24" s="21">
        <f t="shared" si="4"/>
        <v>-1.3088716358405001</v>
      </c>
      <c r="AF24" s="10">
        <f t="shared" si="5"/>
        <v>-1.1659044508807987</v>
      </c>
      <c r="AG24" s="50"/>
      <c r="AH24" s="46">
        <f t="shared" si="6"/>
        <v>-0.10375168976235401</v>
      </c>
      <c r="AI24" s="10">
        <f t="shared" si="8"/>
        <v>-0.1206627492242083</v>
      </c>
      <c r="AK24" s="46">
        <f t="shared" si="7"/>
        <v>-1.4487629002698286</v>
      </c>
      <c r="AL24" s="10">
        <f t="shared" si="9"/>
        <v>-1.5442726337153609</v>
      </c>
    </row>
    <row r="25" spans="2:38" x14ac:dyDescent="0.3">
      <c r="B25" s="2" t="s">
        <v>21</v>
      </c>
      <c r="C25" s="41"/>
      <c r="D25" s="14">
        <v>5.1227429744539997E-2</v>
      </c>
      <c r="E25" s="15">
        <v>4.1366051150345397E-2</v>
      </c>
      <c r="F25" s="19">
        <v>2.8519430446005599E-2</v>
      </c>
      <c r="G25" s="43"/>
      <c r="H25" s="6">
        <v>39.660299009846</v>
      </c>
      <c r="I25" s="7">
        <v>44.046249463833448</v>
      </c>
      <c r="J25" s="43"/>
      <c r="K25" s="6">
        <v>37.588902703375503</v>
      </c>
      <c r="L25" s="7">
        <v>41.907385654231206</v>
      </c>
      <c r="M25" s="43"/>
      <c r="N25" s="6">
        <v>38.1533142983304</v>
      </c>
      <c r="O25" s="7">
        <v>40.611473047250044</v>
      </c>
      <c r="P25" s="43"/>
      <c r="Q25" s="6">
        <v>36.244865500640103</v>
      </c>
      <c r="R25" s="7">
        <v>38.699600865536752</v>
      </c>
      <c r="S25" s="43"/>
      <c r="T25" s="6">
        <v>33.177829303826798</v>
      </c>
      <c r="U25" s="7">
        <v>34.505865392426045</v>
      </c>
      <c r="V25" s="43"/>
      <c r="W25" s="6">
        <v>31.523193247060199</v>
      </c>
      <c r="X25" s="7">
        <v>32.88957593199985</v>
      </c>
      <c r="Y25" s="43"/>
      <c r="Z25" s="46">
        <f t="shared" si="0"/>
        <v>-2.071396306470497</v>
      </c>
      <c r="AA25" s="21">
        <f t="shared" si="1"/>
        <v>-1.9084487976902977</v>
      </c>
      <c r="AB25" s="10">
        <f t="shared" si="2"/>
        <v>-1.6546360567665985</v>
      </c>
      <c r="AC25" s="43"/>
      <c r="AD25" s="46">
        <f t="shared" si="3"/>
        <v>-2.1388638096022419</v>
      </c>
      <c r="AE25" s="21">
        <f t="shared" si="4"/>
        <v>-1.9118721817132922</v>
      </c>
      <c r="AF25" s="10">
        <f t="shared" si="5"/>
        <v>-1.616289460426195</v>
      </c>
      <c r="AG25" s="50"/>
      <c r="AH25" s="46">
        <f t="shared" si="6"/>
        <v>-0.70833215165054764</v>
      </c>
      <c r="AI25" s="10">
        <f t="shared" si="8"/>
        <v>-0.88137597002638213</v>
      </c>
      <c r="AK25" s="46">
        <f t="shared" si="7"/>
        <v>-4.1717268045712563</v>
      </c>
      <c r="AL25" s="10">
        <f t="shared" si="9"/>
        <v>-4.7428875876898262</v>
      </c>
    </row>
    <row r="26" spans="2:38" x14ac:dyDescent="0.3">
      <c r="B26" s="2" t="s">
        <v>22</v>
      </c>
      <c r="C26" s="41"/>
      <c r="D26" s="14">
        <v>4.5787010488969E-2</v>
      </c>
      <c r="E26" s="15">
        <v>4.4687163892143902E-2</v>
      </c>
      <c r="F26" s="19">
        <v>2.0988778376810999E-2</v>
      </c>
      <c r="G26" s="43"/>
      <c r="H26" s="6">
        <v>39.092932047990097</v>
      </c>
      <c r="I26" s="7">
        <v>38.061457209649447</v>
      </c>
      <c r="J26" s="43"/>
      <c r="K26" s="6">
        <v>36.930045606125098</v>
      </c>
      <c r="L26" s="7">
        <v>35.982090971846397</v>
      </c>
      <c r="M26" s="43"/>
      <c r="N26" s="6">
        <v>39.707473861504901</v>
      </c>
      <c r="O26" s="7">
        <v>38.67731652491225</v>
      </c>
      <c r="P26" s="43"/>
      <c r="Q26" s="6">
        <v>37.466546139601</v>
      </c>
      <c r="R26" s="7">
        <v>36.535106246331395</v>
      </c>
      <c r="S26" s="43"/>
      <c r="T26" s="6">
        <v>34.901231562533802</v>
      </c>
      <c r="U26" s="7">
        <v>33.783163803793855</v>
      </c>
      <c r="V26" s="43"/>
      <c r="W26" s="6">
        <v>32.859176110405599</v>
      </c>
      <c r="X26" s="7">
        <v>31.787304733104001</v>
      </c>
      <c r="Y26" s="43"/>
      <c r="Z26" s="46">
        <f t="shared" si="0"/>
        <v>-2.1628864418649982</v>
      </c>
      <c r="AA26" s="21">
        <f t="shared" si="1"/>
        <v>-2.2409277219039012</v>
      </c>
      <c r="AB26" s="10">
        <f t="shared" si="2"/>
        <v>-2.0420554521282028</v>
      </c>
      <c r="AC26" s="43"/>
      <c r="AD26" s="46">
        <f t="shared" si="3"/>
        <v>-2.0793662378030504</v>
      </c>
      <c r="AE26" s="21">
        <f t="shared" si="4"/>
        <v>-2.1422102785808548</v>
      </c>
      <c r="AF26" s="10">
        <f t="shared" si="5"/>
        <v>-1.9958590706898534</v>
      </c>
      <c r="AG26" s="50"/>
      <c r="AH26" s="46">
        <f t="shared" si="6"/>
        <v>-0.20561099626015644</v>
      </c>
      <c r="AI26" s="10">
        <f t="shared" si="8"/>
        <v>-0.14762085967753058</v>
      </c>
      <c r="AK26" s="46">
        <f t="shared" si="7"/>
        <v>-2.8378032447001371</v>
      </c>
      <c r="AL26" s="10">
        <f t="shared" si="9"/>
        <v>-2.5672835333262944</v>
      </c>
    </row>
    <row r="27" spans="2:38" x14ac:dyDescent="0.3">
      <c r="B27" s="2" t="s">
        <v>23</v>
      </c>
      <c r="C27" s="41"/>
      <c r="D27" s="14">
        <v>3.1097421547645299</v>
      </c>
      <c r="E27" s="15">
        <v>3.8162388015793201</v>
      </c>
      <c r="F27" s="19">
        <v>1.9084555727410699</v>
      </c>
      <c r="G27" s="43"/>
      <c r="H27" s="6">
        <v>32.693938532067698</v>
      </c>
      <c r="I27" s="7">
        <v>31.655697797430449</v>
      </c>
      <c r="J27" s="43"/>
      <c r="K27" s="6">
        <v>31.088416762273901</v>
      </c>
      <c r="L27" s="7">
        <v>30.04944951474085</v>
      </c>
      <c r="M27" s="43"/>
      <c r="N27" s="6">
        <v>33.457888359754399</v>
      </c>
      <c r="O27" s="7">
        <v>32.301495044139855</v>
      </c>
      <c r="P27" s="43"/>
      <c r="Q27" s="6">
        <v>31.844363459191001</v>
      </c>
      <c r="R27" s="7">
        <v>30.690318174107151</v>
      </c>
      <c r="S27" s="43"/>
      <c r="T27" s="6">
        <v>27.627359591778699</v>
      </c>
      <c r="U27" s="7">
        <v>26.820580397188948</v>
      </c>
      <c r="V27" s="43"/>
      <c r="W27" s="6">
        <v>26.2861552740912</v>
      </c>
      <c r="X27" s="7">
        <v>25.457226502606403</v>
      </c>
      <c r="Y27" s="43"/>
      <c r="Z27" s="46">
        <f t="shared" si="0"/>
        <v>-1.6055217697937962</v>
      </c>
      <c r="AA27" s="21">
        <f t="shared" si="1"/>
        <v>-1.613524900563398</v>
      </c>
      <c r="AB27" s="10">
        <f t="shared" si="2"/>
        <v>-1.3412043176874988</v>
      </c>
      <c r="AC27" s="43"/>
      <c r="AD27" s="46">
        <f t="shared" si="3"/>
        <v>-1.6062482826895987</v>
      </c>
      <c r="AE27" s="21">
        <f t="shared" si="4"/>
        <v>-1.611176870032704</v>
      </c>
      <c r="AF27" s="10">
        <f t="shared" si="5"/>
        <v>-1.363353894582545</v>
      </c>
      <c r="AG27" s="50"/>
      <c r="AH27" s="46">
        <f t="shared" si="6"/>
        <v>-0.41998475763710497</v>
      </c>
      <c r="AI27" s="10">
        <f t="shared" si="8"/>
        <v>-0.38308127545703313</v>
      </c>
      <c r="AK27" s="46">
        <f t="shared" si="7"/>
        <v>-1.0832855909448207</v>
      </c>
      <c r="AL27" s="10">
        <f t="shared" si="9"/>
        <v>-1.1285091222967611</v>
      </c>
    </row>
    <row r="28" spans="2:38" x14ac:dyDescent="0.3">
      <c r="B28" s="2" t="s">
        <v>24</v>
      </c>
      <c r="C28" s="41"/>
      <c r="D28" s="14">
        <v>1.62252236423279E-2</v>
      </c>
      <c r="E28" s="15">
        <v>1.6244365351614901E-2</v>
      </c>
      <c r="F28" s="19">
        <v>8.3850731276514292E-3</v>
      </c>
      <c r="G28" s="43"/>
      <c r="H28" s="6">
        <v>26.551861431274201</v>
      </c>
      <c r="I28" s="7">
        <v>25.525714937082999</v>
      </c>
      <c r="J28" s="43"/>
      <c r="K28" s="6">
        <v>25.506277545145601</v>
      </c>
      <c r="L28" s="7">
        <v>24.520092593779751</v>
      </c>
      <c r="M28" s="43"/>
      <c r="N28" s="6">
        <v>28.088026599776299</v>
      </c>
      <c r="O28" s="7">
        <v>27.196532430299751</v>
      </c>
      <c r="P28" s="43"/>
      <c r="Q28" s="6">
        <v>27.024040090002099</v>
      </c>
      <c r="R28" s="7">
        <v>26.087405703924301</v>
      </c>
      <c r="S28" s="43"/>
      <c r="T28" s="6">
        <v>20.7866341918347</v>
      </c>
      <c r="U28" s="7">
        <v>19.6396904652002</v>
      </c>
      <c r="V28" s="43"/>
      <c r="W28" s="6">
        <v>19.9601292966037</v>
      </c>
      <c r="X28" s="7">
        <v>18.770826377445349</v>
      </c>
      <c r="Y28" s="43"/>
      <c r="Z28" s="46">
        <f t="shared" si="0"/>
        <v>-1.0455838861286004</v>
      </c>
      <c r="AA28" s="21">
        <f t="shared" si="1"/>
        <v>-1.0639865097741996</v>
      </c>
      <c r="AB28" s="10">
        <f t="shared" si="2"/>
        <v>-0.82650489523100035</v>
      </c>
      <c r="AC28" s="43"/>
      <c r="AD28" s="46">
        <f t="shared" si="3"/>
        <v>-1.0056223433032478</v>
      </c>
      <c r="AE28" s="21">
        <f t="shared" si="4"/>
        <v>-1.1091267263754503</v>
      </c>
      <c r="AF28" s="10">
        <f t="shared" si="5"/>
        <v>-0.8688640877548508</v>
      </c>
      <c r="AG28" s="50"/>
      <c r="AH28" s="46">
        <f t="shared" si="6"/>
        <v>-0.34554743912226032</v>
      </c>
      <c r="AI28" s="10">
        <f t="shared" si="8"/>
        <v>-0.28552677542205857</v>
      </c>
      <c r="AK28" s="46">
        <f t="shared" si="7"/>
        <v>-2.4786555565303252</v>
      </c>
      <c r="AL28" s="10">
        <f t="shared" si="9"/>
        <v>-2.2339618228257883</v>
      </c>
    </row>
    <row r="29" spans="2:38" x14ac:dyDescent="0.3">
      <c r="B29" s="2" t="s">
        <v>25</v>
      </c>
      <c r="C29" s="41"/>
      <c r="D29" s="14">
        <v>0.11551869653265</v>
      </c>
      <c r="E29" s="15">
        <v>8.7245716831648099E-2</v>
      </c>
      <c r="F29" s="19">
        <v>5.6491849353377803E-2</v>
      </c>
      <c r="G29" s="43"/>
      <c r="H29" s="6">
        <v>39.670291421485203</v>
      </c>
      <c r="I29" s="7">
        <v>44.779366037011101</v>
      </c>
      <c r="J29" s="43"/>
      <c r="K29" s="6">
        <v>37.638758138609802</v>
      </c>
      <c r="L29" s="7">
        <v>42.743851405951048</v>
      </c>
      <c r="M29" s="43"/>
      <c r="N29" s="6">
        <v>38.727040557886902</v>
      </c>
      <c r="O29" s="7">
        <v>42.320171592831699</v>
      </c>
      <c r="P29" s="43"/>
      <c r="Q29" s="6">
        <v>36.847842359994601</v>
      </c>
      <c r="R29" s="7">
        <v>40.459941925996802</v>
      </c>
      <c r="S29" s="43"/>
      <c r="T29" s="6">
        <v>33.558841332377703</v>
      </c>
      <c r="U29" s="7">
        <v>35.722138927875648</v>
      </c>
      <c r="V29" s="43"/>
      <c r="W29" s="6">
        <v>31.893393799578298</v>
      </c>
      <c r="X29" s="7">
        <v>34.0998812891415</v>
      </c>
      <c r="Y29" s="43"/>
      <c r="Z29" s="46">
        <f t="shared" si="0"/>
        <v>-2.0315332828754009</v>
      </c>
      <c r="AA29" s="21">
        <f t="shared" si="1"/>
        <v>-1.8791981978923005</v>
      </c>
      <c r="AB29" s="10">
        <f t="shared" si="2"/>
        <v>-1.6654475327994049</v>
      </c>
      <c r="AC29" s="43"/>
      <c r="AD29" s="46">
        <f t="shared" si="3"/>
        <v>-2.0355146310600531</v>
      </c>
      <c r="AE29" s="21">
        <f t="shared" si="4"/>
        <v>-1.860229666834897</v>
      </c>
      <c r="AF29" s="10">
        <f t="shared" si="5"/>
        <v>-1.6222576387341476</v>
      </c>
      <c r="AG29" s="50"/>
      <c r="AH29" s="46">
        <f t="shared" si="6"/>
        <v>-0.510053292895568</v>
      </c>
      <c r="AI29" s="10">
        <f t="shared" si="8"/>
        <v>-0.57511929460031297</v>
      </c>
      <c r="AK29" s="46">
        <f t="shared" si="7"/>
        <v>-3.1289305183930192</v>
      </c>
      <c r="AL29" s="10">
        <f t="shared" si="9"/>
        <v>-3.2715743790154197</v>
      </c>
    </row>
    <row r="30" spans="2:38" x14ac:dyDescent="0.3">
      <c r="B30" s="2" t="s">
        <v>26</v>
      </c>
      <c r="C30" s="41"/>
      <c r="D30" s="14">
        <v>5.1001452948917801E-2</v>
      </c>
      <c r="E30" s="15">
        <v>9.9589855190850896E-2</v>
      </c>
      <c r="F30" s="19">
        <v>6.7852596306738205E-2</v>
      </c>
      <c r="G30" s="43"/>
      <c r="H30" s="6">
        <v>41.845520943395499</v>
      </c>
      <c r="I30" s="7">
        <v>39.481270678781449</v>
      </c>
      <c r="J30" s="43"/>
      <c r="K30" s="6">
        <v>39.981370747338602</v>
      </c>
      <c r="L30" s="7">
        <v>37.681116122293247</v>
      </c>
      <c r="M30" s="43"/>
      <c r="N30" s="6">
        <v>46.699861105426599</v>
      </c>
      <c r="O30" s="7">
        <v>44.878282772810294</v>
      </c>
      <c r="P30" s="43"/>
      <c r="Q30" s="6">
        <v>44.815623519396098</v>
      </c>
      <c r="R30" s="7">
        <v>42.98815901157225</v>
      </c>
      <c r="S30" s="43"/>
      <c r="T30" s="6">
        <v>39.9438239233668</v>
      </c>
      <c r="U30" s="7">
        <v>37.610557361309546</v>
      </c>
      <c r="V30" s="43"/>
      <c r="W30" s="6">
        <v>38.086807434691302</v>
      </c>
      <c r="X30" s="7">
        <v>35.900858428132601</v>
      </c>
      <c r="Y30" s="43"/>
      <c r="Z30" s="46">
        <f t="shared" si="0"/>
        <v>-1.8641501960568974</v>
      </c>
      <c r="AA30" s="21">
        <f t="shared" si="1"/>
        <v>-1.8842375860305012</v>
      </c>
      <c r="AB30" s="10">
        <f t="shared" si="2"/>
        <v>-1.8570164886754981</v>
      </c>
      <c r="AC30" s="43"/>
      <c r="AD30" s="46">
        <f t="shared" si="3"/>
        <v>-1.8001545564882022</v>
      </c>
      <c r="AE30" s="21">
        <f t="shared" si="4"/>
        <v>-1.8901237612380442</v>
      </c>
      <c r="AF30" s="10">
        <f t="shared" si="5"/>
        <v>-1.709698933176945</v>
      </c>
      <c r="AG30" s="50"/>
      <c r="AH30" s="46">
        <f t="shared" si="6"/>
        <v>-3.2296807973734749E-2</v>
      </c>
      <c r="AI30" s="10">
        <f t="shared" si="8"/>
        <v>-0.15314866434591534</v>
      </c>
      <c r="AK30" s="46">
        <f t="shared" si="7"/>
        <v>-1.9543023883870325</v>
      </c>
      <c r="AL30" s="10">
        <f t="shared" si="9"/>
        <v>-2.2070112197171436</v>
      </c>
    </row>
    <row r="31" spans="2:38" x14ac:dyDescent="0.3">
      <c r="B31" s="2" t="s">
        <v>27</v>
      </c>
      <c r="C31" s="41"/>
      <c r="D31" s="14">
        <v>2.3486793608540599E-2</v>
      </c>
      <c r="E31" s="15">
        <v>4.0271932047791198E-2</v>
      </c>
      <c r="F31" s="19">
        <v>2.6729693403471099E-2</v>
      </c>
      <c r="G31" s="43"/>
      <c r="H31" s="6">
        <v>46.425616882453397</v>
      </c>
      <c r="I31" s="7">
        <v>47.233289576245248</v>
      </c>
      <c r="J31" s="43"/>
      <c r="K31" s="6">
        <v>44.309156486720703</v>
      </c>
      <c r="L31" s="7">
        <v>45.003316371282601</v>
      </c>
      <c r="M31" s="43"/>
      <c r="N31" s="6">
        <v>52.1307279766216</v>
      </c>
      <c r="O31" s="7">
        <v>52.476546159615097</v>
      </c>
      <c r="P31" s="43"/>
      <c r="Q31" s="6">
        <v>49.849925577268699</v>
      </c>
      <c r="R31" s="7">
        <v>50.077716727694551</v>
      </c>
      <c r="S31" s="43"/>
      <c r="T31" s="6">
        <v>45.613275377521902</v>
      </c>
      <c r="U31" s="7">
        <v>46.199958278883202</v>
      </c>
      <c r="V31" s="43"/>
      <c r="W31" s="6">
        <v>43.540175655595</v>
      </c>
      <c r="X31" s="7">
        <v>44.048419370592953</v>
      </c>
      <c r="Y31" s="43"/>
      <c r="Z31" s="46">
        <f t="shared" si="0"/>
        <v>-2.1164603957326946</v>
      </c>
      <c r="AA31" s="21">
        <f t="shared" si="1"/>
        <v>-2.2808023993529005</v>
      </c>
      <c r="AB31" s="10">
        <f t="shared" si="2"/>
        <v>-2.0730997219269014</v>
      </c>
      <c r="AC31" s="43"/>
      <c r="AD31" s="46">
        <f t="shared" si="3"/>
        <v>-2.2299732049626471</v>
      </c>
      <c r="AE31" s="21">
        <f t="shared" si="4"/>
        <v>-2.3988294319205465</v>
      </c>
      <c r="AF31" s="10">
        <f t="shared" si="5"/>
        <v>-2.1515389082902487</v>
      </c>
      <c r="AG31" s="50"/>
      <c r="AH31" s="46">
        <f t="shared" si="6"/>
        <v>-0.35362069038048138</v>
      </c>
      <c r="AI31" s="10">
        <f t="shared" si="8"/>
        <v>-0.38332536158445962</v>
      </c>
      <c r="AK31" s="46">
        <f t="shared" si="7"/>
        <v>-3.4045260575565361</v>
      </c>
      <c r="AL31" s="10">
        <f t="shared" si="9"/>
        <v>-3.6126643200556794</v>
      </c>
    </row>
    <row r="32" spans="2:38" x14ac:dyDescent="0.3">
      <c r="B32" s="2" t="s">
        <v>28</v>
      </c>
      <c r="C32" s="41"/>
      <c r="D32" s="14">
        <v>0.103012570565662</v>
      </c>
      <c r="E32" s="15">
        <v>0.14729629375214001</v>
      </c>
      <c r="F32" s="19">
        <v>7.7041926696370999E-2</v>
      </c>
      <c r="G32" s="43"/>
      <c r="H32" s="6">
        <v>43.940591531104097</v>
      </c>
      <c r="I32" s="7">
        <v>39.459830043405304</v>
      </c>
      <c r="J32" s="43"/>
      <c r="K32" s="6">
        <v>42.357744974900797</v>
      </c>
      <c r="L32" s="7">
        <v>37.826538800801202</v>
      </c>
      <c r="M32" s="43"/>
      <c r="N32" s="6">
        <v>47.789480290207599</v>
      </c>
      <c r="O32" s="7">
        <v>43.7556646777293</v>
      </c>
      <c r="P32" s="43"/>
      <c r="Q32" s="6">
        <v>46.342346085907003</v>
      </c>
      <c r="R32" s="7">
        <v>42.221601009562349</v>
      </c>
      <c r="S32" s="43"/>
      <c r="T32" s="6">
        <v>37.962246137501602</v>
      </c>
      <c r="U32" s="7">
        <v>33.217096780204749</v>
      </c>
      <c r="V32" s="43"/>
      <c r="W32" s="6">
        <v>36.635713371389301</v>
      </c>
      <c r="X32" s="7">
        <v>31.906977317247648</v>
      </c>
      <c r="Y32" s="43"/>
      <c r="Z32" s="46">
        <f t="shared" si="0"/>
        <v>-1.5828465562033003</v>
      </c>
      <c r="AA32" s="21">
        <f t="shared" si="1"/>
        <v>-1.4471342043005961</v>
      </c>
      <c r="AB32" s="10">
        <f t="shared" si="2"/>
        <v>-1.326532766112301</v>
      </c>
      <c r="AC32" s="43"/>
      <c r="AD32" s="46">
        <f t="shared" si="3"/>
        <v>-1.633291242604102</v>
      </c>
      <c r="AE32" s="21">
        <f t="shared" si="4"/>
        <v>-1.5340636681669508</v>
      </c>
      <c r="AF32" s="10">
        <f t="shared" si="5"/>
        <v>-1.3101194629571005</v>
      </c>
      <c r="AG32" s="50"/>
      <c r="AH32" s="46">
        <f t="shared" si="6"/>
        <v>-0.16462393319264176</v>
      </c>
      <c r="AI32" s="10">
        <f t="shared" si="8"/>
        <v>-0.32190069609396588</v>
      </c>
      <c r="AK32" s="46">
        <f t="shared" si="7"/>
        <v>-1.8226638603402145</v>
      </c>
      <c r="AL32" s="10">
        <f t="shared" si="9"/>
        <v>-2.2169417296433247</v>
      </c>
    </row>
    <row r="33" spans="2:38" x14ac:dyDescent="0.3">
      <c r="B33" s="2" t="s">
        <v>29</v>
      </c>
      <c r="C33" s="41"/>
      <c r="D33" s="14">
        <v>7.7883163251867699E-2</v>
      </c>
      <c r="E33" s="15">
        <v>0.13228007059531</v>
      </c>
      <c r="F33" s="19">
        <v>6.7283222309043197E-2</v>
      </c>
      <c r="G33" s="43"/>
      <c r="H33" s="6">
        <v>40.2965470371905</v>
      </c>
      <c r="I33" s="7">
        <v>34.8771117925426</v>
      </c>
      <c r="J33" s="43"/>
      <c r="K33" s="6">
        <v>38.822125089202302</v>
      </c>
      <c r="L33" s="7">
        <v>33.5631958603825</v>
      </c>
      <c r="M33" s="43"/>
      <c r="N33" s="6">
        <v>44.453309707958702</v>
      </c>
      <c r="O33" s="7">
        <v>38.953275665705604</v>
      </c>
      <c r="P33" s="43"/>
      <c r="Q33" s="6">
        <v>42.8579786387251</v>
      </c>
      <c r="R33" s="7">
        <v>37.470036186437596</v>
      </c>
      <c r="S33" s="43"/>
      <c r="T33" s="6">
        <v>38.424061916563502</v>
      </c>
      <c r="U33" s="7">
        <v>33.211161068482298</v>
      </c>
      <c r="V33" s="43"/>
      <c r="W33" s="6">
        <v>36.8522122900551</v>
      </c>
      <c r="X33" s="7">
        <v>31.74335999472175</v>
      </c>
      <c r="Y33" s="43"/>
      <c r="Z33" s="46">
        <f t="shared" si="0"/>
        <v>-1.4744219479881977</v>
      </c>
      <c r="AA33" s="21">
        <f t="shared" si="1"/>
        <v>-1.5953310692336018</v>
      </c>
      <c r="AB33" s="10">
        <f t="shared" si="2"/>
        <v>-1.5718496265084028</v>
      </c>
      <c r="AC33" s="43"/>
      <c r="AD33" s="46">
        <f t="shared" si="3"/>
        <v>-1.3139159321600999</v>
      </c>
      <c r="AE33" s="21">
        <f t="shared" si="4"/>
        <v>-1.4832394792680077</v>
      </c>
      <c r="AF33" s="10">
        <f t="shared" si="5"/>
        <v>-1.4678010737605476</v>
      </c>
      <c r="AG33" s="50"/>
      <c r="AH33" s="46">
        <f t="shared" si="6"/>
        <v>-8.6519298794552141E-2</v>
      </c>
      <c r="AI33" s="10">
        <f t="shared" si="8"/>
        <v>-0.10226242339272558</v>
      </c>
      <c r="AK33" s="46">
        <f t="shared" si="7"/>
        <v>-1.7569877927964652</v>
      </c>
      <c r="AL33" s="10">
        <f t="shared" si="9"/>
        <v>-1.6696120766895026</v>
      </c>
    </row>
    <row r="34" spans="2:38" x14ac:dyDescent="0.3">
      <c r="B34" s="2" t="s">
        <v>30</v>
      </c>
      <c r="C34" s="41"/>
      <c r="D34" s="14">
        <v>1.6746842744139101</v>
      </c>
      <c r="E34" s="15">
        <v>1.5264052255317899</v>
      </c>
      <c r="F34" s="19">
        <v>1.0194384321593899</v>
      </c>
      <c r="G34" s="43"/>
      <c r="H34" s="6">
        <v>39.632812341401397</v>
      </c>
      <c r="I34" s="7">
        <v>42.331777248336799</v>
      </c>
      <c r="J34" s="43"/>
      <c r="K34" s="6">
        <v>37.664162748545699</v>
      </c>
      <c r="L34" s="7">
        <v>40.413662376063002</v>
      </c>
      <c r="M34" s="43"/>
      <c r="N34" s="6">
        <v>39.322905972106597</v>
      </c>
      <c r="O34" s="7">
        <v>40.590553929970049</v>
      </c>
      <c r="P34" s="43"/>
      <c r="Q34" s="6">
        <v>37.427684894440198</v>
      </c>
      <c r="R34" s="7">
        <v>38.809466623494203</v>
      </c>
      <c r="S34" s="43"/>
      <c r="T34" s="6">
        <v>35.012968663849101</v>
      </c>
      <c r="U34" s="7">
        <v>34.9657723522973</v>
      </c>
      <c r="V34" s="43"/>
      <c r="W34" s="6">
        <v>33.327251597634103</v>
      </c>
      <c r="X34" s="7">
        <v>33.375572680884851</v>
      </c>
      <c r="Y34" s="43"/>
      <c r="Z34" s="46">
        <f t="shared" si="0"/>
        <v>-1.968649592855698</v>
      </c>
      <c r="AA34" s="21">
        <f t="shared" si="1"/>
        <v>-1.8952210776663989</v>
      </c>
      <c r="AB34" s="10">
        <f t="shared" si="2"/>
        <v>-1.6857170662149983</v>
      </c>
      <c r="AC34" s="43"/>
      <c r="AD34" s="46">
        <f t="shared" si="3"/>
        <v>-1.9181148722737973</v>
      </c>
      <c r="AE34" s="21">
        <f t="shared" si="4"/>
        <v>-1.7810873064758468</v>
      </c>
      <c r="AF34" s="10">
        <f t="shared" si="5"/>
        <v>-1.5901996714124493</v>
      </c>
      <c r="AG34" s="50"/>
      <c r="AH34" s="46">
        <f t="shared" si="6"/>
        <v>-0.55468456379001396</v>
      </c>
      <c r="AI34" s="10">
        <f t="shared" si="8"/>
        <v>-0.60423802926536152</v>
      </c>
      <c r="AK34" s="46">
        <f t="shared" si="7"/>
        <v>-1.672771762873225</v>
      </c>
      <c r="AL34" s="10">
        <f t="shared" si="9"/>
        <v>-1.5702224961037938</v>
      </c>
    </row>
    <row r="35" spans="2:38" x14ac:dyDescent="0.3">
      <c r="B35" s="2" t="s">
        <v>31</v>
      </c>
      <c r="C35" s="41"/>
      <c r="D35" s="14">
        <v>2.41331951943753E-3</v>
      </c>
      <c r="E35" s="15">
        <v>3.6545487159241399E-3</v>
      </c>
      <c r="F35" s="19">
        <v>1.7448144506025201E-3</v>
      </c>
      <c r="G35" s="43"/>
      <c r="H35" s="6">
        <v>39.650444173571302</v>
      </c>
      <c r="I35" s="7">
        <v>40.643097772817349</v>
      </c>
      <c r="J35" s="43"/>
      <c r="K35" s="6">
        <v>36.930280883722098</v>
      </c>
      <c r="L35" s="7">
        <v>37.717684532136602</v>
      </c>
      <c r="M35" s="43"/>
      <c r="N35" s="6">
        <v>38.114367484538199</v>
      </c>
      <c r="O35" s="7">
        <v>38.346625908283343</v>
      </c>
      <c r="P35" s="43"/>
      <c r="Q35" s="6">
        <v>35.622496579478103</v>
      </c>
      <c r="R35" s="7">
        <v>35.757824183558554</v>
      </c>
      <c r="S35" s="43"/>
      <c r="T35" s="6">
        <v>30.8058951002977</v>
      </c>
      <c r="U35" s="7">
        <v>30.570969844938752</v>
      </c>
      <c r="V35" s="43"/>
      <c r="W35" s="6">
        <v>28.836889292675</v>
      </c>
      <c r="X35" s="7">
        <v>28.511963840869548</v>
      </c>
      <c r="Y35" s="43"/>
      <c r="Z35" s="46">
        <f t="shared" si="0"/>
        <v>-2.7201632898492036</v>
      </c>
      <c r="AA35" s="21">
        <f t="shared" si="1"/>
        <v>-2.4918709050600967</v>
      </c>
      <c r="AB35" s="10">
        <f t="shared" si="2"/>
        <v>-1.9690058076227004</v>
      </c>
      <c r="AC35" s="43"/>
      <c r="AD35" s="46">
        <f t="shared" si="3"/>
        <v>-2.9254132406807472</v>
      </c>
      <c r="AE35" s="21">
        <f t="shared" si="4"/>
        <v>-2.5888017247247888</v>
      </c>
      <c r="AF35" s="10">
        <f t="shared" si="5"/>
        <v>-2.0590060040692038</v>
      </c>
      <c r="AG35" s="50"/>
      <c r="AH35" s="46">
        <f t="shared" si="6"/>
        <v>-0.64984237138971734</v>
      </c>
      <c r="AI35" s="10">
        <f t="shared" si="8"/>
        <v>-0.64687720356065936</v>
      </c>
      <c r="AK35" s="46">
        <f t="shared" si="7"/>
        <v>-6.2904904989339769</v>
      </c>
      <c r="AL35" s="10">
        <f t="shared" si="9"/>
        <v>-6.403436718864449</v>
      </c>
    </row>
    <row r="36" spans="2:38" x14ac:dyDescent="0.3">
      <c r="B36" s="2" t="s">
        <v>32</v>
      </c>
      <c r="C36" s="41"/>
      <c r="D36" s="14">
        <v>1.16170838631404E-2</v>
      </c>
      <c r="E36" s="15">
        <v>2.00416847434347E-2</v>
      </c>
      <c r="F36" s="19">
        <v>1.3910825446380301E-2</v>
      </c>
      <c r="G36" s="43"/>
      <c r="H36" s="6">
        <v>47.029707444308599</v>
      </c>
      <c r="I36" s="7">
        <v>34.910209108047553</v>
      </c>
      <c r="J36" s="43"/>
      <c r="K36" s="6">
        <v>45.6654171019741</v>
      </c>
      <c r="L36" s="7">
        <v>33.958353118830452</v>
      </c>
      <c r="M36" s="43"/>
      <c r="N36" s="6">
        <v>49.235941223912697</v>
      </c>
      <c r="O36" s="7">
        <v>37.36458144914625</v>
      </c>
      <c r="P36" s="43"/>
      <c r="Q36" s="6">
        <v>47.672033054046203</v>
      </c>
      <c r="R36" s="7">
        <v>36.120555349814701</v>
      </c>
      <c r="S36" s="43"/>
      <c r="T36" s="6">
        <v>46.004433242652702</v>
      </c>
      <c r="U36" s="7">
        <v>34.228125190976954</v>
      </c>
      <c r="V36" s="43"/>
      <c r="W36" s="6">
        <v>44.525946040450002</v>
      </c>
      <c r="X36" s="7">
        <v>33.027501224324354</v>
      </c>
      <c r="Y36" s="43"/>
      <c r="Z36" s="46">
        <f t="shared" ref="Z36:Z67" si="10">K36-H36</f>
        <v>-1.364290342334499</v>
      </c>
      <c r="AA36" s="21">
        <f t="shared" ref="AA36:AA67" si="11">Q36-N36</f>
        <v>-1.5639081698664938</v>
      </c>
      <c r="AB36" s="10">
        <f t="shared" ref="AB36:AB67" si="12">W36-T36</f>
        <v>-1.4784872022027002</v>
      </c>
      <c r="AC36" s="43"/>
      <c r="AD36" s="46">
        <f t="shared" ref="AD36:AD67" si="13">L36-I36</f>
        <v>-0.95185598921710124</v>
      </c>
      <c r="AE36" s="21">
        <f t="shared" ref="AE36:AE67" si="14">R36-O36</f>
        <v>-1.2440260993315491</v>
      </c>
      <c r="AF36" s="10">
        <f t="shared" ref="AF36:AF67" si="15">X36-U36</f>
        <v>-1.2006239666526</v>
      </c>
      <c r="AG36" s="50"/>
      <c r="AH36" s="46">
        <f t="shared" ref="AH36:AH67" si="16">SLOPE(Z36:AB36,LN($D36:$F36))</f>
        <v>-0.34678232834213052</v>
      </c>
      <c r="AI36" s="10">
        <f t="shared" si="8"/>
        <v>-0.47497403248371245</v>
      </c>
      <c r="AK36" s="46">
        <f t="shared" ref="AK36:AK67" si="17">INTERCEPT(Z36:AB36,LN($D36:$F36))</f>
        <v>-2.9300403137462769</v>
      </c>
      <c r="AL36" s="10">
        <f t="shared" si="9"/>
        <v>-3.1334412756424532</v>
      </c>
    </row>
    <row r="37" spans="2:38" x14ac:dyDescent="0.3">
      <c r="B37" s="2" t="s">
        <v>33</v>
      </c>
      <c r="C37" s="41"/>
      <c r="D37" s="14">
        <v>2.5226374668832902E-2</v>
      </c>
      <c r="E37" s="15">
        <v>4.4657351669345001E-2</v>
      </c>
      <c r="F37" s="19">
        <v>3.4290349398380701E-2</v>
      </c>
      <c r="G37" s="43"/>
      <c r="H37" s="6">
        <v>44.156031463463599</v>
      </c>
      <c r="I37" s="7">
        <v>42.171594796112203</v>
      </c>
      <c r="J37" s="43"/>
      <c r="K37" s="6">
        <v>41.949630439540599</v>
      </c>
      <c r="L37" s="7">
        <v>40.174412510222396</v>
      </c>
      <c r="M37" s="43"/>
      <c r="N37" s="6">
        <v>47.110189935681198</v>
      </c>
      <c r="O37" s="7">
        <v>45.393581399671547</v>
      </c>
      <c r="P37" s="43"/>
      <c r="Q37" s="6">
        <v>44.809049734441103</v>
      </c>
      <c r="R37" s="7">
        <v>43.215285849647998</v>
      </c>
      <c r="S37" s="43"/>
      <c r="T37" s="6">
        <v>41.457581915736498</v>
      </c>
      <c r="U37" s="7">
        <v>39.855704376691804</v>
      </c>
      <c r="V37" s="43"/>
      <c r="W37" s="6">
        <v>39.316353135492299</v>
      </c>
      <c r="X37" s="7">
        <v>37.87533558945745</v>
      </c>
      <c r="Y37" s="43"/>
      <c r="Z37" s="46">
        <f t="shared" si="10"/>
        <v>-2.2064010239230001</v>
      </c>
      <c r="AA37" s="21">
        <f t="shared" si="11"/>
        <v>-2.301140201240095</v>
      </c>
      <c r="AB37" s="10">
        <f t="shared" si="12"/>
        <v>-2.141228780244198</v>
      </c>
      <c r="AC37" s="43"/>
      <c r="AD37" s="46">
        <f t="shared" si="13"/>
        <v>-1.9971822858898065</v>
      </c>
      <c r="AE37" s="21">
        <f t="shared" si="14"/>
        <v>-2.1782955500235488</v>
      </c>
      <c r="AF37" s="10">
        <f t="shared" si="15"/>
        <v>-1.9803687872343545</v>
      </c>
      <c r="AG37" s="50"/>
      <c r="AH37" s="46">
        <f t="shared" si="16"/>
        <v>-0.15573980716685934</v>
      </c>
      <c r="AI37" s="10">
        <f t="shared" si="8"/>
        <v>-0.30714269746072859</v>
      </c>
      <c r="AK37" s="46">
        <f t="shared" si="17"/>
        <v>-2.7437729821035943</v>
      </c>
      <c r="AL37" s="10">
        <f t="shared" si="9"/>
        <v>-3.0922916516832251</v>
      </c>
    </row>
    <row r="38" spans="2:38" x14ac:dyDescent="0.3">
      <c r="B38" s="2" t="s">
        <v>34</v>
      </c>
      <c r="C38" s="41"/>
      <c r="D38" s="14">
        <v>0.49278310696444599</v>
      </c>
      <c r="E38" s="15">
        <v>0.55176436602262102</v>
      </c>
      <c r="F38" s="19">
        <v>0.18527383053113</v>
      </c>
      <c r="G38" s="43"/>
      <c r="H38" s="6">
        <v>30.0263248584987</v>
      </c>
      <c r="I38" s="7">
        <v>28.9658601464164</v>
      </c>
      <c r="J38" s="43"/>
      <c r="K38" s="6">
        <v>28.098982229276299</v>
      </c>
      <c r="L38" s="7">
        <v>26.920906150507648</v>
      </c>
      <c r="M38" s="43"/>
      <c r="N38" s="6">
        <v>30.248655294215801</v>
      </c>
      <c r="O38" s="7">
        <v>29.010088135552049</v>
      </c>
      <c r="P38" s="43"/>
      <c r="Q38" s="6">
        <v>28.3208643113012</v>
      </c>
      <c r="R38" s="7">
        <v>26.958897603378553</v>
      </c>
      <c r="S38" s="43"/>
      <c r="T38" s="6">
        <v>25.014423260351599</v>
      </c>
      <c r="U38" s="7">
        <v>25.589423001337998</v>
      </c>
      <c r="V38" s="43"/>
      <c r="W38" s="6">
        <v>23.446838964678602</v>
      </c>
      <c r="X38" s="7">
        <v>23.873422407209802</v>
      </c>
      <c r="Y38" s="43"/>
      <c r="Z38" s="46">
        <f t="shared" si="10"/>
        <v>-1.9273426292224016</v>
      </c>
      <c r="AA38" s="21">
        <f t="shared" si="11"/>
        <v>-1.9277909829146012</v>
      </c>
      <c r="AB38" s="10">
        <f t="shared" si="12"/>
        <v>-1.5675842956729973</v>
      </c>
      <c r="AC38" s="43"/>
      <c r="AD38" s="46">
        <f t="shared" si="13"/>
        <v>-2.0449539959087524</v>
      </c>
      <c r="AE38" s="21">
        <f t="shared" si="14"/>
        <v>-2.0511905321734965</v>
      </c>
      <c r="AF38" s="10">
        <f t="shared" si="15"/>
        <v>-1.7160005941281966</v>
      </c>
      <c r="AG38" s="50"/>
      <c r="AH38" s="46">
        <f t="shared" si="16"/>
        <v>-0.34483817384682436</v>
      </c>
      <c r="AI38" s="10">
        <f t="shared" si="8"/>
        <v>-0.31855854906373704</v>
      </c>
      <c r="AK38" s="46">
        <f t="shared" si="17"/>
        <v>-2.1510591277391855</v>
      </c>
      <c r="AL38" s="10">
        <f t="shared" si="9"/>
        <v>-2.2546915841812418</v>
      </c>
    </row>
    <row r="39" spans="2:38" x14ac:dyDescent="0.3">
      <c r="B39" s="2" t="s">
        <v>35</v>
      </c>
      <c r="C39" s="41"/>
      <c r="D39" s="14">
        <v>32.8646407088522</v>
      </c>
      <c r="E39" s="15">
        <v>39.711157780843998</v>
      </c>
      <c r="F39" s="19">
        <v>18.7245283804167</v>
      </c>
      <c r="G39" s="43"/>
      <c r="H39" s="6">
        <v>40.687510419735702</v>
      </c>
      <c r="I39" s="7">
        <v>51.2843566038175</v>
      </c>
      <c r="J39" s="43"/>
      <c r="K39" s="6">
        <v>38.741393229674998</v>
      </c>
      <c r="L39" s="7">
        <v>49.096611311605798</v>
      </c>
      <c r="M39" s="43"/>
      <c r="N39" s="6">
        <v>40.415470735939699</v>
      </c>
      <c r="O39" s="7">
        <v>51.851991460143601</v>
      </c>
      <c r="P39" s="43"/>
      <c r="Q39" s="6">
        <v>38.377796453482802</v>
      </c>
      <c r="R39" s="7">
        <v>49.514274035693447</v>
      </c>
      <c r="S39" s="43"/>
      <c r="T39" s="6">
        <v>39.859389234915902</v>
      </c>
      <c r="U39" s="7">
        <v>47.612974876843396</v>
      </c>
      <c r="V39" s="43"/>
      <c r="W39" s="6">
        <v>38.1568139343591</v>
      </c>
      <c r="X39" s="7">
        <v>45.794674489270299</v>
      </c>
      <c r="Y39" s="43"/>
      <c r="Z39" s="46">
        <f t="shared" si="10"/>
        <v>-1.9461171900607042</v>
      </c>
      <c r="AA39" s="21">
        <f t="shared" si="11"/>
        <v>-2.0376742824568979</v>
      </c>
      <c r="AB39" s="10">
        <f t="shared" si="12"/>
        <v>-1.7025753005568021</v>
      </c>
      <c r="AC39" s="43"/>
      <c r="AD39" s="46">
        <f t="shared" si="13"/>
        <v>-2.1877452922117016</v>
      </c>
      <c r="AE39" s="21">
        <f t="shared" si="14"/>
        <v>-2.3377174244501546</v>
      </c>
      <c r="AF39" s="10">
        <f t="shared" si="15"/>
        <v>-1.8183003875730961</v>
      </c>
      <c r="AG39" s="50"/>
      <c r="AH39" s="46">
        <f t="shared" si="16"/>
        <v>-0.44279663627344246</v>
      </c>
      <c r="AI39" s="10">
        <f t="shared" si="8"/>
        <v>-0.68307520686784851</v>
      </c>
      <c r="AK39" s="46">
        <f t="shared" si="17"/>
        <v>-0.40413661233681841</v>
      </c>
      <c r="AL39" s="10">
        <f t="shared" si="9"/>
        <v>0.18597860018999501</v>
      </c>
    </row>
    <row r="40" spans="2:38" x14ac:dyDescent="0.3">
      <c r="B40" s="2" t="s">
        <v>36</v>
      </c>
      <c r="C40" s="41"/>
      <c r="D40" s="14">
        <v>0.45812642354440902</v>
      </c>
      <c r="E40" s="15">
        <v>0.60737333976160501</v>
      </c>
      <c r="F40" s="19">
        <v>0.21195405110599</v>
      </c>
      <c r="G40" s="43"/>
      <c r="H40" s="6">
        <v>29.736191751069299</v>
      </c>
      <c r="I40" s="7">
        <v>28.616264169164353</v>
      </c>
      <c r="J40" s="43"/>
      <c r="K40" s="6">
        <v>28.489209235077499</v>
      </c>
      <c r="L40" s="7">
        <v>27.40292719327385</v>
      </c>
      <c r="M40" s="43"/>
      <c r="N40" s="6">
        <v>32.372254397673402</v>
      </c>
      <c r="O40" s="7">
        <v>31.21886410392835</v>
      </c>
      <c r="P40" s="43"/>
      <c r="Q40" s="6">
        <v>31.010983219805599</v>
      </c>
      <c r="R40" s="7">
        <v>29.876828318017601</v>
      </c>
      <c r="S40" s="43"/>
      <c r="T40" s="6">
        <v>23.1655058610419</v>
      </c>
      <c r="U40" s="7">
        <v>22.405997460440098</v>
      </c>
      <c r="V40" s="43"/>
      <c r="W40" s="6">
        <v>22.103439259620998</v>
      </c>
      <c r="X40" s="7">
        <v>21.3765432648167</v>
      </c>
      <c r="Y40" s="43"/>
      <c r="Z40" s="46">
        <f t="shared" si="10"/>
        <v>-1.2469825159917995</v>
      </c>
      <c r="AA40" s="21">
        <f t="shared" si="11"/>
        <v>-1.3612711778678026</v>
      </c>
      <c r="AB40" s="10">
        <f t="shared" si="12"/>
        <v>-1.0620666014209021</v>
      </c>
      <c r="AC40" s="43"/>
      <c r="AD40" s="46">
        <f t="shared" si="13"/>
        <v>-1.2133369758905026</v>
      </c>
      <c r="AE40" s="21">
        <f t="shared" si="14"/>
        <v>-1.342035785910749</v>
      </c>
      <c r="AF40" s="10">
        <f t="shared" si="15"/>
        <v>-1.0294541956233978</v>
      </c>
      <c r="AG40" s="50"/>
      <c r="AH40" s="46">
        <f t="shared" si="16"/>
        <v>-0.27484065078300268</v>
      </c>
      <c r="AI40" s="10">
        <f t="shared" si="8"/>
        <v>-0.28457733422650705</v>
      </c>
      <c r="AK40" s="46">
        <f t="shared" si="17"/>
        <v>-1.482762099670659</v>
      </c>
      <c r="AL40" s="10">
        <f t="shared" si="9"/>
        <v>-1.4634512300686899</v>
      </c>
    </row>
    <row r="41" spans="2:38" x14ac:dyDescent="0.3">
      <c r="B41" s="2" t="s">
        <v>37</v>
      </c>
      <c r="C41" s="41"/>
      <c r="D41" s="14">
        <v>3.1966831110471399E-3</v>
      </c>
      <c r="E41" s="15">
        <v>4.2101058022656597E-3</v>
      </c>
      <c r="F41" s="19">
        <v>2.6668529625465099E-3</v>
      </c>
      <c r="G41" s="43"/>
      <c r="H41" s="6">
        <v>30.524938023161901</v>
      </c>
      <c r="I41" s="7">
        <v>31.619627918604099</v>
      </c>
      <c r="J41" s="43"/>
      <c r="K41" s="6">
        <v>28.444061692190498</v>
      </c>
      <c r="L41" s="7">
        <v>29.542521938156952</v>
      </c>
      <c r="M41" s="43"/>
      <c r="N41" s="6">
        <v>30.879040864464699</v>
      </c>
      <c r="O41" s="7">
        <v>32.296792032044451</v>
      </c>
      <c r="P41" s="43"/>
      <c r="Q41" s="6">
        <v>28.865905834447101</v>
      </c>
      <c r="R41" s="7">
        <v>30.2590829675921</v>
      </c>
      <c r="S41" s="43"/>
      <c r="T41" s="6">
        <v>26.881219175509901</v>
      </c>
      <c r="U41" s="7">
        <v>28.301747980474751</v>
      </c>
      <c r="V41" s="43"/>
      <c r="W41" s="6">
        <v>25.1581136666859</v>
      </c>
      <c r="X41" s="7">
        <v>26.546990948555951</v>
      </c>
      <c r="Y41" s="43"/>
      <c r="Z41" s="46">
        <f t="shared" si="10"/>
        <v>-2.0808763309714031</v>
      </c>
      <c r="AA41" s="21">
        <f t="shared" si="11"/>
        <v>-2.0131350300175974</v>
      </c>
      <c r="AB41" s="10">
        <f t="shared" si="12"/>
        <v>-1.7231055088240019</v>
      </c>
      <c r="AC41" s="43"/>
      <c r="AD41" s="46">
        <f t="shared" si="13"/>
        <v>-2.077105980447147</v>
      </c>
      <c r="AE41" s="21">
        <f t="shared" si="14"/>
        <v>-2.0377090644523506</v>
      </c>
      <c r="AF41" s="10">
        <f t="shared" si="15"/>
        <v>-1.7547570319187997</v>
      </c>
      <c r="AG41" s="50"/>
      <c r="AH41" s="46">
        <f t="shared" si="16"/>
        <v>-0.5631636543761831</v>
      </c>
      <c r="AI41" s="10">
        <f t="shared" si="8"/>
        <v>-0.55734559628500902</v>
      </c>
      <c r="AK41" s="46">
        <f t="shared" si="17"/>
        <v>-5.1570997224403206</v>
      </c>
      <c r="AL41" s="10">
        <f t="shared" si="9"/>
        <v>-5.1413389235117393</v>
      </c>
    </row>
    <row r="42" spans="2:38" x14ac:dyDescent="0.3">
      <c r="B42" s="2" t="s">
        <v>38</v>
      </c>
      <c r="C42" s="41"/>
      <c r="D42" s="14">
        <v>2.3042542138840501E-2</v>
      </c>
      <c r="E42" s="15">
        <v>3.7542386826000397E-2</v>
      </c>
      <c r="F42" s="19">
        <v>1.4315520391734501E-2</v>
      </c>
      <c r="G42" s="43"/>
      <c r="H42" s="6">
        <v>39.000402609517998</v>
      </c>
      <c r="I42" s="7">
        <v>42.5708246289906</v>
      </c>
      <c r="J42" s="43"/>
      <c r="K42" s="6">
        <v>37.742914006244497</v>
      </c>
      <c r="L42" s="7">
        <v>41.321214619299298</v>
      </c>
      <c r="M42" s="43"/>
      <c r="N42" s="6">
        <v>40.779746939412902</v>
      </c>
      <c r="O42" s="7">
        <v>44.401253161893749</v>
      </c>
      <c r="P42" s="43"/>
      <c r="Q42" s="6">
        <v>39.542996108042601</v>
      </c>
      <c r="R42" s="7">
        <v>43.141070868227146</v>
      </c>
      <c r="S42" s="43"/>
      <c r="T42" s="6">
        <v>37.300310523359499</v>
      </c>
      <c r="U42" s="7">
        <v>40.873344566356948</v>
      </c>
      <c r="V42" s="43"/>
      <c r="W42" s="6">
        <v>36.069142360809401</v>
      </c>
      <c r="X42" s="7">
        <v>39.618991802044846</v>
      </c>
      <c r="Y42" s="43"/>
      <c r="Z42" s="46">
        <f t="shared" si="10"/>
        <v>-1.2574886032735009</v>
      </c>
      <c r="AA42" s="21">
        <f t="shared" si="11"/>
        <v>-1.2367508313703013</v>
      </c>
      <c r="AB42" s="10">
        <f t="shared" si="12"/>
        <v>-1.2311681625500981</v>
      </c>
      <c r="AC42" s="43"/>
      <c r="AD42" s="46">
        <f t="shared" si="13"/>
        <v>-1.2496100096913025</v>
      </c>
      <c r="AE42" s="21">
        <f t="shared" si="14"/>
        <v>-1.2601822936666025</v>
      </c>
      <c r="AF42" s="10">
        <f t="shared" si="15"/>
        <v>-1.2543527643121024</v>
      </c>
      <c r="AG42" s="50"/>
      <c r="AH42" s="46">
        <f t="shared" si="16"/>
        <v>-5.5853921977187214E-3</v>
      </c>
      <c r="AI42" s="10">
        <f t="shared" si="8"/>
        <v>-6.1127356057212043E-3</v>
      </c>
      <c r="AK42" s="46">
        <f t="shared" si="17"/>
        <v>-1.2628391837206456</v>
      </c>
      <c r="AL42" s="10">
        <f t="shared" si="9"/>
        <v>-1.277737844054827</v>
      </c>
    </row>
    <row r="43" spans="2:38" x14ac:dyDescent="0.3">
      <c r="B43" s="2" t="s">
        <v>39</v>
      </c>
      <c r="C43" s="41"/>
      <c r="D43" s="14">
        <v>3.98550357606546E-4</v>
      </c>
      <c r="E43" s="15">
        <v>3.6460976428798599E-4</v>
      </c>
      <c r="F43" s="19">
        <v>1.4932346355284301E-4</v>
      </c>
      <c r="G43" s="43"/>
      <c r="H43" s="6">
        <v>14.0399770736694</v>
      </c>
      <c r="I43" s="7">
        <v>14.99602556228635</v>
      </c>
      <c r="J43" s="43"/>
      <c r="K43" s="6">
        <v>12.9021463394165</v>
      </c>
      <c r="L43" s="7">
        <v>13.857300758361784</v>
      </c>
      <c r="M43" s="43"/>
      <c r="N43" s="6">
        <v>13.8842859268188</v>
      </c>
      <c r="O43" s="7">
        <v>14.917079448699901</v>
      </c>
      <c r="P43" s="43"/>
      <c r="Q43" s="6">
        <v>12.767097473144499</v>
      </c>
      <c r="R43" s="7">
        <v>13.706589221954305</v>
      </c>
      <c r="S43" s="43"/>
      <c r="T43" s="6">
        <v>12.1472101211547</v>
      </c>
      <c r="U43" s="7">
        <v>13.03958892822263</v>
      </c>
      <c r="V43" s="43"/>
      <c r="W43" s="6">
        <v>11.147696495056101</v>
      </c>
      <c r="X43" s="7">
        <v>11.949589729309075</v>
      </c>
      <c r="Y43" s="43"/>
      <c r="Z43" s="46">
        <f t="shared" si="10"/>
        <v>-1.1378307342528995</v>
      </c>
      <c r="AA43" s="21">
        <f t="shared" si="11"/>
        <v>-1.1171884536743004</v>
      </c>
      <c r="AB43" s="10">
        <f t="shared" si="12"/>
        <v>-0.99951362609859906</v>
      </c>
      <c r="AC43" s="43"/>
      <c r="AD43" s="46">
        <f t="shared" si="13"/>
        <v>-1.1387248039245659</v>
      </c>
      <c r="AE43" s="21">
        <f t="shared" si="14"/>
        <v>-1.2104902267455966</v>
      </c>
      <c r="AF43" s="10">
        <f t="shared" si="15"/>
        <v>-1.0899991989135547</v>
      </c>
      <c r="AG43" s="50"/>
      <c r="AH43" s="46">
        <f t="shared" si="16"/>
        <v>-0.13721105480184861</v>
      </c>
      <c r="AI43" s="10">
        <f t="shared" si="8"/>
        <v>-8.4252290232566404E-2</v>
      </c>
      <c r="AK43" s="46">
        <f t="shared" si="17"/>
        <v>-2.2078598271150911</v>
      </c>
      <c r="AL43" s="10">
        <f t="shared" si="9"/>
        <v>-1.83597478314016</v>
      </c>
    </row>
    <row r="44" spans="2:38" x14ac:dyDescent="0.3">
      <c r="B44" s="2" t="s">
        <v>40</v>
      </c>
      <c r="C44" s="41"/>
      <c r="D44" s="14">
        <v>7.8533421110330598E-2</v>
      </c>
      <c r="E44" s="15">
        <v>9.7377972586523004E-2</v>
      </c>
      <c r="F44" s="19">
        <v>3.6689937685310599E-2</v>
      </c>
      <c r="G44" s="43"/>
      <c r="H44" s="6">
        <v>30.234137408151799</v>
      </c>
      <c r="I44" s="7">
        <v>30.157705796308548</v>
      </c>
      <c r="J44" s="43"/>
      <c r="K44" s="6">
        <v>28.3933961547494</v>
      </c>
      <c r="L44" s="7">
        <v>28.307863210418553</v>
      </c>
      <c r="M44" s="43"/>
      <c r="N44" s="6">
        <v>31.069526087529301</v>
      </c>
      <c r="O44" s="7">
        <v>31.31546857077765</v>
      </c>
      <c r="P44" s="43"/>
      <c r="Q44" s="6">
        <v>29.325063351872899</v>
      </c>
      <c r="R44" s="7">
        <v>29.488314412522399</v>
      </c>
      <c r="S44" s="43"/>
      <c r="T44" s="6">
        <v>22.225711958092699</v>
      </c>
      <c r="U44" s="7">
        <v>21.82259617123205</v>
      </c>
      <c r="V44" s="43"/>
      <c r="W44" s="6">
        <v>20.8862009755175</v>
      </c>
      <c r="X44" s="7">
        <v>20.485935055558201</v>
      </c>
      <c r="Y44" s="43"/>
      <c r="Z44" s="46">
        <f t="shared" si="10"/>
        <v>-1.840741253402399</v>
      </c>
      <c r="AA44" s="21">
        <f t="shared" si="11"/>
        <v>-1.744462735656402</v>
      </c>
      <c r="AB44" s="10">
        <f t="shared" si="12"/>
        <v>-1.3395109825751987</v>
      </c>
      <c r="AC44" s="43"/>
      <c r="AD44" s="46">
        <f t="shared" si="13"/>
        <v>-1.849842585889995</v>
      </c>
      <c r="AE44" s="21">
        <f t="shared" si="14"/>
        <v>-1.8271541582552508</v>
      </c>
      <c r="AF44" s="10">
        <f t="shared" si="15"/>
        <v>-1.3366611156738486</v>
      </c>
      <c r="AG44" s="50"/>
      <c r="AH44" s="46">
        <f t="shared" si="16"/>
        <v>-0.47904124786224378</v>
      </c>
      <c r="AI44" s="10">
        <f t="shared" si="8"/>
        <v>-0.54774021959422392</v>
      </c>
      <c r="AK44" s="46">
        <f t="shared" si="17"/>
        <v>-2.9475401323142667</v>
      </c>
      <c r="AL44" s="10">
        <f t="shared" si="9"/>
        <v>-3.1644757911938779</v>
      </c>
    </row>
    <row r="45" spans="2:38" x14ac:dyDescent="0.3">
      <c r="B45" s="2" t="s">
        <v>41</v>
      </c>
      <c r="C45" s="41"/>
      <c r="D45" s="14">
        <v>4.8479206081969303E-2</v>
      </c>
      <c r="E45" s="15">
        <v>2.86673659808242E-2</v>
      </c>
      <c r="F45" s="19">
        <v>1.9311608533790402E-2</v>
      </c>
      <c r="G45" s="43"/>
      <c r="H45" s="6">
        <v>39.168319489216003</v>
      </c>
      <c r="I45" s="7">
        <v>44.331301932583749</v>
      </c>
      <c r="J45" s="43"/>
      <c r="K45" s="6">
        <v>37.093074246433098</v>
      </c>
      <c r="L45" s="7">
        <v>42.160513721924104</v>
      </c>
      <c r="M45" s="43"/>
      <c r="N45" s="6">
        <v>37.654256716033601</v>
      </c>
      <c r="O45" s="7">
        <v>40.528429552554698</v>
      </c>
      <c r="P45" s="43"/>
      <c r="Q45" s="6">
        <v>35.767937047977803</v>
      </c>
      <c r="R45" s="7">
        <v>38.61107450036495</v>
      </c>
      <c r="S45" s="43"/>
      <c r="T45" s="6">
        <v>32.789395544086297</v>
      </c>
      <c r="U45" s="7">
        <v>34.43395824599795</v>
      </c>
      <c r="V45" s="43"/>
      <c r="W45" s="6">
        <v>31.156090314408399</v>
      </c>
      <c r="X45" s="7">
        <v>32.803365180822048</v>
      </c>
      <c r="Y45" s="43"/>
      <c r="Z45" s="46">
        <f t="shared" si="10"/>
        <v>-2.0752452427829056</v>
      </c>
      <c r="AA45" s="21">
        <f t="shared" si="11"/>
        <v>-1.8863196680557976</v>
      </c>
      <c r="AB45" s="10">
        <f t="shared" si="12"/>
        <v>-1.633305229677898</v>
      </c>
      <c r="AC45" s="43"/>
      <c r="AD45" s="46">
        <f t="shared" si="13"/>
        <v>-2.1707882106596443</v>
      </c>
      <c r="AE45" s="21">
        <f t="shared" si="14"/>
        <v>-1.9173550521897482</v>
      </c>
      <c r="AF45" s="10">
        <f t="shared" si="15"/>
        <v>-1.6305930651759013</v>
      </c>
      <c r="AG45" s="50"/>
      <c r="AH45" s="46">
        <f t="shared" si="16"/>
        <v>-0.47369420531535178</v>
      </c>
      <c r="AI45" s="10">
        <f t="shared" si="8"/>
        <v>-0.58130171522380081</v>
      </c>
      <c r="AK45" s="46">
        <f t="shared" si="17"/>
        <v>-3.5269388980389529</v>
      </c>
      <c r="AL45" s="10">
        <f t="shared" si="9"/>
        <v>-3.9457744968620849</v>
      </c>
    </row>
    <row r="46" spans="2:38" x14ac:dyDescent="0.3">
      <c r="B46" s="2" t="s">
        <v>42</v>
      </c>
      <c r="C46" s="41"/>
      <c r="D46" s="14">
        <v>0.11882756277472301</v>
      </c>
      <c r="E46" s="15">
        <v>9.22954596299249E-2</v>
      </c>
      <c r="F46" s="19">
        <v>3.7189066232740799E-2</v>
      </c>
      <c r="G46" s="43"/>
      <c r="H46" s="6">
        <v>39.442348690907103</v>
      </c>
      <c r="I46" s="7">
        <v>38.532090798695847</v>
      </c>
      <c r="J46" s="43"/>
      <c r="K46" s="6">
        <v>37.0937399687039</v>
      </c>
      <c r="L46" s="7">
        <v>36.193825096019154</v>
      </c>
      <c r="M46" s="43"/>
      <c r="N46" s="6">
        <v>37.877054654813499</v>
      </c>
      <c r="O46" s="7">
        <v>36.789566731071652</v>
      </c>
      <c r="P46" s="43"/>
      <c r="Q46" s="6">
        <v>35.666360542342098</v>
      </c>
      <c r="R46" s="7">
        <v>34.5946775412637</v>
      </c>
      <c r="S46" s="43"/>
      <c r="T46" s="6">
        <v>29.211074935140601</v>
      </c>
      <c r="U46" s="7">
        <v>27.239126193009998</v>
      </c>
      <c r="V46" s="43"/>
      <c r="W46" s="6">
        <v>27.460504190559799</v>
      </c>
      <c r="X46" s="7">
        <v>25.5621628021226</v>
      </c>
      <c r="Y46" s="43"/>
      <c r="Z46" s="46">
        <f t="shared" si="10"/>
        <v>-2.3486087222032026</v>
      </c>
      <c r="AA46" s="21">
        <f t="shared" si="11"/>
        <v>-2.2106941124714012</v>
      </c>
      <c r="AB46" s="10">
        <f t="shared" si="12"/>
        <v>-1.7505707445808021</v>
      </c>
      <c r="AC46" s="43"/>
      <c r="AD46" s="46">
        <f t="shared" si="13"/>
        <v>-2.3382657026766935</v>
      </c>
      <c r="AE46" s="21">
        <f t="shared" si="14"/>
        <v>-2.1948891898079523</v>
      </c>
      <c r="AF46" s="10">
        <f t="shared" si="15"/>
        <v>-1.6769633908873978</v>
      </c>
      <c r="AG46" s="50"/>
      <c r="AH46" s="46">
        <f t="shared" si="16"/>
        <v>-0.51251863864820935</v>
      </c>
      <c r="AI46" s="10">
        <f t="shared" si="8"/>
        <v>-0.5694110414493182</v>
      </c>
      <c r="AK46" s="46">
        <f t="shared" si="17"/>
        <v>-3.4366225597164632</v>
      </c>
      <c r="AL46" s="10">
        <f t="shared" si="9"/>
        <v>-3.5513779486160826</v>
      </c>
    </row>
    <row r="47" spans="2:38" x14ac:dyDescent="0.3">
      <c r="B47" s="2" t="s">
        <v>43</v>
      </c>
      <c r="C47" s="41"/>
      <c r="D47" s="14">
        <v>1.4322379802609799E-2</v>
      </c>
      <c r="E47" s="15">
        <v>8.5267424290167305E-3</v>
      </c>
      <c r="F47" s="19">
        <v>5.8676098339614201E-3</v>
      </c>
      <c r="G47" s="43"/>
      <c r="H47" s="6">
        <v>48.776633296167603</v>
      </c>
      <c r="I47" s="7">
        <v>52.445376604397254</v>
      </c>
      <c r="J47" s="43"/>
      <c r="K47" s="6">
        <v>46.055648774837699</v>
      </c>
      <c r="L47" s="7">
        <v>49.6908650642862</v>
      </c>
      <c r="M47" s="43"/>
      <c r="N47" s="6">
        <v>47.494558062553203</v>
      </c>
      <c r="O47" s="7">
        <v>50.281276077543652</v>
      </c>
      <c r="P47" s="43"/>
      <c r="Q47" s="6">
        <v>44.917909478581102</v>
      </c>
      <c r="R47" s="7">
        <v>47.824571718328649</v>
      </c>
      <c r="S47" s="43"/>
      <c r="T47" s="6">
        <v>40.979431159573899</v>
      </c>
      <c r="U47" s="7">
        <v>42.22136748368645</v>
      </c>
      <c r="V47" s="43"/>
      <c r="W47" s="6">
        <v>38.804432661166501</v>
      </c>
      <c r="X47" s="7">
        <v>40.1430580038746</v>
      </c>
      <c r="Y47" s="43"/>
      <c r="Z47" s="46">
        <f t="shared" si="10"/>
        <v>-2.7209845213299033</v>
      </c>
      <c r="AA47" s="21">
        <f t="shared" si="11"/>
        <v>-2.5766485839721014</v>
      </c>
      <c r="AB47" s="10">
        <f t="shared" si="12"/>
        <v>-2.1749984984073976</v>
      </c>
      <c r="AC47" s="43"/>
      <c r="AD47" s="46">
        <f t="shared" si="13"/>
        <v>-2.7545115401110536</v>
      </c>
      <c r="AE47" s="21">
        <f t="shared" si="14"/>
        <v>-2.4567043592150029</v>
      </c>
      <c r="AF47" s="10">
        <f t="shared" si="15"/>
        <v>-2.0783094798118498</v>
      </c>
      <c r="AG47" s="50"/>
      <c r="AH47" s="46">
        <f t="shared" si="16"/>
        <v>-0.59104071669751079</v>
      </c>
      <c r="AI47" s="10">
        <f t="shared" si="8"/>
        <v>-0.74631322594102378</v>
      </c>
      <c r="AK47" s="46">
        <f t="shared" si="17"/>
        <v>-5.2783804169481225</v>
      </c>
      <c r="AL47" s="10">
        <f t="shared" si="9"/>
        <v>-5.9496509338829568</v>
      </c>
    </row>
    <row r="48" spans="2:38" x14ac:dyDescent="0.3">
      <c r="B48" s="2" t="s">
        <v>44</v>
      </c>
      <c r="C48" s="41"/>
      <c r="D48" s="14">
        <v>0.15667733061758499</v>
      </c>
      <c r="E48" s="15">
        <v>0.11707511554842299</v>
      </c>
      <c r="F48" s="19">
        <v>8.1939137341758006E-2</v>
      </c>
      <c r="G48" s="43"/>
      <c r="H48" s="6">
        <v>34.878384002814499</v>
      </c>
      <c r="I48" s="7">
        <v>40.732554279344448</v>
      </c>
      <c r="J48" s="43"/>
      <c r="K48" s="6">
        <v>32.950309389086897</v>
      </c>
      <c r="L48" s="7">
        <v>38.635841421973595</v>
      </c>
      <c r="M48" s="43"/>
      <c r="N48" s="6">
        <v>34.335009714017403</v>
      </c>
      <c r="O48" s="7">
        <v>38.045293539809947</v>
      </c>
      <c r="P48" s="43"/>
      <c r="Q48" s="6">
        <v>32.491404182394099</v>
      </c>
      <c r="R48" s="7">
        <v>36.106806508855499</v>
      </c>
      <c r="S48" s="43"/>
      <c r="T48" s="6">
        <v>30.2032274675868</v>
      </c>
      <c r="U48" s="7">
        <v>32.49809625942995</v>
      </c>
      <c r="V48" s="43"/>
      <c r="W48" s="6">
        <v>28.598133301269002</v>
      </c>
      <c r="X48" s="7">
        <v>30.839451825718498</v>
      </c>
      <c r="Y48" s="43"/>
      <c r="Z48" s="46">
        <f t="shared" si="10"/>
        <v>-1.9280746137276026</v>
      </c>
      <c r="AA48" s="21">
        <f t="shared" si="11"/>
        <v>-1.8436055316233038</v>
      </c>
      <c r="AB48" s="10">
        <f t="shared" si="12"/>
        <v>-1.605094166317798</v>
      </c>
      <c r="AC48" s="43"/>
      <c r="AD48" s="46">
        <f t="shared" si="13"/>
        <v>-2.0967128573708536</v>
      </c>
      <c r="AE48" s="21">
        <f t="shared" si="14"/>
        <v>-1.9384870309544482</v>
      </c>
      <c r="AF48" s="10">
        <f t="shared" si="15"/>
        <v>-1.6586444337114514</v>
      </c>
      <c r="AG48" s="50"/>
      <c r="AH48" s="46">
        <f t="shared" si="16"/>
        <v>-0.50454857446461154</v>
      </c>
      <c r="AI48" s="10">
        <f t="shared" si="8"/>
        <v>-0.67981552672684453</v>
      </c>
      <c r="AK48" s="46">
        <f t="shared" si="17"/>
        <v>-2.8854945937090797</v>
      </c>
      <c r="AL48" s="10">
        <f t="shared" si="9"/>
        <v>-3.3709463037081129</v>
      </c>
    </row>
    <row r="49" spans="2:38" x14ac:dyDescent="0.3">
      <c r="B49" s="2" t="s">
        <v>45</v>
      </c>
      <c r="C49" s="41"/>
      <c r="D49" s="14">
        <v>8.0007215271083301E-2</v>
      </c>
      <c r="E49" s="15">
        <v>0.22513571768301099</v>
      </c>
      <c r="F49" s="19">
        <v>0.10875980088907899</v>
      </c>
      <c r="G49" s="43"/>
      <c r="H49" s="6">
        <v>36.418186825640198</v>
      </c>
      <c r="I49" s="7">
        <v>28.572881164058302</v>
      </c>
      <c r="J49" s="43"/>
      <c r="K49" s="6">
        <v>34.965947853190698</v>
      </c>
      <c r="L49" s="7">
        <v>27.122326684323802</v>
      </c>
      <c r="M49" s="43"/>
      <c r="N49" s="6">
        <v>40.437576294649297</v>
      </c>
      <c r="O49" s="7">
        <v>31.656345188936548</v>
      </c>
      <c r="P49" s="43"/>
      <c r="Q49" s="6">
        <v>38.982613620096402</v>
      </c>
      <c r="R49" s="7">
        <v>30.277893313073804</v>
      </c>
      <c r="S49" s="43"/>
      <c r="T49" s="6">
        <v>34.010995434225798</v>
      </c>
      <c r="U49" s="7">
        <v>26.119450190598151</v>
      </c>
      <c r="V49" s="43"/>
      <c r="W49" s="6">
        <v>32.572003991926103</v>
      </c>
      <c r="X49" s="7">
        <v>24.83673808126775</v>
      </c>
      <c r="Y49" s="43"/>
      <c r="Z49" s="46">
        <f t="shared" si="10"/>
        <v>-1.4522389724495</v>
      </c>
      <c r="AA49" s="21">
        <f t="shared" si="11"/>
        <v>-1.4549626745528954</v>
      </c>
      <c r="AB49" s="10">
        <f t="shared" si="12"/>
        <v>-1.4389914422996952</v>
      </c>
      <c r="AC49" s="43"/>
      <c r="AD49" s="46">
        <f t="shared" si="13"/>
        <v>-1.4505544797344996</v>
      </c>
      <c r="AE49" s="21">
        <f t="shared" si="14"/>
        <v>-1.3784518758627442</v>
      </c>
      <c r="AF49" s="10">
        <f t="shared" si="15"/>
        <v>-1.2827121093304008</v>
      </c>
      <c r="AG49" s="50"/>
      <c r="AH49" s="46">
        <f t="shared" si="16"/>
        <v>-6.1220562874652329E-3</v>
      </c>
      <c r="AI49" s="10">
        <f t="shared" si="8"/>
        <v>3.3336649278208438E-2</v>
      </c>
      <c r="AK49" s="46">
        <f t="shared" si="17"/>
        <v>-1.4614553234117729</v>
      </c>
      <c r="AL49" s="10">
        <f t="shared" si="9"/>
        <v>-1.301284776152813</v>
      </c>
    </row>
    <row r="50" spans="2:38" x14ac:dyDescent="0.3">
      <c r="B50" s="2" t="s">
        <v>46</v>
      </c>
      <c r="C50" s="41"/>
      <c r="D50" s="14">
        <v>0.27335194066142898</v>
      </c>
      <c r="E50" s="15">
        <v>0.36627230922091403</v>
      </c>
      <c r="F50" s="19">
        <v>0.166472371780608</v>
      </c>
      <c r="G50" s="43"/>
      <c r="H50" s="6">
        <v>43.600092266307399</v>
      </c>
      <c r="I50" s="7">
        <v>51.361373993692453</v>
      </c>
      <c r="J50" s="43"/>
      <c r="K50" s="6">
        <v>41.3455862087702</v>
      </c>
      <c r="L50" s="7">
        <v>48.85237623236705</v>
      </c>
      <c r="M50" s="43"/>
      <c r="N50" s="6">
        <v>43.701141169328203</v>
      </c>
      <c r="O50" s="7">
        <v>51.96585834833175</v>
      </c>
      <c r="P50" s="43"/>
      <c r="Q50" s="6">
        <v>41.510958112037699</v>
      </c>
      <c r="R50" s="7">
        <v>49.657767932136949</v>
      </c>
      <c r="S50" s="43"/>
      <c r="T50" s="6">
        <v>40.411022800836299</v>
      </c>
      <c r="U50" s="7">
        <v>45.022744369573701</v>
      </c>
      <c r="V50" s="43"/>
      <c r="W50" s="6">
        <v>38.400726462537101</v>
      </c>
      <c r="X50" s="7">
        <v>42.996165892339448</v>
      </c>
      <c r="Y50" s="43"/>
      <c r="Z50" s="46">
        <f t="shared" si="10"/>
        <v>-2.2545060575371991</v>
      </c>
      <c r="AA50" s="21">
        <f t="shared" si="11"/>
        <v>-2.1901830572905041</v>
      </c>
      <c r="AB50" s="10">
        <f t="shared" si="12"/>
        <v>-2.0102963382991987</v>
      </c>
      <c r="AC50" s="43"/>
      <c r="AD50" s="46">
        <f t="shared" si="13"/>
        <v>-2.5089977613254035</v>
      </c>
      <c r="AE50" s="21">
        <f t="shared" si="14"/>
        <v>-2.3080904161948013</v>
      </c>
      <c r="AF50" s="10">
        <f t="shared" si="15"/>
        <v>-2.0265784772342528</v>
      </c>
      <c r="AG50" s="50"/>
      <c r="AH50" s="46">
        <f t="shared" si="16"/>
        <v>-0.25607680390352039</v>
      </c>
      <c r="AI50" s="10">
        <f t="shared" si="8"/>
        <v>-0.42212284699716723</v>
      </c>
      <c r="AK50" s="46">
        <f t="shared" si="17"/>
        <v>-2.5011468423807441</v>
      </c>
      <c r="AL50" s="10">
        <f t="shared" si="9"/>
        <v>-2.8573213078547264</v>
      </c>
    </row>
    <row r="51" spans="2:38" x14ac:dyDescent="0.3">
      <c r="B51" s="2" t="s">
        <v>47</v>
      </c>
      <c r="C51" s="41"/>
      <c r="D51" s="14">
        <v>0.14136044385230101</v>
      </c>
      <c r="E51" s="15">
        <v>0.428948570925266</v>
      </c>
      <c r="F51" s="19">
        <v>0.291900721428552</v>
      </c>
      <c r="G51" s="43"/>
      <c r="H51" s="6">
        <v>47.130877939328698</v>
      </c>
      <c r="I51" s="7">
        <v>51.252029286584602</v>
      </c>
      <c r="J51" s="43"/>
      <c r="K51" s="6">
        <v>45.561918030030498</v>
      </c>
      <c r="L51" s="7">
        <v>49.546765313280204</v>
      </c>
      <c r="M51" s="43"/>
      <c r="N51" s="6">
        <v>50.553843755361797</v>
      </c>
      <c r="O51" s="7">
        <v>54.712540444436797</v>
      </c>
      <c r="P51" s="43"/>
      <c r="Q51" s="6">
        <v>48.868047272225702</v>
      </c>
      <c r="R51" s="7">
        <v>52.93907584381985</v>
      </c>
      <c r="S51" s="43"/>
      <c r="T51" s="6">
        <v>46.623511044857402</v>
      </c>
      <c r="U51" s="7">
        <v>50.677598806751497</v>
      </c>
      <c r="V51" s="43"/>
      <c r="W51" s="6">
        <v>45.054688539837102</v>
      </c>
      <c r="X51" s="7">
        <v>48.9986938303323</v>
      </c>
      <c r="Y51" s="43"/>
      <c r="Z51" s="46">
        <f t="shared" si="10"/>
        <v>-1.5689599092982007</v>
      </c>
      <c r="AA51" s="21">
        <f t="shared" si="11"/>
        <v>-1.6857964831360945</v>
      </c>
      <c r="AB51" s="10">
        <f t="shared" si="12"/>
        <v>-1.5688225050203002</v>
      </c>
      <c r="AC51" s="43"/>
      <c r="AD51" s="46">
        <f t="shared" si="13"/>
        <v>-1.7052639733043975</v>
      </c>
      <c r="AE51" s="21">
        <f t="shared" si="14"/>
        <v>-1.773464600616947</v>
      </c>
      <c r="AF51" s="10">
        <f t="shared" si="15"/>
        <v>-1.6789049764191972</v>
      </c>
      <c r="AG51" s="50"/>
      <c r="AH51" s="46">
        <f t="shared" si="16"/>
        <v>-9.1610437335961067E-2</v>
      </c>
      <c r="AI51" s="10">
        <f t="shared" si="8"/>
        <v>-4.878551632439837E-2</v>
      </c>
      <c r="AK51" s="46">
        <f t="shared" si="17"/>
        <v>-1.7310513050514287</v>
      </c>
      <c r="AL51" s="10">
        <f t="shared" si="9"/>
        <v>-1.7848147274075183</v>
      </c>
    </row>
    <row r="52" spans="2:38" x14ac:dyDescent="0.3">
      <c r="B52" s="2" t="s">
        <v>48</v>
      </c>
      <c r="C52" s="41"/>
      <c r="D52" s="14">
        <v>9.6693110208052296E-2</v>
      </c>
      <c r="E52" s="15">
        <v>6.00160463402028E-2</v>
      </c>
      <c r="F52" s="19">
        <v>4.4633093683272701E-2</v>
      </c>
      <c r="G52" s="43"/>
      <c r="H52" s="6">
        <v>38.069945147431902</v>
      </c>
      <c r="I52" s="7">
        <v>42.862601023045656</v>
      </c>
      <c r="J52" s="43"/>
      <c r="K52" s="6">
        <v>35.927321255833803</v>
      </c>
      <c r="L52" s="7">
        <v>40.423085335723698</v>
      </c>
      <c r="M52" s="43"/>
      <c r="N52" s="6">
        <v>37.781061760913303</v>
      </c>
      <c r="O52" s="7">
        <v>40.562543369539853</v>
      </c>
      <c r="P52" s="43"/>
      <c r="Q52" s="6">
        <v>35.738833817000497</v>
      </c>
      <c r="R52" s="7">
        <v>38.431802123446445</v>
      </c>
      <c r="S52" s="43"/>
      <c r="T52" s="6">
        <v>32.737603910187701</v>
      </c>
      <c r="U52" s="7">
        <v>33.572412103992548</v>
      </c>
      <c r="V52" s="43"/>
      <c r="W52" s="6">
        <v>31.068768042853598</v>
      </c>
      <c r="X52" s="7">
        <v>31.884864929185802</v>
      </c>
      <c r="Y52" s="43"/>
      <c r="Z52" s="46">
        <f t="shared" si="10"/>
        <v>-2.1426238915980989</v>
      </c>
      <c r="AA52" s="21">
        <f t="shared" si="11"/>
        <v>-2.0422279439128062</v>
      </c>
      <c r="AB52" s="10">
        <f t="shared" si="12"/>
        <v>-1.6688358673341028</v>
      </c>
      <c r="AC52" s="43"/>
      <c r="AD52" s="46">
        <f t="shared" si="13"/>
        <v>-2.4395156873219577</v>
      </c>
      <c r="AE52" s="21">
        <f t="shared" si="14"/>
        <v>-2.1307412460934074</v>
      </c>
      <c r="AF52" s="10">
        <f t="shared" si="15"/>
        <v>-1.6875471748067454</v>
      </c>
      <c r="AG52" s="50"/>
      <c r="AH52" s="46">
        <f t="shared" si="16"/>
        <v>-0.57485939144255027</v>
      </c>
      <c r="AI52" s="10">
        <f t="shared" si="8"/>
        <v>-0.9419805789904665</v>
      </c>
      <c r="AK52" s="46">
        <f t="shared" si="17"/>
        <v>-3.5337474134587969</v>
      </c>
      <c r="AL52" s="10">
        <f t="shared" si="9"/>
        <v>-4.6790929826175418</v>
      </c>
    </row>
    <row r="53" spans="2:38" x14ac:dyDescent="0.3">
      <c r="B53" s="2" t="s">
        <v>49</v>
      </c>
      <c r="C53" s="41"/>
      <c r="D53" s="14">
        <v>1.46164542716739E-2</v>
      </c>
      <c r="E53" s="15">
        <v>2.9508242661795799E-2</v>
      </c>
      <c r="F53" s="19">
        <v>1.3070459493447401E-2</v>
      </c>
      <c r="G53" s="43"/>
      <c r="H53" s="6">
        <v>39.169997250172401</v>
      </c>
      <c r="I53" s="7">
        <v>37.131444936778401</v>
      </c>
      <c r="J53" s="43"/>
      <c r="K53" s="6">
        <v>36.590187380085098</v>
      </c>
      <c r="L53" s="7">
        <v>34.629688052154151</v>
      </c>
      <c r="M53" s="43"/>
      <c r="N53" s="6">
        <v>41.236857811138798</v>
      </c>
      <c r="O53" s="7">
        <v>39.705832889053397</v>
      </c>
      <c r="P53" s="43"/>
      <c r="Q53" s="6">
        <v>38.598004108199099</v>
      </c>
      <c r="R53" s="7">
        <v>37.072411202071351</v>
      </c>
      <c r="S53" s="43"/>
      <c r="T53" s="6">
        <v>32.142370481240398</v>
      </c>
      <c r="U53" s="7">
        <v>31.318482280911397</v>
      </c>
      <c r="V53" s="43"/>
      <c r="W53" s="6">
        <v>30.076276274499701</v>
      </c>
      <c r="X53" s="7">
        <v>29.259584460979898</v>
      </c>
      <c r="Y53" s="43"/>
      <c r="Z53" s="46">
        <f t="shared" si="10"/>
        <v>-2.5798098700873027</v>
      </c>
      <c r="AA53" s="21">
        <f t="shared" si="11"/>
        <v>-2.6388537029396986</v>
      </c>
      <c r="AB53" s="10">
        <f t="shared" si="12"/>
        <v>-2.0660942067406971</v>
      </c>
      <c r="AC53" s="43"/>
      <c r="AD53" s="46">
        <f t="shared" si="13"/>
        <v>-2.5017568846242497</v>
      </c>
      <c r="AE53" s="21">
        <f t="shared" si="14"/>
        <v>-2.6334216869820466</v>
      </c>
      <c r="AF53" s="10">
        <f t="shared" si="15"/>
        <v>-2.0588978199314987</v>
      </c>
      <c r="AG53" s="50"/>
      <c r="AH53" s="46">
        <f t="shared" si="16"/>
        <v>-0.48353020230951171</v>
      </c>
      <c r="AI53" s="10">
        <f t="shared" si="8"/>
        <v>-0.52162072040893004</v>
      </c>
      <c r="AK53" s="46">
        <f t="shared" si="17"/>
        <v>-4.3762496906654729</v>
      </c>
      <c r="AL53" s="10">
        <f t="shared" si="9"/>
        <v>-4.4994777504910211</v>
      </c>
    </row>
    <row r="54" spans="2:38" x14ac:dyDescent="0.3">
      <c r="B54" s="2" t="s">
        <v>50</v>
      </c>
      <c r="C54" s="41"/>
      <c r="D54" s="14">
        <v>2.56603680419461E-3</v>
      </c>
      <c r="E54" s="15">
        <v>1.8917561844065899E-3</v>
      </c>
      <c r="F54" s="19">
        <v>6.0944530614111497E-4</v>
      </c>
      <c r="G54" s="43"/>
      <c r="H54" s="6">
        <v>30.6522121429443</v>
      </c>
      <c r="I54" s="7">
        <v>29.612378120422299</v>
      </c>
      <c r="J54" s="43"/>
      <c r="K54" s="6">
        <v>28.401065826416001</v>
      </c>
      <c r="L54" s="7">
        <v>27.322508811950598</v>
      </c>
      <c r="M54" s="43"/>
      <c r="N54" s="6">
        <v>29.945989608764599</v>
      </c>
      <c r="O54" s="7">
        <v>28.803846359252848</v>
      </c>
      <c r="P54" s="43"/>
      <c r="Q54" s="6">
        <v>27.805095672607401</v>
      </c>
      <c r="R54" s="7">
        <v>26.652401924133251</v>
      </c>
      <c r="S54" s="43"/>
      <c r="T54" s="6">
        <v>24.785272598266499</v>
      </c>
      <c r="U54" s="7">
        <v>23.640847206115701</v>
      </c>
      <c r="V54" s="43"/>
      <c r="W54" s="6">
        <v>23.042558670043899</v>
      </c>
      <c r="X54" s="7">
        <v>21.920813560485751</v>
      </c>
      <c r="Y54" s="43"/>
      <c r="Z54" s="46">
        <f t="shared" si="10"/>
        <v>-2.251146316528299</v>
      </c>
      <c r="AA54" s="21">
        <f t="shared" si="11"/>
        <v>-2.1408939361571981</v>
      </c>
      <c r="AB54" s="10">
        <f t="shared" si="12"/>
        <v>-1.7427139282225994</v>
      </c>
      <c r="AC54" s="43"/>
      <c r="AD54" s="46">
        <f t="shared" si="13"/>
        <v>-2.289869308471701</v>
      </c>
      <c r="AE54" s="21">
        <f t="shared" si="14"/>
        <v>-2.1514444351195969</v>
      </c>
      <c r="AF54" s="10">
        <f t="shared" si="15"/>
        <v>-1.7200336456299503</v>
      </c>
      <c r="AG54" s="50"/>
      <c r="AH54" s="46">
        <f t="shared" si="16"/>
        <v>-0.35309035925366317</v>
      </c>
      <c r="AI54" s="10">
        <f t="shared" si="8"/>
        <v>-0.39216018734095454</v>
      </c>
      <c r="AK54" s="46">
        <f t="shared" si="17"/>
        <v>-4.3563186057396557</v>
      </c>
      <c r="AL54" s="10">
        <f t="shared" si="9"/>
        <v>-4.6209419653453692</v>
      </c>
    </row>
    <row r="55" spans="2:38" x14ac:dyDescent="0.3">
      <c r="B55" s="2" t="s">
        <v>51</v>
      </c>
      <c r="C55" s="41"/>
      <c r="D55" s="14">
        <v>0.16052827758839</v>
      </c>
      <c r="E55" s="15">
        <v>0.19808174309645599</v>
      </c>
      <c r="F55" s="19">
        <v>7.5362557907399E-2</v>
      </c>
      <c r="G55" s="43"/>
      <c r="H55" s="6">
        <v>35.550322999505298</v>
      </c>
      <c r="I55" s="7">
        <v>34.369011908447099</v>
      </c>
      <c r="J55" s="43"/>
      <c r="K55" s="6">
        <v>33.346412095873497</v>
      </c>
      <c r="L55" s="7">
        <v>32.124598974886354</v>
      </c>
      <c r="M55" s="43"/>
      <c r="N55" s="6">
        <v>35.729252222945902</v>
      </c>
      <c r="O55" s="7">
        <v>34.4834089976274</v>
      </c>
      <c r="P55" s="43"/>
      <c r="Q55" s="6">
        <v>33.609741439207703</v>
      </c>
      <c r="R55" s="7">
        <v>32.361796978734397</v>
      </c>
      <c r="S55" s="43"/>
      <c r="T55" s="6">
        <v>26.377154635870902</v>
      </c>
      <c r="U55" s="7">
        <v>24.918493684121998</v>
      </c>
      <c r="V55" s="43"/>
      <c r="W55" s="6">
        <v>24.7641098160395</v>
      </c>
      <c r="X55" s="7">
        <v>23.329872696399548</v>
      </c>
      <c r="Y55" s="43"/>
      <c r="Z55" s="46">
        <f t="shared" si="10"/>
        <v>-2.203910903631801</v>
      </c>
      <c r="AA55" s="21">
        <f t="shared" si="11"/>
        <v>-2.1195107837381997</v>
      </c>
      <c r="AB55" s="10">
        <f t="shared" si="12"/>
        <v>-1.6130448198314014</v>
      </c>
      <c r="AC55" s="43"/>
      <c r="AD55" s="46">
        <f t="shared" si="13"/>
        <v>-2.2444129335607457</v>
      </c>
      <c r="AE55" s="21">
        <f t="shared" si="14"/>
        <v>-2.1216120188930034</v>
      </c>
      <c r="AF55" s="10">
        <f t="shared" si="15"/>
        <v>-1.5886209877224502</v>
      </c>
      <c r="AG55" s="50"/>
      <c r="AH55" s="46">
        <f t="shared" si="16"/>
        <v>-0.59263116817839001</v>
      </c>
      <c r="AI55" s="10">
        <f t="shared" si="8"/>
        <v>-0.6356390415219082</v>
      </c>
      <c r="AK55" s="46">
        <f t="shared" si="17"/>
        <v>-3.1707625428616106</v>
      </c>
      <c r="AL55" s="10">
        <f t="shared" si="9"/>
        <v>-3.2633227328102405</v>
      </c>
    </row>
    <row r="56" spans="2:38" x14ac:dyDescent="0.3">
      <c r="B56" s="2" t="s">
        <v>52</v>
      </c>
      <c r="C56" s="41"/>
      <c r="D56" s="14">
        <v>0.28266515768466099</v>
      </c>
      <c r="E56" s="15">
        <v>0.34855199081587701</v>
      </c>
      <c r="F56" s="19">
        <v>0.11289251847463901</v>
      </c>
      <c r="G56" s="43"/>
      <c r="H56" s="6">
        <v>27.7831964244833</v>
      </c>
      <c r="I56" s="7">
        <v>27.09715547041305</v>
      </c>
      <c r="J56" s="43"/>
      <c r="K56" s="6">
        <v>26.530060653624201</v>
      </c>
      <c r="L56" s="7">
        <v>25.947948417089599</v>
      </c>
      <c r="M56" s="43"/>
      <c r="N56" s="6">
        <v>29.2429628715517</v>
      </c>
      <c r="O56" s="7">
        <v>28.616799784367998</v>
      </c>
      <c r="P56" s="43"/>
      <c r="Q56" s="6">
        <v>27.9321468300585</v>
      </c>
      <c r="R56" s="7">
        <v>27.391692647808902</v>
      </c>
      <c r="S56" s="43"/>
      <c r="T56" s="6">
        <v>21.9666915575493</v>
      </c>
      <c r="U56" s="7">
        <v>21.42687369309105</v>
      </c>
      <c r="V56" s="43"/>
      <c r="W56" s="6">
        <v>20.881159387599698</v>
      </c>
      <c r="X56" s="7">
        <v>20.42168397174725</v>
      </c>
      <c r="Y56" s="43"/>
      <c r="Z56" s="46">
        <f t="shared" si="10"/>
        <v>-1.2531357708590996</v>
      </c>
      <c r="AA56" s="21">
        <f t="shared" si="11"/>
        <v>-1.3108160414932009</v>
      </c>
      <c r="AB56" s="10">
        <f t="shared" si="12"/>
        <v>-1.0855321699496017</v>
      </c>
      <c r="AC56" s="43"/>
      <c r="AD56" s="46">
        <f t="shared" si="13"/>
        <v>-1.1492070533234511</v>
      </c>
      <c r="AE56" s="21">
        <f t="shared" si="14"/>
        <v>-1.225107136559096</v>
      </c>
      <c r="AF56" s="10">
        <f t="shared" si="15"/>
        <v>-1.0051897213438004</v>
      </c>
      <c r="AG56" s="50"/>
      <c r="AH56" s="46">
        <f t="shared" si="16"/>
        <v>-0.19464363096979781</v>
      </c>
      <c r="AI56" s="10">
        <f t="shared" si="8"/>
        <v>-0.18357363560181386</v>
      </c>
      <c r="AK56" s="46">
        <f t="shared" si="17"/>
        <v>-1.5083809016979737</v>
      </c>
      <c r="AL56" s="10">
        <f t="shared" si="9"/>
        <v>-1.4017870562880332</v>
      </c>
    </row>
    <row r="57" spans="2:38" x14ac:dyDescent="0.3">
      <c r="B57" s="2" t="s">
        <v>53</v>
      </c>
      <c r="C57" s="41"/>
      <c r="D57" s="14">
        <v>0.76026476922916997</v>
      </c>
      <c r="E57" s="15">
        <v>1.43968319217331</v>
      </c>
      <c r="F57" s="19">
        <v>0.44477112631495003</v>
      </c>
      <c r="G57" s="43"/>
      <c r="H57" s="6">
        <v>51.468636503240504</v>
      </c>
      <c r="I57" s="7">
        <v>56.528906383833302</v>
      </c>
      <c r="J57" s="43"/>
      <c r="K57" s="6">
        <v>48.320462724608497</v>
      </c>
      <c r="L57" s="7">
        <v>53.275976688945697</v>
      </c>
      <c r="M57" s="43"/>
      <c r="N57" s="6">
        <v>51.282995625444897</v>
      </c>
      <c r="O57" s="7">
        <v>56.617019935639746</v>
      </c>
      <c r="P57" s="43"/>
      <c r="Q57" s="6">
        <v>47.988466749563699</v>
      </c>
      <c r="R57" s="7">
        <v>53.2632936072104</v>
      </c>
      <c r="S57" s="43"/>
      <c r="T57" s="6">
        <v>43.827451412910698</v>
      </c>
      <c r="U57" s="7">
        <v>46.856224092023197</v>
      </c>
      <c r="V57" s="43"/>
      <c r="W57" s="6">
        <v>41.298461956080402</v>
      </c>
      <c r="X57" s="7">
        <v>44.31383403023505</v>
      </c>
      <c r="Y57" s="43"/>
      <c r="Z57" s="46">
        <f t="shared" si="10"/>
        <v>-3.1481737786320068</v>
      </c>
      <c r="AA57" s="21">
        <f t="shared" si="11"/>
        <v>-3.2945288758811984</v>
      </c>
      <c r="AB57" s="10">
        <f t="shared" si="12"/>
        <v>-2.5289894568302955</v>
      </c>
      <c r="AC57" s="43"/>
      <c r="AD57" s="46">
        <f t="shared" si="13"/>
        <v>-3.2529296948876052</v>
      </c>
      <c r="AE57" s="21">
        <f t="shared" si="14"/>
        <v>-3.3537263284293459</v>
      </c>
      <c r="AF57" s="10">
        <f t="shared" si="15"/>
        <v>-2.5423900617881472</v>
      </c>
      <c r="AG57" s="50"/>
      <c r="AH57" s="46">
        <f t="shared" si="16"/>
        <v>-0.63841911243653215</v>
      </c>
      <c r="AI57" s="10">
        <f t="shared" si="8"/>
        <v>-0.67393055449142869</v>
      </c>
      <c r="AK57" s="46">
        <f t="shared" si="17"/>
        <v>-3.1437550214291283</v>
      </c>
      <c r="AL57" s="10">
        <f t="shared" si="9"/>
        <v>-3.2113941121564413</v>
      </c>
    </row>
    <row r="58" spans="2:38" x14ac:dyDescent="0.3">
      <c r="B58" s="2" t="s">
        <v>54</v>
      </c>
      <c r="C58" s="41"/>
      <c r="D58" s="14">
        <v>7.4374381930881597E-2</v>
      </c>
      <c r="E58" s="15">
        <v>8.2386076485228901E-2</v>
      </c>
      <c r="F58" s="19">
        <v>3.4280614702290602E-2</v>
      </c>
      <c r="G58" s="43"/>
      <c r="H58" s="6">
        <v>36.874968573276199</v>
      </c>
      <c r="I58" s="7">
        <v>36.37210542978945</v>
      </c>
      <c r="J58" s="43"/>
      <c r="K58" s="6">
        <v>35.134055540885001</v>
      </c>
      <c r="L58" s="7">
        <v>34.622165031383098</v>
      </c>
      <c r="M58" s="43"/>
      <c r="N58" s="6">
        <v>39.654361647180103</v>
      </c>
      <c r="O58" s="7">
        <v>39.556707704342145</v>
      </c>
      <c r="P58" s="43"/>
      <c r="Q58" s="6">
        <v>37.806935460478698</v>
      </c>
      <c r="R58" s="7">
        <v>37.738093355636252</v>
      </c>
      <c r="S58" s="43"/>
      <c r="T58" s="6">
        <v>27.0975693955887</v>
      </c>
      <c r="U58" s="7">
        <v>26.5780813862267</v>
      </c>
      <c r="V58" s="43"/>
      <c r="W58" s="6">
        <v>25.7923157894494</v>
      </c>
      <c r="X58" s="7">
        <v>25.282715811404</v>
      </c>
      <c r="Y58" s="43"/>
      <c r="Z58" s="46">
        <f t="shared" si="10"/>
        <v>-1.7409130323911981</v>
      </c>
      <c r="AA58" s="21">
        <f t="shared" si="11"/>
        <v>-1.847426186701405</v>
      </c>
      <c r="AB58" s="10">
        <f t="shared" si="12"/>
        <v>-1.3052536061392992</v>
      </c>
      <c r="AC58" s="43"/>
      <c r="AD58" s="46">
        <f t="shared" si="13"/>
        <v>-1.749940398406352</v>
      </c>
      <c r="AE58" s="21">
        <f t="shared" si="14"/>
        <v>-1.8186143487058928</v>
      </c>
      <c r="AF58" s="10">
        <f t="shared" si="15"/>
        <v>-1.2953655748227</v>
      </c>
      <c r="AG58" s="50"/>
      <c r="AH58" s="46">
        <f t="shared" si="16"/>
        <v>-0.59724548275959022</v>
      </c>
      <c r="AI58" s="10">
        <f t="shared" si="8"/>
        <v>-0.59303027428106148</v>
      </c>
      <c r="AK58" s="46">
        <f t="shared" si="17"/>
        <v>-3.3170539415106388</v>
      </c>
      <c r="AL58" s="10">
        <f t="shared" si="9"/>
        <v>-3.2952647568789515</v>
      </c>
    </row>
    <row r="59" spans="2:38" x14ac:dyDescent="0.3">
      <c r="B59" s="2" t="s">
        <v>55</v>
      </c>
      <c r="C59" s="41"/>
      <c r="D59" s="14">
        <v>1.1607676123127301E-2</v>
      </c>
      <c r="E59" s="15">
        <v>1.5520808167874999E-2</v>
      </c>
      <c r="F59" s="19">
        <v>6.4541592040169198E-3</v>
      </c>
      <c r="G59" s="43"/>
      <c r="H59" s="6">
        <v>34.459235526340301</v>
      </c>
      <c r="I59" s="7">
        <v>31.395759350685246</v>
      </c>
      <c r="J59" s="43"/>
      <c r="K59" s="6">
        <v>33.250124390722199</v>
      </c>
      <c r="L59" s="7">
        <v>30.215336846909196</v>
      </c>
      <c r="M59" s="43"/>
      <c r="N59" s="6">
        <v>36.863401848810597</v>
      </c>
      <c r="O59" s="7">
        <v>32.769725224708196</v>
      </c>
      <c r="P59" s="43"/>
      <c r="Q59" s="6">
        <v>35.646586578140401</v>
      </c>
      <c r="R59" s="7">
        <v>31.532754016803349</v>
      </c>
      <c r="S59" s="43"/>
      <c r="T59" s="6">
        <v>32.296190998214797</v>
      </c>
      <c r="U59" s="7">
        <v>29.440027244802799</v>
      </c>
      <c r="V59" s="43"/>
      <c r="W59" s="6">
        <v>30.985003281781701</v>
      </c>
      <c r="X59" s="7">
        <v>28.101376023829452</v>
      </c>
      <c r="Y59" s="43"/>
      <c r="Z59" s="46">
        <f t="shared" si="10"/>
        <v>-1.2091111356181017</v>
      </c>
      <c r="AA59" s="21">
        <f t="shared" si="11"/>
        <v>-1.216815270670196</v>
      </c>
      <c r="AB59" s="10">
        <f t="shared" si="12"/>
        <v>-1.3111877164330963</v>
      </c>
      <c r="AC59" s="43"/>
      <c r="AD59" s="46">
        <f t="shared" si="13"/>
        <v>-1.1804225037760503</v>
      </c>
      <c r="AE59" s="21">
        <f t="shared" si="14"/>
        <v>-1.2369712079048476</v>
      </c>
      <c r="AF59" s="10">
        <f t="shared" si="15"/>
        <v>-1.3386512209733468</v>
      </c>
      <c r="AG59" s="50"/>
      <c r="AH59" s="46">
        <f t="shared" si="16"/>
        <v>0.11718306838508144</v>
      </c>
      <c r="AI59" s="10">
        <f t="shared" si="8"/>
        <v>0.13818690683091825</v>
      </c>
      <c r="AK59" s="46">
        <f t="shared" si="17"/>
        <v>-0.71194782765580289</v>
      </c>
      <c r="AL59" s="10">
        <f t="shared" si="9"/>
        <v>-0.62258776377332137</v>
      </c>
    </row>
    <row r="60" spans="2:38" x14ac:dyDescent="0.3">
      <c r="B60" s="2" t="s">
        <v>56</v>
      </c>
      <c r="C60" s="41"/>
      <c r="D60" s="14">
        <v>1.29438728122356E-2</v>
      </c>
      <c r="E60" s="15">
        <v>1.4270048571455E-2</v>
      </c>
      <c r="F60" s="19">
        <v>8.2826899123661004E-3</v>
      </c>
      <c r="G60" s="43"/>
      <c r="H60" s="6">
        <v>42.584729664328997</v>
      </c>
      <c r="I60" s="7">
        <v>41.698779372406307</v>
      </c>
      <c r="J60" s="43"/>
      <c r="K60" s="6">
        <v>39.957658550976902</v>
      </c>
      <c r="L60" s="7">
        <v>39.193570430815456</v>
      </c>
      <c r="M60" s="43"/>
      <c r="N60" s="6">
        <v>45.609177694431501</v>
      </c>
      <c r="O60" s="7">
        <v>45.015154360185051</v>
      </c>
      <c r="P60" s="43"/>
      <c r="Q60" s="6">
        <v>42.885509363391897</v>
      </c>
      <c r="R60" s="7">
        <v>42.439558646270356</v>
      </c>
      <c r="S60" s="43"/>
      <c r="T60" s="6">
        <v>36.109829584966</v>
      </c>
      <c r="U60" s="7">
        <v>36.195359866742749</v>
      </c>
      <c r="V60" s="43"/>
      <c r="W60" s="6">
        <v>33.860523182830597</v>
      </c>
      <c r="X60" s="7">
        <v>33.9968014481151</v>
      </c>
      <c r="Y60" s="43"/>
      <c r="Z60" s="46">
        <f t="shared" si="10"/>
        <v>-2.6270711133520948</v>
      </c>
      <c r="AA60" s="21">
        <f t="shared" si="11"/>
        <v>-2.7236683310396046</v>
      </c>
      <c r="AB60" s="10">
        <f t="shared" si="12"/>
        <v>-2.249306402135403</v>
      </c>
      <c r="AC60" s="43"/>
      <c r="AD60" s="46">
        <f t="shared" si="13"/>
        <v>-2.5052089415908512</v>
      </c>
      <c r="AE60" s="21">
        <f t="shared" si="14"/>
        <v>-2.5755957139146943</v>
      </c>
      <c r="AF60" s="10">
        <f t="shared" si="15"/>
        <v>-2.1985584186276483</v>
      </c>
      <c r="AG60" s="50"/>
      <c r="AH60" s="46">
        <f t="shared" si="16"/>
        <v>-0.86401822025326069</v>
      </c>
      <c r="AI60" s="10">
        <f t="shared" si="8"/>
        <v>-0.69116612157545099</v>
      </c>
      <c r="AK60" s="46">
        <f t="shared" si="17"/>
        <v>-6.3898399932245322</v>
      </c>
      <c r="AL60" s="10">
        <f t="shared" si="9"/>
        <v>-5.5114311860139349</v>
      </c>
    </row>
    <row r="61" spans="2:38" x14ac:dyDescent="0.3">
      <c r="B61" s="2" t="s">
        <v>57</v>
      </c>
      <c r="C61" s="41"/>
      <c r="D61" s="14">
        <v>2.9718534816356099E-2</v>
      </c>
      <c r="E61" s="15">
        <v>1.87692873972936E-2</v>
      </c>
      <c r="F61" s="19">
        <v>1.2216959429080399E-2</v>
      </c>
      <c r="G61" s="43"/>
      <c r="H61" s="6">
        <v>37.908975314081196</v>
      </c>
      <c r="I61" s="7">
        <v>41.557410887222403</v>
      </c>
      <c r="J61" s="43"/>
      <c r="K61" s="6">
        <v>35.908831565131599</v>
      </c>
      <c r="L61" s="7">
        <v>39.371697767193901</v>
      </c>
      <c r="M61" s="43"/>
      <c r="N61" s="6">
        <v>37.259226815162897</v>
      </c>
      <c r="O61" s="7">
        <v>39.165657432509398</v>
      </c>
      <c r="P61" s="43"/>
      <c r="Q61" s="6">
        <v>35.383266464226303</v>
      </c>
      <c r="R61" s="7">
        <v>37.265527389491297</v>
      </c>
      <c r="S61" s="43"/>
      <c r="T61" s="6">
        <v>32.248011173533499</v>
      </c>
      <c r="U61" s="7">
        <v>32.42720437618275</v>
      </c>
      <c r="V61" s="43"/>
      <c r="W61" s="6">
        <v>30.623104255291</v>
      </c>
      <c r="X61" s="7">
        <v>30.8144234639405</v>
      </c>
      <c r="Y61" s="43"/>
      <c r="Z61" s="46">
        <f t="shared" si="10"/>
        <v>-2.000143748949597</v>
      </c>
      <c r="AA61" s="21">
        <f t="shared" si="11"/>
        <v>-1.8759603509365945</v>
      </c>
      <c r="AB61" s="10">
        <f t="shared" si="12"/>
        <v>-1.6249069182424982</v>
      </c>
      <c r="AC61" s="43"/>
      <c r="AD61" s="46">
        <f t="shared" si="13"/>
        <v>-2.1857131200285025</v>
      </c>
      <c r="AE61" s="21">
        <f t="shared" si="14"/>
        <v>-1.9001300430181018</v>
      </c>
      <c r="AF61" s="10">
        <f t="shared" si="15"/>
        <v>-1.6127809122422505</v>
      </c>
      <c r="AG61" s="50"/>
      <c r="AH61" s="46">
        <f t="shared" si="16"/>
        <v>-0.42033955896974678</v>
      </c>
      <c r="AI61" s="10">
        <f t="shared" si="8"/>
        <v>-0.64423792918907219</v>
      </c>
      <c r="AK61" s="46">
        <f t="shared" si="17"/>
        <v>-3.5005195646989256</v>
      </c>
      <c r="AL61" s="10">
        <f t="shared" si="9"/>
        <v>-4.4542556846860029</v>
      </c>
    </row>
    <row r="62" spans="2:38" x14ac:dyDescent="0.3">
      <c r="B62" s="2" t="s">
        <v>58</v>
      </c>
      <c r="C62" s="41"/>
      <c r="D62" s="14">
        <v>0.22844121616639099</v>
      </c>
      <c r="E62" s="15">
        <v>0.37762237518280201</v>
      </c>
      <c r="F62" s="19">
        <v>0.244178648804971</v>
      </c>
      <c r="G62" s="43"/>
      <c r="H62" s="6">
        <v>37.116278213448098</v>
      </c>
      <c r="I62" s="7">
        <v>35.177371882280752</v>
      </c>
      <c r="J62" s="43"/>
      <c r="K62" s="6">
        <v>34.991303903501603</v>
      </c>
      <c r="L62" s="7">
        <v>33.135487747000298</v>
      </c>
      <c r="M62" s="43"/>
      <c r="N62" s="6">
        <v>40.7987111365223</v>
      </c>
      <c r="O62" s="7">
        <v>39.00744142466565</v>
      </c>
      <c r="P62" s="43"/>
      <c r="Q62" s="6">
        <v>38.5611356631359</v>
      </c>
      <c r="R62" s="7">
        <v>36.850237324824803</v>
      </c>
      <c r="S62" s="43"/>
      <c r="T62" s="6">
        <v>33.850224425788703</v>
      </c>
      <c r="U62" s="7">
        <v>32.320909556391399</v>
      </c>
      <c r="V62" s="43"/>
      <c r="W62" s="6">
        <v>31.870079035318199</v>
      </c>
      <c r="X62" s="7">
        <v>30.415916507515448</v>
      </c>
      <c r="Y62" s="43"/>
      <c r="Z62" s="46">
        <f t="shared" si="10"/>
        <v>-2.1249743099464951</v>
      </c>
      <c r="AA62" s="21">
        <f t="shared" si="11"/>
        <v>-2.2375754733863999</v>
      </c>
      <c r="AB62" s="10">
        <f t="shared" si="12"/>
        <v>-1.9801453904705042</v>
      </c>
      <c r="AC62" s="43"/>
      <c r="AD62" s="46">
        <f t="shared" si="13"/>
        <v>-2.0418841352804549</v>
      </c>
      <c r="AE62" s="21">
        <f t="shared" si="14"/>
        <v>-2.1572040998408468</v>
      </c>
      <c r="AF62" s="10">
        <f t="shared" si="15"/>
        <v>-1.9049930488759514</v>
      </c>
      <c r="AG62" s="50"/>
      <c r="AH62" s="46">
        <f t="shared" si="16"/>
        <v>-0.35599632311174156</v>
      </c>
      <c r="AI62" s="10">
        <f t="shared" si="8"/>
        <v>-0.3551462117437732</v>
      </c>
      <c r="AK62" s="46">
        <f t="shared" si="17"/>
        <v>-2.5723031233392963</v>
      </c>
      <c r="AL62" s="10">
        <f t="shared" si="9"/>
        <v>-2.491671295673318</v>
      </c>
    </row>
    <row r="63" spans="2:38" x14ac:dyDescent="0.3">
      <c r="B63" s="2" t="s">
        <v>59</v>
      </c>
      <c r="C63" s="41"/>
      <c r="D63" s="14">
        <v>1.86197244303879E-2</v>
      </c>
      <c r="E63" s="15">
        <v>1.6064983818690301E-2</v>
      </c>
      <c r="F63" s="19">
        <v>8.8182833211317892E-3</v>
      </c>
      <c r="G63" s="43"/>
      <c r="H63" s="6">
        <v>21.686740423727699</v>
      </c>
      <c r="I63" s="7">
        <v>24.852123295902501</v>
      </c>
      <c r="J63" s="43"/>
      <c r="K63" s="6">
        <v>20.073697941411901</v>
      </c>
      <c r="L63" s="7">
        <v>23.083529682776749</v>
      </c>
      <c r="M63" s="43"/>
      <c r="N63" s="6">
        <v>21.233397392597599</v>
      </c>
      <c r="O63" s="7">
        <v>24.550765007352599</v>
      </c>
      <c r="P63" s="43"/>
      <c r="Q63" s="6">
        <v>19.742389427692299</v>
      </c>
      <c r="R63" s="7">
        <v>22.778176124310598</v>
      </c>
      <c r="S63" s="43"/>
      <c r="T63" s="6">
        <v>18.538668782895201</v>
      </c>
      <c r="U63" s="7">
        <v>21.549663463103947</v>
      </c>
      <c r="V63" s="43"/>
      <c r="W63" s="6">
        <v>17.210603429097301</v>
      </c>
      <c r="X63" s="7">
        <v>20.029606026984801</v>
      </c>
      <c r="Y63" s="43"/>
      <c r="Z63" s="46">
        <f t="shared" si="10"/>
        <v>-1.6130424823157981</v>
      </c>
      <c r="AA63" s="21">
        <f t="shared" si="11"/>
        <v>-1.4910079649053003</v>
      </c>
      <c r="AB63" s="10">
        <f t="shared" si="12"/>
        <v>-1.3280653537978999</v>
      </c>
      <c r="AC63" s="43"/>
      <c r="AD63" s="46">
        <f t="shared" si="13"/>
        <v>-1.768593613125752</v>
      </c>
      <c r="AE63" s="21">
        <f t="shared" si="14"/>
        <v>-1.7725888830420011</v>
      </c>
      <c r="AF63" s="10">
        <f t="shared" si="15"/>
        <v>-1.5200574361191457</v>
      </c>
      <c r="AG63" s="50"/>
      <c r="AH63" s="46">
        <f t="shared" si="16"/>
        <v>-0.34966066522209488</v>
      </c>
      <c r="AI63" s="10">
        <f t="shared" si="8"/>
        <v>-0.35806516485899215</v>
      </c>
      <c r="AK63" s="46">
        <f t="shared" si="17"/>
        <v>-2.9745693859209368</v>
      </c>
      <c r="AL63" s="10">
        <f t="shared" si="9"/>
        <v>-3.2202643069420049</v>
      </c>
    </row>
    <row r="64" spans="2:38" x14ac:dyDescent="0.3">
      <c r="B64" s="2" t="s">
        <v>60</v>
      </c>
      <c r="C64" s="41"/>
      <c r="D64" s="14">
        <v>0.110069016233429</v>
      </c>
      <c r="E64" s="15">
        <v>6.3303714593644103E-2</v>
      </c>
      <c r="F64" s="19">
        <v>4.2032747646678102E-2</v>
      </c>
      <c r="G64" s="43"/>
      <c r="H64" s="6">
        <v>38.881200670600499</v>
      </c>
      <c r="I64" s="7">
        <v>42.363386404721652</v>
      </c>
      <c r="J64" s="43"/>
      <c r="K64" s="6">
        <v>36.802611105619199</v>
      </c>
      <c r="L64" s="7">
        <v>40.106396013881103</v>
      </c>
      <c r="M64" s="43"/>
      <c r="N64" s="6">
        <v>38.271769983053197</v>
      </c>
      <c r="O64" s="7">
        <v>40.01286288782525</v>
      </c>
      <c r="P64" s="43"/>
      <c r="Q64" s="6">
        <v>36.305370557291198</v>
      </c>
      <c r="R64" s="7">
        <v>38.012707095128903</v>
      </c>
      <c r="S64" s="43"/>
      <c r="T64" s="6">
        <v>33.135893530982699</v>
      </c>
      <c r="U64" s="7">
        <v>33.14014207687115</v>
      </c>
      <c r="V64" s="43"/>
      <c r="W64" s="6">
        <v>31.495127515248701</v>
      </c>
      <c r="X64" s="7">
        <v>31.523657981979696</v>
      </c>
      <c r="Y64" s="43"/>
      <c r="Z64" s="46">
        <f t="shared" si="10"/>
        <v>-2.0785895649813</v>
      </c>
      <c r="AA64" s="21">
        <f t="shared" si="11"/>
        <v>-1.966399425761999</v>
      </c>
      <c r="AB64" s="10">
        <f t="shared" si="12"/>
        <v>-1.6407660157339983</v>
      </c>
      <c r="AC64" s="43"/>
      <c r="AD64" s="46">
        <f t="shared" si="13"/>
        <v>-2.2569903908405493</v>
      </c>
      <c r="AE64" s="21">
        <f t="shared" si="14"/>
        <v>-2.0001557926963471</v>
      </c>
      <c r="AF64" s="10">
        <f t="shared" si="15"/>
        <v>-1.6164840948914545</v>
      </c>
      <c r="AG64" s="50"/>
      <c r="AH64" s="46">
        <f t="shared" si="16"/>
        <v>-0.4405061389033369</v>
      </c>
      <c r="AI64" s="10">
        <f t="shared" si="8"/>
        <v>-0.65394184407010347</v>
      </c>
      <c r="AK64" s="46">
        <f t="shared" si="17"/>
        <v>-3.0898698431481559</v>
      </c>
      <c r="AL64" s="10">
        <f t="shared" si="9"/>
        <v>-3.7313158625517509</v>
      </c>
    </row>
    <row r="65" spans="2:38" x14ac:dyDescent="0.3">
      <c r="B65" s="2" t="s">
        <v>61</v>
      </c>
      <c r="C65" s="41"/>
      <c r="D65" s="14">
        <v>0.78087762631337199</v>
      </c>
      <c r="E65" s="15">
        <v>0.45643017823971399</v>
      </c>
      <c r="F65" s="19">
        <v>0.32536334136037098</v>
      </c>
      <c r="G65" s="43"/>
      <c r="H65" s="6">
        <v>37.476510067133297</v>
      </c>
      <c r="I65" s="7">
        <v>41.202093267331698</v>
      </c>
      <c r="J65" s="43"/>
      <c r="K65" s="6">
        <v>35.367105452692698</v>
      </c>
      <c r="L65" s="7">
        <v>38.9272630743178</v>
      </c>
      <c r="M65" s="43"/>
      <c r="N65" s="6">
        <v>36.472798423644299</v>
      </c>
      <c r="O65" s="7">
        <v>38.331712744708</v>
      </c>
      <c r="P65" s="43"/>
      <c r="Q65" s="6">
        <v>34.517033364444302</v>
      </c>
      <c r="R65" s="7">
        <v>36.310517607805501</v>
      </c>
      <c r="S65" s="43"/>
      <c r="T65" s="6">
        <v>31.666928663907999</v>
      </c>
      <c r="U65" s="7">
        <v>32.29433726009735</v>
      </c>
      <c r="V65" s="43"/>
      <c r="W65" s="6">
        <v>29.998745748770801</v>
      </c>
      <c r="X65" s="7">
        <v>30.578487321673997</v>
      </c>
      <c r="Y65" s="43"/>
      <c r="Z65" s="46">
        <f t="shared" si="10"/>
        <v>-2.1094046144405993</v>
      </c>
      <c r="AA65" s="21">
        <f t="shared" si="11"/>
        <v>-1.9557650591999973</v>
      </c>
      <c r="AB65" s="10">
        <f t="shared" si="12"/>
        <v>-1.6681829151371979</v>
      </c>
      <c r="AC65" s="43"/>
      <c r="AD65" s="46">
        <f t="shared" si="13"/>
        <v>-2.2748301930138979</v>
      </c>
      <c r="AE65" s="21">
        <f t="shared" si="14"/>
        <v>-2.0211951369024987</v>
      </c>
      <c r="AF65" s="10">
        <f t="shared" si="15"/>
        <v>-1.7158499384233536</v>
      </c>
      <c r="AG65" s="50"/>
      <c r="AH65" s="46">
        <f t="shared" si="16"/>
        <v>-0.48412182036713741</v>
      </c>
      <c r="AI65" s="10">
        <f t="shared" si="8"/>
        <v>-0.62334298823090195</v>
      </c>
      <c r="AK65" s="46">
        <f t="shared" si="17"/>
        <v>-2.2587927001029482</v>
      </c>
      <c r="AL65" s="10">
        <f t="shared" si="9"/>
        <v>-2.4516161622209074</v>
      </c>
    </row>
    <row r="66" spans="2:38" x14ac:dyDescent="0.3">
      <c r="B66" s="2" t="s">
        <v>62</v>
      </c>
      <c r="C66" s="41"/>
      <c r="D66" s="14">
        <v>1.9316902781713101E-2</v>
      </c>
      <c r="E66" s="15">
        <v>2.2529518167601899E-2</v>
      </c>
      <c r="F66" s="19">
        <v>1.07816451670091E-2</v>
      </c>
      <c r="G66" s="43"/>
      <c r="H66" s="6">
        <v>33.669435102327803</v>
      </c>
      <c r="I66" s="7">
        <v>33.841606622873648</v>
      </c>
      <c r="J66" s="43"/>
      <c r="K66" s="6">
        <v>32.556408726165699</v>
      </c>
      <c r="L66" s="7">
        <v>32.772285644533902</v>
      </c>
      <c r="M66" s="43"/>
      <c r="N66" s="6">
        <v>35.139320327111797</v>
      </c>
      <c r="O66" s="7">
        <v>34.981094697642547</v>
      </c>
      <c r="P66" s="43"/>
      <c r="Q66" s="6">
        <v>33.963599439150201</v>
      </c>
      <c r="R66" s="7">
        <v>33.776023016738051</v>
      </c>
      <c r="S66" s="43"/>
      <c r="T66" s="6">
        <v>31.849745948997501</v>
      </c>
      <c r="U66" s="7">
        <v>32.095459732755202</v>
      </c>
      <c r="V66" s="43"/>
      <c r="W66" s="6">
        <v>30.602298604325</v>
      </c>
      <c r="X66" s="7">
        <v>30.851225940430702</v>
      </c>
      <c r="Y66" s="43"/>
      <c r="Z66" s="46">
        <f t="shared" si="10"/>
        <v>-1.1130263761621038</v>
      </c>
      <c r="AA66" s="21">
        <f t="shared" si="11"/>
        <v>-1.1757208879615959</v>
      </c>
      <c r="AB66" s="10">
        <f t="shared" si="12"/>
        <v>-1.2474473446725014</v>
      </c>
      <c r="AC66" s="43"/>
      <c r="AD66" s="46">
        <f t="shared" si="13"/>
        <v>-1.0693209783397464</v>
      </c>
      <c r="AE66" s="21">
        <f t="shared" si="14"/>
        <v>-1.2050716809044957</v>
      </c>
      <c r="AF66" s="10">
        <f t="shared" si="15"/>
        <v>-1.2442337923245006</v>
      </c>
      <c r="AG66" s="50"/>
      <c r="AH66" s="46">
        <f t="shared" si="16"/>
        <v>0.13409106508237115</v>
      </c>
      <c r="AI66" s="10">
        <f t="shared" si="8"/>
        <v>0.12127043139573443</v>
      </c>
      <c r="AK66" s="46">
        <f t="shared" si="17"/>
        <v>-0.63031634216528065</v>
      </c>
      <c r="AL66" s="10">
        <f t="shared" si="9"/>
        <v>-0.67689503108228788</v>
      </c>
    </row>
    <row r="67" spans="2:38" x14ac:dyDescent="0.3">
      <c r="B67" s="2" t="s">
        <v>63</v>
      </c>
      <c r="C67" s="41"/>
      <c r="D67" s="14">
        <v>7.19363342875343E-3</v>
      </c>
      <c r="E67" s="15">
        <v>1.3306814122804199E-2</v>
      </c>
      <c r="F67" s="19">
        <v>6.5987746040343399E-3</v>
      </c>
      <c r="G67" s="43"/>
      <c r="H67" s="6">
        <v>40.840620131102902</v>
      </c>
      <c r="I67" s="7">
        <v>39.739053042483803</v>
      </c>
      <c r="J67" s="43"/>
      <c r="K67" s="6">
        <v>38.266288684482198</v>
      </c>
      <c r="L67" s="7">
        <v>36.87517812460645</v>
      </c>
      <c r="M67" s="43"/>
      <c r="N67" s="6">
        <v>42.3462757985032</v>
      </c>
      <c r="O67" s="7">
        <v>40.438539499210847</v>
      </c>
      <c r="P67" s="43"/>
      <c r="Q67" s="6">
        <v>39.790127891638697</v>
      </c>
      <c r="R67" s="7">
        <v>37.726961974794101</v>
      </c>
      <c r="S67" s="43"/>
      <c r="T67" s="6">
        <v>34.147405246800197</v>
      </c>
      <c r="U67" s="7">
        <v>31.335207097857747</v>
      </c>
      <c r="V67" s="43"/>
      <c r="W67" s="6">
        <v>32.133710182428501</v>
      </c>
      <c r="X67" s="7">
        <v>29.3153577124612</v>
      </c>
      <c r="Y67" s="43"/>
      <c r="Z67" s="46">
        <f t="shared" si="10"/>
        <v>-2.5743314466207039</v>
      </c>
      <c r="AA67" s="21">
        <f t="shared" si="11"/>
        <v>-2.5561479068645028</v>
      </c>
      <c r="AB67" s="10">
        <f t="shared" si="12"/>
        <v>-2.0136950643716958</v>
      </c>
      <c r="AC67" s="43"/>
      <c r="AD67" s="46">
        <f t="shared" si="13"/>
        <v>-2.8638749178773537</v>
      </c>
      <c r="AE67" s="21">
        <f t="shared" si="14"/>
        <v>-2.7115775244167466</v>
      </c>
      <c r="AF67" s="10">
        <f t="shared" si="15"/>
        <v>-2.0198493853965473</v>
      </c>
      <c r="AG67" s="50"/>
      <c r="AH67" s="46">
        <f t="shared" si="16"/>
        <v>-0.47586450855628648</v>
      </c>
      <c r="AI67" s="10">
        <f t="shared" si="8"/>
        <v>-0.5290358980807599</v>
      </c>
      <c r="AK67" s="46">
        <f t="shared" si="17"/>
        <v>-4.6456990290724036</v>
      </c>
      <c r="AL67" s="10">
        <f t="shared" si="9"/>
        <v>-5.0490804188620384</v>
      </c>
    </row>
    <row r="68" spans="2:38" x14ac:dyDescent="0.3">
      <c r="B68" s="2" t="s">
        <v>64</v>
      </c>
      <c r="C68" s="41"/>
      <c r="D68" s="14">
        <v>4.5538159799346202E-2</v>
      </c>
      <c r="E68" s="15">
        <v>4.7396658518835899E-2</v>
      </c>
      <c r="F68" s="19">
        <v>1.7366497168332402E-2</v>
      </c>
      <c r="G68" s="43"/>
      <c r="H68" s="6">
        <v>43.643497806508201</v>
      </c>
      <c r="I68" s="7">
        <v>46.143701147810148</v>
      </c>
      <c r="J68" s="43"/>
      <c r="K68" s="6">
        <v>41.331646018461598</v>
      </c>
      <c r="L68" s="7">
        <v>43.82257583935845</v>
      </c>
      <c r="M68" s="43"/>
      <c r="N68" s="6">
        <v>44.150316100564702</v>
      </c>
      <c r="O68" s="7">
        <v>46.357117397576147</v>
      </c>
      <c r="P68" s="43"/>
      <c r="Q68" s="6">
        <v>41.752712788457799</v>
      </c>
      <c r="R68" s="7">
        <v>43.981839430253245</v>
      </c>
      <c r="S68" s="43"/>
      <c r="T68" s="6">
        <v>37.233073357296597</v>
      </c>
      <c r="U68" s="7">
        <v>37.715533529913401</v>
      </c>
      <c r="V68" s="43"/>
      <c r="W68" s="6">
        <v>35.239974289057599</v>
      </c>
      <c r="X68" s="7">
        <v>35.7611211252066</v>
      </c>
      <c r="Y68" s="43"/>
      <c r="Z68" s="46">
        <f t="shared" ref="Z68:Z99" si="18">K68-H68</f>
        <v>-2.311851788046603</v>
      </c>
      <c r="AA68" s="21">
        <f t="shared" ref="AA68:AA99" si="19">Q68-N68</f>
        <v>-2.3976033121069023</v>
      </c>
      <c r="AB68" s="10">
        <f t="shared" ref="AB68:AB99" si="20">W68-T68</f>
        <v>-1.9930990682389975</v>
      </c>
      <c r="AC68" s="43"/>
      <c r="AD68" s="46">
        <f t="shared" ref="AD68:AD99" si="21">L68-I68</f>
        <v>-2.3211253084516983</v>
      </c>
      <c r="AE68" s="21">
        <f t="shared" ref="AE68:AE99" si="22">R68-O68</f>
        <v>-2.3752779673229014</v>
      </c>
      <c r="AF68" s="10">
        <f t="shared" ref="AF68:AF99" si="23">X68-U68</f>
        <v>-1.954412404706801</v>
      </c>
      <c r="AG68" s="50"/>
      <c r="AH68" s="46">
        <f t="shared" ref="AH68:AH99" si="24">SLOPE(Z68:AB68,LN($D68:$F68))</f>
        <v>-0.36970422917812568</v>
      </c>
      <c r="AI68" s="10">
        <f t="shared" si="8"/>
        <v>-0.40136934415394632</v>
      </c>
      <c r="AK68" s="46">
        <f t="shared" ref="AK68:AK99" si="25">INTERCEPT(Z68:AB68,LN($D68:$F68))</f>
        <v>-3.4901464632119081</v>
      </c>
      <c r="AL68" s="10">
        <f t="shared" si="9"/>
        <v>-3.5804732461261475</v>
      </c>
    </row>
    <row r="69" spans="2:38" x14ac:dyDescent="0.3">
      <c r="B69" s="2" t="s">
        <v>65</v>
      </c>
      <c r="C69" s="41"/>
      <c r="D69" s="14">
        <v>1.1291358387019499</v>
      </c>
      <c r="E69" s="15">
        <v>0.62372612543654005</v>
      </c>
      <c r="F69" s="19">
        <v>0.45176020856272497</v>
      </c>
      <c r="G69" s="43"/>
      <c r="H69" s="6">
        <v>34.108706789750997</v>
      </c>
      <c r="I69" s="7">
        <v>40.559464241401102</v>
      </c>
      <c r="J69" s="43"/>
      <c r="K69" s="6">
        <v>32.1074860447901</v>
      </c>
      <c r="L69" s="7">
        <v>38.322490488433004</v>
      </c>
      <c r="M69" s="43"/>
      <c r="N69" s="6">
        <v>34.181959891205601</v>
      </c>
      <c r="O69" s="7">
        <v>38.235488111091655</v>
      </c>
      <c r="P69" s="43"/>
      <c r="Q69" s="6">
        <v>32.320566405939097</v>
      </c>
      <c r="R69" s="7">
        <v>36.225960278498846</v>
      </c>
      <c r="S69" s="43"/>
      <c r="T69" s="6">
        <v>30.221688989015998</v>
      </c>
      <c r="U69" s="7">
        <v>32.7454446195187</v>
      </c>
      <c r="V69" s="43"/>
      <c r="W69" s="6">
        <v>28.553884148271599</v>
      </c>
      <c r="X69" s="7">
        <v>31.004367174052803</v>
      </c>
      <c r="Y69" s="43"/>
      <c r="Z69" s="46">
        <f t="shared" si="18"/>
        <v>-2.0012207449608965</v>
      </c>
      <c r="AA69" s="21">
        <f t="shared" si="19"/>
        <v>-1.8613934852665039</v>
      </c>
      <c r="AB69" s="10">
        <f t="shared" si="20"/>
        <v>-1.6678048407443988</v>
      </c>
      <c r="AC69" s="43"/>
      <c r="AD69" s="46">
        <f t="shared" si="21"/>
        <v>-2.2369737529680975</v>
      </c>
      <c r="AE69" s="21">
        <f t="shared" si="22"/>
        <v>-2.0095278325928092</v>
      </c>
      <c r="AF69" s="10">
        <f t="shared" si="23"/>
        <v>-1.7410774454658977</v>
      </c>
      <c r="AG69" s="50"/>
      <c r="AH69" s="46">
        <f t="shared" si="24"/>
        <v>-0.34803457332669818</v>
      </c>
      <c r="AI69" s="10">
        <f t="shared" ref="AI69:AI131" si="26">SLOPE(AD69:AF69,LN($D69:$F69))</f>
        <v>-0.52171269511380192</v>
      </c>
      <c r="AK69" s="46">
        <f t="shared" si="25"/>
        <v>-1.9763288489091684</v>
      </c>
      <c r="AL69" s="10">
        <f t="shared" ref="AL69:AL131" si="27">INTERCEPT(AD69:AF69,LN($D69:$F69))</f>
        <v>-2.1950139449059769</v>
      </c>
    </row>
    <row r="70" spans="2:38" x14ac:dyDescent="0.3">
      <c r="B70" s="2" t="s">
        <v>66</v>
      </c>
      <c r="C70" s="41"/>
      <c r="D70" s="14">
        <v>0.13880084741819099</v>
      </c>
      <c r="E70" s="15">
        <v>0.27940788747860101</v>
      </c>
      <c r="F70" s="19">
        <v>0.118452314392927</v>
      </c>
      <c r="G70" s="43"/>
      <c r="H70" s="6">
        <v>41.349476857105202</v>
      </c>
      <c r="I70" s="7">
        <v>32.347098934908146</v>
      </c>
      <c r="J70" s="43"/>
      <c r="K70" s="6">
        <v>39.812623853400702</v>
      </c>
      <c r="L70" s="7">
        <v>30.861964057163</v>
      </c>
      <c r="M70" s="43"/>
      <c r="N70" s="6">
        <v>46.8077942756683</v>
      </c>
      <c r="O70" s="7">
        <v>37.372234254668399</v>
      </c>
      <c r="P70" s="43"/>
      <c r="Q70" s="6">
        <v>45.171521429967903</v>
      </c>
      <c r="R70" s="7">
        <v>35.768347266143849</v>
      </c>
      <c r="S70" s="43"/>
      <c r="T70" s="6">
        <v>38.236236229935699</v>
      </c>
      <c r="U70" s="7">
        <v>29.653289768737501</v>
      </c>
      <c r="V70" s="43"/>
      <c r="W70" s="6">
        <v>36.668424461993901</v>
      </c>
      <c r="X70" s="7">
        <v>28.230336807504898</v>
      </c>
      <c r="Y70" s="43"/>
      <c r="Z70" s="46">
        <f t="shared" si="18"/>
        <v>-1.5368530037045005</v>
      </c>
      <c r="AA70" s="21">
        <f t="shared" si="19"/>
        <v>-1.6362728457003968</v>
      </c>
      <c r="AB70" s="10">
        <f t="shared" si="20"/>
        <v>-1.567811767941798</v>
      </c>
      <c r="AC70" s="43"/>
      <c r="AD70" s="46">
        <f t="shared" si="21"/>
        <v>-1.4851348777451463</v>
      </c>
      <c r="AE70" s="21">
        <f t="shared" si="22"/>
        <v>-1.6038869885245504</v>
      </c>
      <c r="AF70" s="10">
        <f t="shared" si="23"/>
        <v>-1.4229529612326033</v>
      </c>
      <c r="AG70" s="50"/>
      <c r="AH70" s="46">
        <f t="shared" si="24"/>
        <v>-9.8636524865315545E-2</v>
      </c>
      <c r="AI70" s="10">
        <f t="shared" si="26"/>
        <v>-0.1984008135748373</v>
      </c>
      <c r="AK70" s="46">
        <f t="shared" si="25"/>
        <v>-1.7573007421555333</v>
      </c>
      <c r="AL70" s="10">
        <f t="shared" si="27"/>
        <v>-1.8599916154959801</v>
      </c>
    </row>
    <row r="71" spans="2:38" x14ac:dyDescent="0.3">
      <c r="B71" s="2" t="s">
        <v>67</v>
      </c>
      <c r="C71" s="41"/>
      <c r="D71" s="14">
        <v>0.21870495214229299</v>
      </c>
      <c r="E71" s="15">
        <v>0.115916538322996</v>
      </c>
      <c r="F71" s="19">
        <v>8.4170741506295804E-2</v>
      </c>
      <c r="G71" s="43"/>
      <c r="H71" s="6">
        <v>46.698827943601898</v>
      </c>
      <c r="I71" s="7">
        <v>51.925342852791701</v>
      </c>
      <c r="J71" s="43"/>
      <c r="K71" s="6">
        <v>44.281823131169702</v>
      </c>
      <c r="L71" s="7">
        <v>49.457765793446654</v>
      </c>
      <c r="M71" s="43"/>
      <c r="N71" s="6">
        <v>44.968903406868399</v>
      </c>
      <c r="O71" s="7">
        <v>48.49608018565025</v>
      </c>
      <c r="P71" s="43"/>
      <c r="Q71" s="6">
        <v>42.729069306006402</v>
      </c>
      <c r="R71" s="7">
        <v>46.2695685090588</v>
      </c>
      <c r="S71" s="43"/>
      <c r="T71" s="6">
        <v>38.516695212469799</v>
      </c>
      <c r="U71" s="7">
        <v>40.695505139214802</v>
      </c>
      <c r="V71" s="43"/>
      <c r="W71" s="6">
        <v>36.6018098311988</v>
      </c>
      <c r="X71" s="7">
        <v>38.81722371898865</v>
      </c>
      <c r="Y71" s="43"/>
      <c r="Z71" s="46">
        <f t="shared" si="18"/>
        <v>-2.4170048124321966</v>
      </c>
      <c r="AA71" s="21">
        <f t="shared" si="19"/>
        <v>-2.239834100861998</v>
      </c>
      <c r="AB71" s="10">
        <f t="shared" si="20"/>
        <v>-1.9148853812709987</v>
      </c>
      <c r="AC71" s="43"/>
      <c r="AD71" s="46">
        <f t="shared" si="21"/>
        <v>-2.4675770593450466</v>
      </c>
      <c r="AE71" s="21">
        <f t="shared" si="22"/>
        <v>-2.2265116765914499</v>
      </c>
      <c r="AF71" s="10">
        <f t="shared" si="23"/>
        <v>-1.878281420226152</v>
      </c>
      <c r="AG71" s="50"/>
      <c r="AH71" s="46">
        <f t="shared" si="24"/>
        <v>-0.49104560035356321</v>
      </c>
      <c r="AI71" s="10">
        <f t="shared" si="26"/>
        <v>-0.58365989198945645</v>
      </c>
      <c r="AK71" s="46">
        <f t="shared" si="25"/>
        <v>-3.1971895125768235</v>
      </c>
      <c r="AL71" s="10">
        <f t="shared" si="27"/>
        <v>-3.3872586784042915</v>
      </c>
    </row>
    <row r="72" spans="2:38" x14ac:dyDescent="0.3">
      <c r="B72" s="2" t="s">
        <v>68</v>
      </c>
      <c r="C72" s="41"/>
      <c r="D72" s="14">
        <v>5.1831741849132796E-3</v>
      </c>
      <c r="E72" s="15">
        <v>3.6388518793746801E-3</v>
      </c>
      <c r="F72" s="19">
        <v>1.2845113711398501E-3</v>
      </c>
      <c r="G72" s="43"/>
      <c r="H72" s="6">
        <v>29.333498001098601</v>
      </c>
      <c r="I72" s="7">
        <v>28.295759201049748</v>
      </c>
      <c r="J72" s="43"/>
      <c r="K72" s="6">
        <v>27.174922943115199</v>
      </c>
      <c r="L72" s="7">
        <v>26.088354110717699</v>
      </c>
      <c r="M72" s="43"/>
      <c r="N72" s="6">
        <v>28.709510803222599</v>
      </c>
      <c r="O72" s="7">
        <v>27.622797012329052</v>
      </c>
      <c r="P72" s="43"/>
      <c r="Q72" s="6">
        <v>26.641777038574201</v>
      </c>
      <c r="R72" s="7">
        <v>25.5405530929565</v>
      </c>
      <c r="S72" s="43"/>
      <c r="T72" s="6">
        <v>23.943658828735298</v>
      </c>
      <c r="U72" s="7">
        <v>22.768417358398402</v>
      </c>
      <c r="V72" s="43"/>
      <c r="W72" s="6">
        <v>22.254503250121999</v>
      </c>
      <c r="X72" s="7">
        <v>21.073893547058049</v>
      </c>
      <c r="Y72" s="43"/>
      <c r="Z72" s="46">
        <f t="shared" si="18"/>
        <v>-2.158575057983402</v>
      </c>
      <c r="AA72" s="21">
        <f t="shared" si="19"/>
        <v>-2.0677337646483984</v>
      </c>
      <c r="AB72" s="10">
        <f t="shared" si="20"/>
        <v>-1.689155578613299</v>
      </c>
      <c r="AC72" s="43"/>
      <c r="AD72" s="46">
        <f t="shared" si="21"/>
        <v>-2.207405090332049</v>
      </c>
      <c r="AE72" s="21">
        <f t="shared" si="22"/>
        <v>-2.0822439193725515</v>
      </c>
      <c r="AF72" s="10">
        <f t="shared" si="23"/>
        <v>-1.6945238113403533</v>
      </c>
      <c r="AG72" s="50"/>
      <c r="AH72" s="46">
        <f t="shared" si="24"/>
        <v>-0.34263460803701556</v>
      </c>
      <c r="AI72" s="10">
        <f t="shared" si="26"/>
        <v>-0.36871270655959931</v>
      </c>
      <c r="AK72" s="46">
        <f t="shared" si="25"/>
        <v>-3.9746123015504908</v>
      </c>
      <c r="AL72" s="10">
        <f t="shared" si="27"/>
        <v>-4.1499485619706196</v>
      </c>
    </row>
    <row r="73" spans="2:38" x14ac:dyDescent="0.3">
      <c r="B73" s="2" t="s">
        <v>69</v>
      </c>
      <c r="C73" s="41"/>
      <c r="D73" s="14">
        <v>0.19512948815740899</v>
      </c>
      <c r="E73" s="15">
        <v>0.29405766042551001</v>
      </c>
      <c r="F73" s="19">
        <v>0.128206100877786</v>
      </c>
      <c r="G73" s="43"/>
      <c r="H73" s="6">
        <v>36.632431048030902</v>
      </c>
      <c r="I73" s="7">
        <v>37.250192843100052</v>
      </c>
      <c r="J73" s="43"/>
      <c r="K73" s="6">
        <v>34.9070870308229</v>
      </c>
      <c r="L73" s="7">
        <v>35.527008603288799</v>
      </c>
      <c r="M73" s="43"/>
      <c r="N73" s="6">
        <v>39.918966202683301</v>
      </c>
      <c r="O73" s="7">
        <v>41.103687824052855</v>
      </c>
      <c r="P73" s="43"/>
      <c r="Q73" s="6">
        <v>38.118042593483203</v>
      </c>
      <c r="R73" s="7">
        <v>39.330280564301205</v>
      </c>
      <c r="S73" s="43"/>
      <c r="T73" s="6">
        <v>28.335569631040599</v>
      </c>
      <c r="U73" s="7">
        <v>28.798121640731701</v>
      </c>
      <c r="V73" s="43"/>
      <c r="W73" s="6">
        <v>27.028848163187899</v>
      </c>
      <c r="X73" s="7">
        <v>27.4969840483074</v>
      </c>
      <c r="Y73" s="43"/>
      <c r="Z73" s="46">
        <f t="shared" si="18"/>
        <v>-1.7253440172080019</v>
      </c>
      <c r="AA73" s="21">
        <f t="shared" si="19"/>
        <v>-1.8009236092000975</v>
      </c>
      <c r="AB73" s="10">
        <f t="shared" si="20"/>
        <v>-1.3067214678527002</v>
      </c>
      <c r="AC73" s="43"/>
      <c r="AD73" s="46">
        <f t="shared" si="21"/>
        <v>-1.7231842398112533</v>
      </c>
      <c r="AE73" s="21">
        <f t="shared" si="22"/>
        <v>-1.7734072597516501</v>
      </c>
      <c r="AF73" s="10">
        <f t="shared" si="23"/>
        <v>-1.3011375924243005</v>
      </c>
      <c r="AG73" s="50"/>
      <c r="AH73" s="46">
        <f t="shared" si="24"/>
        <v>-0.59694249085953177</v>
      </c>
      <c r="AI73" s="10">
        <f t="shared" si="26"/>
        <v>-0.57066140963202727</v>
      </c>
      <c r="AK73" s="46">
        <f t="shared" si="25"/>
        <v>-2.588427502638361</v>
      </c>
      <c r="AL73" s="10">
        <f t="shared" si="27"/>
        <v>-2.5336416360630807</v>
      </c>
    </row>
    <row r="74" spans="2:38" x14ac:dyDescent="0.3">
      <c r="B74" s="2" t="s">
        <v>70</v>
      </c>
      <c r="C74" s="41"/>
      <c r="D74" s="14">
        <v>4.3563179029471003E-2</v>
      </c>
      <c r="E74" s="15">
        <v>0.136496156960347</v>
      </c>
      <c r="F74" s="19">
        <v>7.7984977004274203E-2</v>
      </c>
      <c r="G74" s="43"/>
      <c r="H74" s="6">
        <v>41.773840784942799</v>
      </c>
      <c r="I74" s="7">
        <v>35.459903294616602</v>
      </c>
      <c r="J74" s="43"/>
      <c r="K74" s="6">
        <v>39.9203390355718</v>
      </c>
      <c r="L74" s="7">
        <v>33.632327775997453</v>
      </c>
      <c r="M74" s="43"/>
      <c r="N74" s="6">
        <v>45.386949613756698</v>
      </c>
      <c r="O74" s="7">
        <v>38.646048375467245</v>
      </c>
      <c r="P74" s="43"/>
      <c r="Q74" s="6">
        <v>43.540817639096701</v>
      </c>
      <c r="R74" s="7">
        <v>36.822653991712201</v>
      </c>
      <c r="S74" s="43"/>
      <c r="T74" s="6">
        <v>39.641361803360702</v>
      </c>
      <c r="U74" s="7">
        <v>32.631854282494501</v>
      </c>
      <c r="V74" s="43"/>
      <c r="W74" s="6">
        <v>37.925848309191302</v>
      </c>
      <c r="X74" s="7">
        <v>31.058652155059399</v>
      </c>
      <c r="Y74" s="43"/>
      <c r="Z74" s="46">
        <f t="shared" si="18"/>
        <v>-1.8535017493709987</v>
      </c>
      <c r="AA74" s="21">
        <f t="shared" si="19"/>
        <v>-1.8461319746599969</v>
      </c>
      <c r="AB74" s="10">
        <f t="shared" si="20"/>
        <v>-1.7155134941694001</v>
      </c>
      <c r="AC74" s="43"/>
      <c r="AD74" s="46">
        <f t="shared" si="21"/>
        <v>-1.8275755186191489</v>
      </c>
      <c r="AE74" s="21">
        <f t="shared" si="22"/>
        <v>-1.8233943837550441</v>
      </c>
      <c r="AF74" s="10">
        <f t="shared" si="23"/>
        <v>-1.5732021274351027</v>
      </c>
      <c r="AG74" s="50"/>
      <c r="AH74" s="46">
        <f t="shared" si="24"/>
        <v>7.9979841895474087E-3</v>
      </c>
      <c r="AI74" s="10">
        <f t="shared" si="26"/>
        <v>6.5644044499408452E-3</v>
      </c>
      <c r="AK74" s="46">
        <f t="shared" si="25"/>
        <v>-1.784584254961415</v>
      </c>
      <c r="AL74" s="10">
        <f t="shared" si="27"/>
        <v>-1.7245940266390185</v>
      </c>
    </row>
    <row r="75" spans="2:38" x14ac:dyDescent="0.3">
      <c r="B75" s="2" t="s">
        <v>71</v>
      </c>
      <c r="C75" s="41"/>
      <c r="D75" s="14">
        <v>5.8779717856286802E-3</v>
      </c>
      <c r="E75" s="15">
        <v>1.0808036776811501E-2</v>
      </c>
      <c r="F75" s="19">
        <v>5.9674363836136101E-3</v>
      </c>
      <c r="G75" s="43"/>
      <c r="H75" s="6">
        <v>40.902314048192302</v>
      </c>
      <c r="I75" s="7">
        <v>36.712204511055603</v>
      </c>
      <c r="J75" s="43"/>
      <c r="K75" s="6">
        <v>38.655104432908502</v>
      </c>
      <c r="L75" s="7">
        <v>34.361875211703747</v>
      </c>
      <c r="M75" s="43"/>
      <c r="N75" s="6">
        <v>42.681062237630897</v>
      </c>
      <c r="O75" s="7">
        <v>37.778673065213248</v>
      </c>
      <c r="P75" s="43"/>
      <c r="Q75" s="6">
        <v>40.5127559498493</v>
      </c>
      <c r="R75" s="7">
        <v>35.603714302802302</v>
      </c>
      <c r="S75" s="43"/>
      <c r="T75" s="6">
        <v>35.993931367580799</v>
      </c>
      <c r="U75" s="7">
        <v>30.38247938348875</v>
      </c>
      <c r="V75" s="43"/>
      <c r="W75" s="6">
        <v>34.2261527442868</v>
      </c>
      <c r="X75" s="7">
        <v>28.685339148956899</v>
      </c>
      <c r="Y75" s="43"/>
      <c r="Z75" s="46">
        <f t="shared" si="18"/>
        <v>-2.2472096152838006</v>
      </c>
      <c r="AA75" s="21">
        <f t="shared" si="19"/>
        <v>-2.1683062877815971</v>
      </c>
      <c r="AB75" s="10">
        <f t="shared" si="20"/>
        <v>-1.7677786232939994</v>
      </c>
      <c r="AC75" s="43"/>
      <c r="AD75" s="46">
        <f t="shared" si="21"/>
        <v>-2.3503292993518556</v>
      </c>
      <c r="AE75" s="21">
        <f t="shared" si="22"/>
        <v>-2.1749587624109452</v>
      </c>
      <c r="AF75" s="10">
        <f t="shared" si="23"/>
        <v>-1.6971402345318509</v>
      </c>
      <c r="AG75" s="50"/>
      <c r="AH75" s="46">
        <f t="shared" si="24"/>
        <v>-0.25221000114537129</v>
      </c>
      <c r="AI75" s="10">
        <f t="shared" si="26"/>
        <v>-0.23083985813555713</v>
      </c>
      <c r="AK75" s="46">
        <f t="shared" si="25"/>
        <v>-3.3041106807000755</v>
      </c>
      <c r="AL75" s="10">
        <f t="shared" si="27"/>
        <v>-3.2118329009093283</v>
      </c>
    </row>
    <row r="76" spans="2:38" x14ac:dyDescent="0.3">
      <c r="B76" s="2" t="s">
        <v>72</v>
      </c>
      <c r="C76" s="41"/>
      <c r="D76" s="14">
        <v>3.58007103520981E-2</v>
      </c>
      <c r="E76" s="15">
        <v>2.95038232336572E-2</v>
      </c>
      <c r="F76" s="19">
        <v>1.34077333480034E-2</v>
      </c>
      <c r="G76" s="43"/>
      <c r="H76" s="6">
        <v>23.6968231447247</v>
      </c>
      <c r="I76" s="7">
        <v>22.347083500824752</v>
      </c>
      <c r="J76" s="43"/>
      <c r="K76" s="6">
        <v>22.056359191869301</v>
      </c>
      <c r="L76" s="7">
        <v>20.732743446050499</v>
      </c>
      <c r="M76" s="43"/>
      <c r="N76" s="6">
        <v>23.5301274305669</v>
      </c>
      <c r="O76" s="7">
        <v>22.19936948260025</v>
      </c>
      <c r="P76" s="43"/>
      <c r="Q76" s="6">
        <v>21.940482592272001</v>
      </c>
      <c r="R76" s="7">
        <v>20.62328086510205</v>
      </c>
      <c r="S76" s="43"/>
      <c r="T76" s="6">
        <v>19.940979227101899</v>
      </c>
      <c r="U76" s="7">
        <v>18.414817936125097</v>
      </c>
      <c r="V76" s="43"/>
      <c r="W76" s="6">
        <v>18.548818433363799</v>
      </c>
      <c r="X76" s="7">
        <v>17.033946571694699</v>
      </c>
      <c r="Y76" s="43"/>
      <c r="Z76" s="46">
        <f t="shared" si="18"/>
        <v>-1.6404639528553986</v>
      </c>
      <c r="AA76" s="21">
        <f t="shared" si="19"/>
        <v>-1.5896448382948982</v>
      </c>
      <c r="AB76" s="10">
        <f t="shared" si="20"/>
        <v>-1.3921607937380998</v>
      </c>
      <c r="AC76" s="43"/>
      <c r="AD76" s="46">
        <f t="shared" si="21"/>
        <v>-1.614340054774253</v>
      </c>
      <c r="AE76" s="21">
        <f t="shared" si="22"/>
        <v>-1.5760886174982005</v>
      </c>
      <c r="AF76" s="10">
        <f t="shared" si="23"/>
        <v>-1.3808713644303978</v>
      </c>
      <c r="AG76" s="50"/>
      <c r="AH76" s="46">
        <f t="shared" si="24"/>
        <v>-0.25211882851165057</v>
      </c>
      <c r="AI76" s="10">
        <f t="shared" si="26"/>
        <v>-0.24054988869431831</v>
      </c>
      <c r="AK76" s="46">
        <f t="shared" si="25"/>
        <v>-2.479054279800827</v>
      </c>
      <c r="AL76" s="10">
        <f t="shared" si="27"/>
        <v>-2.4190088986868217</v>
      </c>
    </row>
    <row r="77" spans="2:38" x14ac:dyDescent="0.3">
      <c r="B77" s="2" t="s">
        <v>73</v>
      </c>
      <c r="C77" s="41"/>
      <c r="D77" s="14">
        <v>6.1430221288765602E-2</v>
      </c>
      <c r="E77" s="15">
        <v>0.10700817944473801</v>
      </c>
      <c r="F77" s="19">
        <v>5.1187507797160303E-2</v>
      </c>
      <c r="G77" s="43"/>
      <c r="H77" s="6">
        <v>40.578948607039102</v>
      </c>
      <c r="I77" s="7">
        <v>39.725507851608754</v>
      </c>
      <c r="J77" s="43"/>
      <c r="K77" s="6">
        <v>38.255260840070001</v>
      </c>
      <c r="L77" s="7">
        <v>37.372936994769347</v>
      </c>
      <c r="M77" s="43"/>
      <c r="N77" s="6">
        <v>42.576741703694999</v>
      </c>
      <c r="O77" s="7">
        <v>41.748941139059198</v>
      </c>
      <c r="P77" s="43"/>
      <c r="Q77" s="6">
        <v>40.252911878929901</v>
      </c>
      <c r="R77" s="7">
        <v>39.419027561238998</v>
      </c>
      <c r="S77" s="43"/>
      <c r="T77" s="6">
        <v>30.874011925390601</v>
      </c>
      <c r="U77" s="7">
        <v>29.703391972569349</v>
      </c>
      <c r="V77" s="43"/>
      <c r="W77" s="6">
        <v>29.1422409665869</v>
      </c>
      <c r="X77" s="7">
        <v>27.999670712613248</v>
      </c>
      <c r="Y77" s="43"/>
      <c r="Z77" s="46">
        <f t="shared" si="18"/>
        <v>-2.3236877669691012</v>
      </c>
      <c r="AA77" s="21">
        <f t="shared" si="19"/>
        <v>-2.3238298247650988</v>
      </c>
      <c r="AB77" s="10">
        <f t="shared" si="20"/>
        <v>-1.7317709588037005</v>
      </c>
      <c r="AC77" s="43"/>
      <c r="AD77" s="46">
        <f t="shared" si="21"/>
        <v>-2.3525708568394066</v>
      </c>
      <c r="AE77" s="21">
        <f t="shared" si="22"/>
        <v>-2.3299135778202</v>
      </c>
      <c r="AF77" s="10">
        <f t="shared" si="23"/>
        <v>-1.7037212599561009</v>
      </c>
      <c r="AG77" s="50"/>
      <c r="AH77" s="46">
        <f t="shared" si="24"/>
        <v>-0.61535900816981493</v>
      </c>
      <c r="AI77" s="10">
        <f t="shared" si="26"/>
        <v>-0.64123428856202958</v>
      </c>
      <c r="AK77" s="46">
        <f t="shared" si="25"/>
        <v>-3.7667639503177153</v>
      </c>
      <c r="AL77" s="10">
        <f t="shared" si="27"/>
        <v>-3.8380442194404578</v>
      </c>
    </row>
    <row r="78" spans="2:38" x14ac:dyDescent="0.3">
      <c r="B78" s="2" t="s">
        <v>74</v>
      </c>
      <c r="C78" s="41"/>
      <c r="D78" s="14">
        <v>0.13070897278676299</v>
      </c>
      <c r="E78" s="15">
        <v>0.18901457291679899</v>
      </c>
      <c r="F78" s="19">
        <v>7.07052100911848E-2</v>
      </c>
      <c r="G78" s="43"/>
      <c r="H78" s="6">
        <v>30.591731685968998</v>
      </c>
      <c r="I78" s="7">
        <v>29.4063402562196</v>
      </c>
      <c r="J78" s="43"/>
      <c r="K78" s="6">
        <v>28.838193034861899</v>
      </c>
      <c r="L78" s="7">
        <v>27.6180727126244</v>
      </c>
      <c r="M78" s="43"/>
      <c r="N78" s="6">
        <v>31.499318003466001</v>
      </c>
      <c r="O78" s="7">
        <v>30.570984860204447</v>
      </c>
      <c r="P78" s="43"/>
      <c r="Q78" s="6">
        <v>29.749135241295999</v>
      </c>
      <c r="R78" s="7">
        <v>28.821160902150751</v>
      </c>
      <c r="S78" s="43"/>
      <c r="T78" s="6">
        <v>23.311536242240901</v>
      </c>
      <c r="U78" s="7">
        <v>22.198057311269999</v>
      </c>
      <c r="V78" s="43"/>
      <c r="W78" s="6">
        <v>21.9885831741136</v>
      </c>
      <c r="X78" s="7">
        <v>20.892275401362099</v>
      </c>
      <c r="Y78" s="43"/>
      <c r="Z78" s="46">
        <f t="shared" si="18"/>
        <v>-1.7535386511070996</v>
      </c>
      <c r="AA78" s="21">
        <f t="shared" si="19"/>
        <v>-1.7501827621700023</v>
      </c>
      <c r="AB78" s="10">
        <f t="shared" si="20"/>
        <v>-1.3229530681273012</v>
      </c>
      <c r="AC78" s="43"/>
      <c r="AD78" s="46">
        <f t="shared" si="21"/>
        <v>-1.7882675435952002</v>
      </c>
      <c r="AE78" s="21">
        <f t="shared" si="22"/>
        <v>-1.7498239580536961</v>
      </c>
      <c r="AF78" s="10">
        <f t="shared" si="23"/>
        <v>-1.3057819099078998</v>
      </c>
      <c r="AG78" s="50"/>
      <c r="AH78" s="46">
        <f t="shared" si="24"/>
        <v>-0.4616260902391866</v>
      </c>
      <c r="AI78" s="10">
        <f t="shared" si="26"/>
        <v>-0.4855909007695085</v>
      </c>
      <c r="AK78" s="46">
        <f t="shared" si="25"/>
        <v>-2.5859922324979197</v>
      </c>
      <c r="AL78" s="10">
        <f t="shared" si="27"/>
        <v>-2.6424503189243378</v>
      </c>
    </row>
    <row r="79" spans="2:38" x14ac:dyDescent="0.3">
      <c r="B79" s="2" t="s">
        <v>75</v>
      </c>
      <c r="C79" s="41"/>
      <c r="D79" s="14">
        <v>0.101560879743216</v>
      </c>
      <c r="E79" s="15">
        <v>6.43517860045031E-2</v>
      </c>
      <c r="F79" s="19">
        <v>4.7675573868914897E-2</v>
      </c>
      <c r="G79" s="43"/>
      <c r="H79" s="6">
        <v>34.889614277739199</v>
      </c>
      <c r="I79" s="7">
        <v>41.199742527702249</v>
      </c>
      <c r="J79" s="43"/>
      <c r="K79" s="6">
        <v>33.093395216864103</v>
      </c>
      <c r="L79" s="7">
        <v>39.231146736473804</v>
      </c>
      <c r="M79" s="43"/>
      <c r="N79" s="6">
        <v>33.984375785108902</v>
      </c>
      <c r="O79" s="7">
        <v>38.028678711388153</v>
      </c>
      <c r="P79" s="43"/>
      <c r="Q79" s="6">
        <v>32.375208519195802</v>
      </c>
      <c r="R79" s="7">
        <v>36.415653530710998</v>
      </c>
      <c r="S79" s="43"/>
      <c r="T79" s="6">
        <v>29.746306316355199</v>
      </c>
      <c r="U79" s="7">
        <v>32.358377074013198</v>
      </c>
      <c r="V79" s="43"/>
      <c r="W79" s="6">
        <v>28.251879886992601</v>
      </c>
      <c r="X79" s="7">
        <v>30.885400772612449</v>
      </c>
      <c r="Y79" s="43"/>
      <c r="Z79" s="46">
        <f t="shared" si="18"/>
        <v>-1.7962190608750959</v>
      </c>
      <c r="AA79" s="21">
        <f t="shared" si="19"/>
        <v>-1.6091672659131007</v>
      </c>
      <c r="AB79" s="10">
        <f t="shared" si="20"/>
        <v>-1.4944264293625977</v>
      </c>
      <c r="AC79" s="43"/>
      <c r="AD79" s="46">
        <f t="shared" si="21"/>
        <v>-1.9685957912284451</v>
      </c>
      <c r="AE79" s="21">
        <f t="shared" si="22"/>
        <v>-1.6130251806771554</v>
      </c>
      <c r="AF79" s="10">
        <f t="shared" si="23"/>
        <v>-1.4729763014007489</v>
      </c>
      <c r="AG79" s="50"/>
      <c r="AH79" s="46">
        <f t="shared" si="24"/>
        <v>-0.39996134581981163</v>
      </c>
      <c r="AI79" s="10">
        <f t="shared" si="26"/>
        <v>-0.66553174854231334</v>
      </c>
      <c r="AK79" s="46">
        <f t="shared" si="25"/>
        <v>-2.7096766951915825</v>
      </c>
      <c r="AL79" s="10">
        <f t="shared" si="27"/>
        <v>-3.4759943906866289</v>
      </c>
    </row>
    <row r="80" spans="2:38" x14ac:dyDescent="0.3">
      <c r="B80" s="2" t="s">
        <v>76</v>
      </c>
      <c r="C80" s="41"/>
      <c r="D80" s="14">
        <v>7.4123832697181096E-3</v>
      </c>
      <c r="E80" s="15">
        <v>5.7579264108404502E-3</v>
      </c>
      <c r="F80" s="19">
        <v>3.53380785772495E-3</v>
      </c>
      <c r="G80" s="43"/>
      <c r="H80" s="6">
        <v>40.522883861582898</v>
      </c>
      <c r="I80" s="7">
        <v>41.375361780481249</v>
      </c>
      <c r="J80" s="43"/>
      <c r="K80" s="6">
        <v>38.266149016891298</v>
      </c>
      <c r="L80" s="7">
        <v>38.924932513125555</v>
      </c>
      <c r="M80" s="43"/>
      <c r="N80" s="6">
        <v>39.862298764412003</v>
      </c>
      <c r="O80" s="7">
        <v>39.2906530191866</v>
      </c>
      <c r="P80" s="43"/>
      <c r="Q80" s="6">
        <v>37.779979605842001</v>
      </c>
      <c r="R80" s="7">
        <v>37.145040957482301</v>
      </c>
      <c r="S80" s="43"/>
      <c r="T80" s="6">
        <v>34.524482550559703</v>
      </c>
      <c r="U80" s="7">
        <v>32.571717282220952</v>
      </c>
      <c r="V80" s="43"/>
      <c r="W80" s="6">
        <v>32.743382000834103</v>
      </c>
      <c r="X80" s="7">
        <v>30.816695229639599</v>
      </c>
      <c r="Y80" s="43"/>
      <c r="Z80" s="46">
        <f t="shared" si="18"/>
        <v>-2.2567348446916</v>
      </c>
      <c r="AA80" s="21">
        <f t="shared" si="19"/>
        <v>-2.0823191585700016</v>
      </c>
      <c r="AB80" s="10">
        <f t="shared" si="20"/>
        <v>-1.7811005497256005</v>
      </c>
      <c r="AC80" s="43"/>
      <c r="AD80" s="46">
        <f t="shared" si="21"/>
        <v>-2.4504292673556947</v>
      </c>
      <c r="AE80" s="21">
        <f t="shared" si="22"/>
        <v>-2.1456120617042984</v>
      </c>
      <c r="AF80" s="10">
        <f t="shared" si="23"/>
        <v>-1.7550220525813529</v>
      </c>
      <c r="AG80" s="50"/>
      <c r="AH80" s="46">
        <f t="shared" si="24"/>
        <v>-0.63868520661200434</v>
      </c>
      <c r="AI80" s="10">
        <f t="shared" si="26"/>
        <v>-0.9200043546426544</v>
      </c>
      <c r="AK80" s="46">
        <f t="shared" si="25"/>
        <v>-5.3840285140485671</v>
      </c>
      <c r="AL80" s="10">
        <f t="shared" si="27"/>
        <v>-6.9339064513936286</v>
      </c>
    </row>
    <row r="81" spans="2:38" x14ac:dyDescent="0.3">
      <c r="B81" s="2" t="s">
        <v>77</v>
      </c>
      <c r="C81" s="41"/>
      <c r="D81" s="14">
        <v>15.644534866874499</v>
      </c>
      <c r="E81" s="15">
        <v>27.444078712924799</v>
      </c>
      <c r="F81" s="19">
        <v>16.7019842463516</v>
      </c>
      <c r="G81" s="43"/>
      <c r="H81" s="6">
        <v>63.159163236509002</v>
      </c>
      <c r="I81" s="7">
        <v>62.653907094645206</v>
      </c>
      <c r="J81" s="43"/>
      <c r="K81" s="6">
        <v>61.142534455077097</v>
      </c>
      <c r="L81" s="7">
        <v>60.329364595974702</v>
      </c>
      <c r="M81" s="43"/>
      <c r="N81" s="6">
        <v>70.074996698970494</v>
      </c>
      <c r="O81" s="7">
        <v>71.267653239953702</v>
      </c>
      <c r="P81" s="43"/>
      <c r="Q81" s="6">
        <v>68.023107666307496</v>
      </c>
      <c r="R81" s="7">
        <v>68.73986264143015</v>
      </c>
      <c r="S81" s="43"/>
      <c r="T81" s="6">
        <v>60.776691064241703</v>
      </c>
      <c r="U81" s="7">
        <v>60.491867650603453</v>
      </c>
      <c r="V81" s="43"/>
      <c r="W81" s="6">
        <v>58.603072194217901</v>
      </c>
      <c r="X81" s="7">
        <v>57.948011725820948</v>
      </c>
      <c r="Y81" s="43"/>
      <c r="Z81" s="46">
        <f t="shared" si="18"/>
        <v>-2.0166287814319048</v>
      </c>
      <c r="AA81" s="21">
        <f t="shared" si="19"/>
        <v>-2.0518890326629986</v>
      </c>
      <c r="AB81" s="10">
        <f t="shared" si="20"/>
        <v>-2.1736188700238017</v>
      </c>
      <c r="AC81" s="43"/>
      <c r="AD81" s="46">
        <f t="shared" si="21"/>
        <v>-2.3245424986705032</v>
      </c>
      <c r="AE81" s="21">
        <f t="shared" si="22"/>
        <v>-2.527790598523552</v>
      </c>
      <c r="AF81" s="10">
        <f t="shared" si="23"/>
        <v>-2.5438559247825054</v>
      </c>
      <c r="AG81" s="50"/>
      <c r="AH81" s="46">
        <f t="shared" si="24"/>
        <v>5.3579895405723547E-2</v>
      </c>
      <c r="AI81" s="10">
        <f t="shared" si="26"/>
        <v>-0.21277291644795152</v>
      </c>
      <c r="AK81" s="46">
        <f t="shared" si="25"/>
        <v>-2.2392694195282226</v>
      </c>
      <c r="AL81" s="10">
        <f t="shared" si="27"/>
        <v>-1.83574456919919</v>
      </c>
    </row>
    <row r="82" spans="2:38" x14ac:dyDescent="0.3">
      <c r="B82" s="2" t="s">
        <v>78</v>
      </c>
      <c r="C82" s="41"/>
      <c r="D82" s="14">
        <v>3.96645147142149</v>
      </c>
      <c r="E82" s="15">
        <v>5.3403693519078699</v>
      </c>
      <c r="F82" s="19">
        <v>2.0827023755629899</v>
      </c>
      <c r="G82" s="43"/>
      <c r="H82" s="6">
        <v>51.199590669177603</v>
      </c>
      <c r="I82" s="7">
        <v>51.614828736894296</v>
      </c>
      <c r="J82" s="43"/>
      <c r="K82" s="6">
        <v>49.308691137052698</v>
      </c>
      <c r="L82" s="7">
        <v>49.585705095694401</v>
      </c>
      <c r="M82" s="43"/>
      <c r="N82" s="6">
        <v>55.470291140786898</v>
      </c>
      <c r="O82" s="7">
        <v>55.9119627792766</v>
      </c>
      <c r="P82" s="43"/>
      <c r="Q82" s="6">
        <v>53.2825166158255</v>
      </c>
      <c r="R82" s="7">
        <v>53.800355086008096</v>
      </c>
      <c r="S82" s="43"/>
      <c r="T82" s="6">
        <v>39.751729271221599</v>
      </c>
      <c r="U82" s="7">
        <v>39.946377621188745</v>
      </c>
      <c r="V82" s="43"/>
      <c r="W82" s="6">
        <v>38.172920009250099</v>
      </c>
      <c r="X82" s="7">
        <v>38.340422281396854</v>
      </c>
      <c r="Y82" s="43"/>
      <c r="Z82" s="46">
        <f t="shared" si="18"/>
        <v>-1.8908995321249051</v>
      </c>
      <c r="AA82" s="21">
        <f t="shared" si="19"/>
        <v>-2.187774524961398</v>
      </c>
      <c r="AB82" s="10">
        <f t="shared" si="20"/>
        <v>-1.5788092619715002</v>
      </c>
      <c r="AC82" s="43"/>
      <c r="AD82" s="46">
        <f t="shared" si="21"/>
        <v>-2.0291236411998952</v>
      </c>
      <c r="AE82" s="21">
        <f t="shared" si="22"/>
        <v>-2.1116076932685033</v>
      </c>
      <c r="AF82" s="10">
        <f t="shared" si="23"/>
        <v>-1.6059553397918904</v>
      </c>
      <c r="AG82" s="50"/>
      <c r="AH82" s="46">
        <f t="shared" si="24"/>
        <v>-0.6206394757999758</v>
      </c>
      <c r="AI82" s="10">
        <f t="shared" si="26"/>
        <v>-0.55626393627489512</v>
      </c>
      <c r="AK82" s="46">
        <f t="shared" si="25"/>
        <v>-1.1024084348038925</v>
      </c>
      <c r="AL82" s="10">
        <f t="shared" si="27"/>
        <v>-1.2134026912048306</v>
      </c>
    </row>
    <row r="83" spans="2:38" x14ac:dyDescent="0.3">
      <c r="B83" s="2" t="s">
        <v>79</v>
      </c>
      <c r="C83" s="41"/>
      <c r="D83" s="14">
        <v>2.3415034626023998</v>
      </c>
      <c r="E83" s="15">
        <v>3.0342827128171699</v>
      </c>
      <c r="F83" s="19">
        <v>0.69668107992055595</v>
      </c>
      <c r="G83" s="43"/>
      <c r="H83" s="6">
        <v>50.447137685286201</v>
      </c>
      <c r="I83" s="7">
        <v>56.542617694927749</v>
      </c>
      <c r="J83" s="43"/>
      <c r="K83" s="6">
        <v>47.395936854387102</v>
      </c>
      <c r="L83" s="7">
        <v>53.218984115689551</v>
      </c>
      <c r="M83" s="43"/>
      <c r="N83" s="6">
        <v>52.850066381637902</v>
      </c>
      <c r="O83" s="7">
        <v>60.040765353756449</v>
      </c>
      <c r="P83" s="43"/>
      <c r="Q83" s="6">
        <v>49.493586473641898</v>
      </c>
      <c r="R83" s="7">
        <v>56.407182251026597</v>
      </c>
      <c r="S83" s="43"/>
      <c r="T83" s="6">
        <v>43.207652784150099</v>
      </c>
      <c r="U83" s="7">
        <v>46.9838373478227</v>
      </c>
      <c r="V83" s="43"/>
      <c r="W83" s="6">
        <v>40.622832384717903</v>
      </c>
      <c r="X83" s="7">
        <v>44.206230359867703</v>
      </c>
      <c r="Y83" s="43"/>
      <c r="Z83" s="46">
        <f t="shared" si="18"/>
        <v>-3.0512008308990985</v>
      </c>
      <c r="AA83" s="21">
        <f t="shared" si="19"/>
        <v>-3.3564799079960039</v>
      </c>
      <c r="AB83" s="10">
        <f t="shared" si="20"/>
        <v>-2.5848203994321963</v>
      </c>
      <c r="AC83" s="43"/>
      <c r="AD83" s="46">
        <f t="shared" si="21"/>
        <v>-3.3236335792381979</v>
      </c>
      <c r="AE83" s="21">
        <f t="shared" si="22"/>
        <v>-3.6335831027298511</v>
      </c>
      <c r="AF83" s="10">
        <f t="shared" si="23"/>
        <v>-2.7776069879549965</v>
      </c>
      <c r="AG83" s="50"/>
      <c r="AH83" s="46">
        <f t="shared" si="24"/>
        <v>-0.48083590150897815</v>
      </c>
      <c r="AI83" s="10">
        <f t="shared" si="26"/>
        <v>-0.54076082673261405</v>
      </c>
      <c r="AK83" s="46">
        <f t="shared" si="25"/>
        <v>-2.7411602285855663</v>
      </c>
      <c r="AL83" s="10">
        <f t="shared" si="27"/>
        <v>-2.9566542807830007</v>
      </c>
    </row>
    <row r="84" spans="2:38" x14ac:dyDescent="0.3">
      <c r="B84" s="2" t="s">
        <v>80</v>
      </c>
      <c r="C84" s="41"/>
      <c r="D84" s="14">
        <v>0.95224655218377996</v>
      </c>
      <c r="E84" s="15">
        <v>2.1292558968363702</v>
      </c>
      <c r="F84" s="19">
        <v>0.48470556683257598</v>
      </c>
      <c r="G84" s="43"/>
      <c r="H84" s="6">
        <v>51.338326182984297</v>
      </c>
      <c r="I84" s="7">
        <v>59.699391783729453</v>
      </c>
      <c r="J84" s="43"/>
      <c r="K84" s="6">
        <v>48.101551325121797</v>
      </c>
      <c r="L84" s="7">
        <v>56.062086091226945</v>
      </c>
      <c r="M84" s="43"/>
      <c r="N84" s="6">
        <v>52.146443923244199</v>
      </c>
      <c r="O84" s="7">
        <v>63.624573182517047</v>
      </c>
      <c r="P84" s="43"/>
      <c r="Q84" s="6">
        <v>48.560135687235203</v>
      </c>
      <c r="R84" s="7">
        <v>59.604973072710948</v>
      </c>
      <c r="S84" s="43"/>
      <c r="T84" s="6">
        <v>45.395321266539597</v>
      </c>
      <c r="U84" s="7">
        <v>51.268408202277996</v>
      </c>
      <c r="V84" s="43"/>
      <c r="W84" s="6">
        <v>42.673981281876898</v>
      </c>
      <c r="X84" s="7">
        <v>48.250627705239097</v>
      </c>
      <c r="Y84" s="43"/>
      <c r="Z84" s="46">
        <f t="shared" si="18"/>
        <v>-3.2367748578624997</v>
      </c>
      <c r="AA84" s="21">
        <f t="shared" si="19"/>
        <v>-3.5863082360089962</v>
      </c>
      <c r="AB84" s="10">
        <f t="shared" si="20"/>
        <v>-2.7213399846626984</v>
      </c>
      <c r="AC84" s="43"/>
      <c r="AD84" s="46">
        <f t="shared" si="21"/>
        <v>-3.6373056925025082</v>
      </c>
      <c r="AE84" s="21">
        <f t="shared" si="22"/>
        <v>-4.0196001098060989</v>
      </c>
      <c r="AF84" s="10">
        <f t="shared" si="23"/>
        <v>-3.0177804970388991</v>
      </c>
      <c r="AG84" s="50"/>
      <c r="AH84" s="46">
        <f t="shared" si="24"/>
        <v>-0.57969823978018131</v>
      </c>
      <c r="AI84" s="10">
        <f t="shared" si="26"/>
        <v>-0.67052982815560092</v>
      </c>
      <c r="AK84" s="46">
        <f t="shared" si="25"/>
        <v>-3.1848312704637389</v>
      </c>
      <c r="AL84" s="10">
        <f t="shared" si="27"/>
        <v>-3.5621116640837385</v>
      </c>
    </row>
    <row r="85" spans="2:38" x14ac:dyDescent="0.3">
      <c r="B85" s="2" t="s">
        <v>81</v>
      </c>
      <c r="C85" s="41"/>
      <c r="D85" s="14">
        <v>8.0114545120354597E-2</v>
      </c>
      <c r="E85" s="15">
        <v>5.7869741564889499E-2</v>
      </c>
      <c r="F85" s="19">
        <v>4.2261523959832001E-2</v>
      </c>
      <c r="G85" s="43"/>
      <c r="H85" s="6">
        <v>38.439967996363897</v>
      </c>
      <c r="I85" s="7">
        <v>39.589808821197906</v>
      </c>
      <c r="J85" s="43"/>
      <c r="K85" s="6">
        <v>36.210091142797197</v>
      </c>
      <c r="L85" s="7">
        <v>37.221570149820195</v>
      </c>
      <c r="M85" s="43"/>
      <c r="N85" s="6">
        <v>37.825359332877099</v>
      </c>
      <c r="O85" s="7">
        <v>37.5426885620737</v>
      </c>
      <c r="P85" s="43"/>
      <c r="Q85" s="6">
        <v>35.786696099161901</v>
      </c>
      <c r="R85" s="7">
        <v>35.455142483531702</v>
      </c>
      <c r="S85" s="43"/>
      <c r="T85" s="6">
        <v>32.7087846275397</v>
      </c>
      <c r="U85" s="7">
        <v>31.1229503620999</v>
      </c>
      <c r="V85" s="43"/>
      <c r="W85" s="6">
        <v>31.014010195061001</v>
      </c>
      <c r="X85" s="7">
        <v>29.433659107699803</v>
      </c>
      <c r="Y85" s="43"/>
      <c r="Z85" s="46">
        <f t="shared" si="18"/>
        <v>-2.2298768535667008</v>
      </c>
      <c r="AA85" s="21">
        <f t="shared" si="19"/>
        <v>-2.038663233715198</v>
      </c>
      <c r="AB85" s="10">
        <f t="shared" si="20"/>
        <v>-1.6947744324786989</v>
      </c>
      <c r="AC85" s="43"/>
      <c r="AD85" s="46">
        <f t="shared" si="21"/>
        <v>-2.3682386713777106</v>
      </c>
      <c r="AE85" s="21">
        <f t="shared" si="22"/>
        <v>-2.0875460785419975</v>
      </c>
      <c r="AF85" s="10">
        <f t="shared" si="23"/>
        <v>-1.6892912544000964</v>
      </c>
      <c r="AG85" s="50"/>
      <c r="AH85" s="46">
        <f t="shared" si="24"/>
        <v>-0.83520289312032348</v>
      </c>
      <c r="AI85" s="10">
        <f t="shared" si="26"/>
        <v>-1.0603993557232039</v>
      </c>
      <c r="AK85" s="46">
        <f t="shared" si="25"/>
        <v>-4.3646856345074623</v>
      </c>
      <c r="AL85" s="10">
        <f t="shared" si="27"/>
        <v>-5.0661621630632077</v>
      </c>
    </row>
    <row r="86" spans="2:38" x14ac:dyDescent="0.3">
      <c r="B86" s="2" t="s">
        <v>82</v>
      </c>
      <c r="C86" s="41"/>
      <c r="D86" s="14">
        <v>0.180807985509158</v>
      </c>
      <c r="E86" s="15">
        <v>0.24009366969631199</v>
      </c>
      <c r="F86" s="19">
        <v>6.9032137845491004E-2</v>
      </c>
      <c r="G86" s="43"/>
      <c r="H86" s="6">
        <v>46.243246613533799</v>
      </c>
      <c r="I86" s="7">
        <v>50.10046656098465</v>
      </c>
      <c r="J86" s="43"/>
      <c r="K86" s="6">
        <v>43.215770599527602</v>
      </c>
      <c r="L86" s="7">
        <v>46.96234082291825</v>
      </c>
      <c r="M86" s="43"/>
      <c r="N86" s="6">
        <v>45.276435781399599</v>
      </c>
      <c r="O86" s="7">
        <v>49.022702277421345</v>
      </c>
      <c r="P86" s="43"/>
      <c r="Q86" s="6">
        <v>42.244616205789903</v>
      </c>
      <c r="R86" s="7">
        <v>45.9788309202495</v>
      </c>
      <c r="S86" s="43"/>
      <c r="T86" s="6">
        <v>39.908954033574503</v>
      </c>
      <c r="U86" s="7">
        <v>41.516767911264353</v>
      </c>
      <c r="V86" s="43"/>
      <c r="W86" s="6">
        <v>37.517653511209502</v>
      </c>
      <c r="X86" s="7">
        <v>39.153127918876201</v>
      </c>
      <c r="Y86" s="43"/>
      <c r="Z86" s="46">
        <f t="shared" si="18"/>
        <v>-3.0274760140061971</v>
      </c>
      <c r="AA86" s="21">
        <f t="shared" si="19"/>
        <v>-3.0318195756096955</v>
      </c>
      <c r="AB86" s="10">
        <f t="shared" si="20"/>
        <v>-2.3913005223650003</v>
      </c>
      <c r="AC86" s="43"/>
      <c r="AD86" s="46">
        <f t="shared" si="21"/>
        <v>-3.1381257380663996</v>
      </c>
      <c r="AE86" s="21">
        <f t="shared" si="22"/>
        <v>-3.0438713571718452</v>
      </c>
      <c r="AF86" s="10">
        <f t="shared" si="23"/>
        <v>-2.3636399923881513</v>
      </c>
      <c r="AG86" s="50"/>
      <c r="AH86" s="46">
        <f t="shared" si="24"/>
        <v>-0.55137003292940667</v>
      </c>
      <c r="AI86" s="10">
        <f t="shared" si="26"/>
        <v>-0.6117763525313582</v>
      </c>
      <c r="AK86" s="46">
        <f t="shared" si="25"/>
        <v>-3.8847274081365657</v>
      </c>
      <c r="AL86" s="10">
        <f t="shared" si="27"/>
        <v>-4.0333992484398262</v>
      </c>
    </row>
    <row r="87" spans="2:38" x14ac:dyDescent="0.3">
      <c r="B87" s="2" t="s">
        <v>83</v>
      </c>
      <c r="C87" s="41"/>
      <c r="D87" s="14">
        <v>0.69353263536418097</v>
      </c>
      <c r="E87" s="15">
        <v>0.32762955122708298</v>
      </c>
      <c r="F87" s="19">
        <v>0.23986742006453801</v>
      </c>
      <c r="G87" s="43"/>
      <c r="H87" s="6">
        <v>44.614513539162502</v>
      </c>
      <c r="I87" s="7">
        <v>51.006829045112156</v>
      </c>
      <c r="J87" s="43"/>
      <c r="K87" s="6">
        <v>42.280091584382099</v>
      </c>
      <c r="L87" s="7">
        <v>48.538554460902098</v>
      </c>
      <c r="M87" s="43"/>
      <c r="N87" s="6">
        <v>42.502266313480298</v>
      </c>
      <c r="O87" s="7">
        <v>45.978452710045048</v>
      </c>
      <c r="P87" s="43"/>
      <c r="Q87" s="6">
        <v>40.343852235175397</v>
      </c>
      <c r="R87" s="7">
        <v>43.756565236427953</v>
      </c>
      <c r="S87" s="43"/>
      <c r="T87" s="6">
        <v>36.794045492748502</v>
      </c>
      <c r="U87" s="7">
        <v>38.902416066923053</v>
      </c>
      <c r="V87" s="43"/>
      <c r="W87" s="6">
        <v>34.949194187203901</v>
      </c>
      <c r="X87" s="7">
        <v>37.054735357374852</v>
      </c>
      <c r="Y87" s="43"/>
      <c r="Z87" s="46">
        <f t="shared" si="18"/>
        <v>-2.334421954780403</v>
      </c>
      <c r="AA87" s="21">
        <f t="shared" si="19"/>
        <v>-2.1584140783049008</v>
      </c>
      <c r="AB87" s="10">
        <f t="shared" si="20"/>
        <v>-1.8448513055446014</v>
      </c>
      <c r="AC87" s="43"/>
      <c r="AD87" s="46">
        <f t="shared" si="21"/>
        <v>-2.4682745842100573</v>
      </c>
      <c r="AE87" s="21">
        <f t="shared" si="22"/>
        <v>-2.2218874736170946</v>
      </c>
      <c r="AF87" s="10">
        <f t="shared" si="23"/>
        <v>-1.8476807095482002</v>
      </c>
      <c r="AG87" s="50"/>
      <c r="AH87" s="46">
        <f t="shared" si="24"/>
        <v>-0.41948328194442303</v>
      </c>
      <c r="AI87" s="10">
        <f t="shared" si="26"/>
        <v>-0.53745585609092572</v>
      </c>
      <c r="AK87" s="46">
        <f t="shared" si="25"/>
        <v>-2.5193909846961278</v>
      </c>
      <c r="AL87" s="10">
        <f t="shared" si="27"/>
        <v>-2.7005231026492407</v>
      </c>
    </row>
    <row r="88" spans="2:38" x14ac:dyDescent="0.3">
      <c r="B88" s="2" t="s">
        <v>84</v>
      </c>
      <c r="C88" s="41"/>
      <c r="D88" s="14">
        <v>5.6980915771563799E-2</v>
      </c>
      <c r="E88" s="15">
        <v>4.66778106091085E-2</v>
      </c>
      <c r="F88" s="19">
        <v>1.50543788014366E-2</v>
      </c>
      <c r="G88" s="43"/>
      <c r="H88" s="6">
        <v>39.5398847349541</v>
      </c>
      <c r="I88" s="7">
        <v>37.846900368719801</v>
      </c>
      <c r="J88" s="43"/>
      <c r="K88" s="6">
        <v>37.071175178067001</v>
      </c>
      <c r="L88" s="7">
        <v>35.3314191265343</v>
      </c>
      <c r="M88" s="43"/>
      <c r="N88" s="6">
        <v>39.030382140085699</v>
      </c>
      <c r="O88" s="7">
        <v>37.165773445786698</v>
      </c>
      <c r="P88" s="43"/>
      <c r="Q88" s="6">
        <v>36.662527331767997</v>
      </c>
      <c r="R88" s="7">
        <v>34.805056780772546</v>
      </c>
      <c r="S88" s="43"/>
      <c r="T88" s="6">
        <v>29.1580697838241</v>
      </c>
      <c r="U88" s="7">
        <v>27.131850297431299</v>
      </c>
      <c r="V88" s="43"/>
      <c r="W88" s="6">
        <v>27.3855416819403</v>
      </c>
      <c r="X88" s="7">
        <v>25.392385269545848</v>
      </c>
      <c r="Y88" s="43"/>
      <c r="Z88" s="46">
        <f t="shared" si="18"/>
        <v>-2.4687095568870987</v>
      </c>
      <c r="AA88" s="21">
        <f t="shared" si="19"/>
        <v>-2.367854808317702</v>
      </c>
      <c r="AB88" s="10">
        <f t="shared" si="20"/>
        <v>-1.7725281018838004</v>
      </c>
      <c r="AC88" s="43"/>
      <c r="AD88" s="46">
        <f t="shared" si="21"/>
        <v>-2.5154812421855013</v>
      </c>
      <c r="AE88" s="21">
        <f t="shared" si="22"/>
        <v>-2.3607166650141522</v>
      </c>
      <c r="AF88" s="10">
        <f t="shared" si="23"/>
        <v>-1.7394650278854513</v>
      </c>
      <c r="AG88" s="50"/>
      <c r="AH88" s="46">
        <f t="shared" si="24"/>
        <v>-0.52407671646943788</v>
      </c>
      <c r="AI88" s="10">
        <f t="shared" si="26"/>
        <v>-0.57140963480217521</v>
      </c>
      <c r="AK88" s="46">
        <f t="shared" si="25"/>
        <v>-3.9718965879609116</v>
      </c>
      <c r="AL88" s="10">
        <f t="shared" si="27"/>
        <v>-4.133844993455476</v>
      </c>
    </row>
    <row r="89" spans="2:38" x14ac:dyDescent="0.3">
      <c r="B89" s="2" t="s">
        <v>85</v>
      </c>
      <c r="C89" s="41"/>
      <c r="D89" s="14">
        <v>2.2024061513358499</v>
      </c>
      <c r="E89" s="15">
        <v>1.1986793023959601</v>
      </c>
      <c r="F89" s="19">
        <v>0.82435373533543099</v>
      </c>
      <c r="G89" s="43"/>
      <c r="H89" s="6">
        <v>45.467511782513</v>
      </c>
      <c r="I89" s="7">
        <v>51.344386736142198</v>
      </c>
      <c r="J89" s="43"/>
      <c r="K89" s="6">
        <v>42.9908059954221</v>
      </c>
      <c r="L89" s="7">
        <v>48.883323689190348</v>
      </c>
      <c r="M89" s="43"/>
      <c r="N89" s="6">
        <v>45.539058229356797</v>
      </c>
      <c r="O89" s="7">
        <v>49.777330925042705</v>
      </c>
      <c r="P89" s="43"/>
      <c r="Q89" s="6">
        <v>43.212195482350097</v>
      </c>
      <c r="R89" s="7">
        <v>47.458252894698148</v>
      </c>
      <c r="S89" s="43"/>
      <c r="T89" s="6">
        <v>40.4403703929759</v>
      </c>
      <c r="U89" s="7">
        <v>42.596954164318348</v>
      </c>
      <c r="V89" s="43"/>
      <c r="W89" s="6">
        <v>38.497975883282102</v>
      </c>
      <c r="X89" s="7">
        <v>40.771881779537949</v>
      </c>
      <c r="Y89" s="43"/>
      <c r="Z89" s="46">
        <f t="shared" si="18"/>
        <v>-2.4767057870908999</v>
      </c>
      <c r="AA89" s="21">
        <f t="shared" si="19"/>
        <v>-2.3268627470067003</v>
      </c>
      <c r="AB89" s="10">
        <f t="shared" si="20"/>
        <v>-1.9423945096937985</v>
      </c>
      <c r="AC89" s="43"/>
      <c r="AD89" s="46">
        <f t="shared" si="21"/>
        <v>-2.4610630469518497</v>
      </c>
      <c r="AE89" s="21">
        <f t="shared" si="22"/>
        <v>-2.3190780303445564</v>
      </c>
      <c r="AF89" s="10">
        <f t="shared" si="23"/>
        <v>-1.8250723847803982</v>
      </c>
      <c r="AG89" s="50"/>
      <c r="AH89" s="46">
        <f t="shared" si="24"/>
        <v>-0.51503699456893837</v>
      </c>
      <c r="AI89" s="10">
        <f t="shared" si="26"/>
        <v>-0.60728288302475131</v>
      </c>
      <c r="AK89" s="46">
        <f t="shared" si="25"/>
        <v>-2.1151541345681819</v>
      </c>
      <c r="AL89" s="10">
        <f t="shared" si="27"/>
        <v>-2.0443270030034895</v>
      </c>
    </row>
    <row r="90" spans="2:38" x14ac:dyDescent="0.3">
      <c r="B90" s="2" t="s">
        <v>86</v>
      </c>
      <c r="C90" s="41"/>
      <c r="D90" s="14">
        <v>7.4808603784814007E-2</v>
      </c>
      <c r="E90" s="15">
        <v>0.17924253385574099</v>
      </c>
      <c r="F90" s="19">
        <v>4.7785926973794197E-2</v>
      </c>
      <c r="G90" s="43"/>
      <c r="H90" s="6">
        <v>50.3049643883299</v>
      </c>
      <c r="I90" s="7">
        <v>55.971949309832802</v>
      </c>
      <c r="J90" s="43"/>
      <c r="K90" s="6">
        <v>47.003099663786003</v>
      </c>
      <c r="L90" s="7">
        <v>52.455579856848303</v>
      </c>
      <c r="M90" s="43"/>
      <c r="N90" s="6">
        <v>50.722967870958897</v>
      </c>
      <c r="O90" s="7">
        <v>56.896328862878605</v>
      </c>
      <c r="P90" s="43"/>
      <c r="Q90" s="6">
        <v>47.220978023860397</v>
      </c>
      <c r="R90" s="7">
        <v>53.209750249650952</v>
      </c>
      <c r="S90" s="43"/>
      <c r="T90" s="6">
        <v>42.771165192074903</v>
      </c>
      <c r="U90" s="7">
        <v>46.288043461494198</v>
      </c>
      <c r="V90" s="43"/>
      <c r="W90" s="6">
        <v>40.164652781555098</v>
      </c>
      <c r="X90" s="7">
        <v>43.573095013391899</v>
      </c>
      <c r="Y90" s="43"/>
      <c r="Z90" s="46">
        <f t="shared" si="18"/>
        <v>-3.301864724543897</v>
      </c>
      <c r="AA90" s="21">
        <f t="shared" si="19"/>
        <v>-3.5019898470984998</v>
      </c>
      <c r="AB90" s="10">
        <f t="shared" si="20"/>
        <v>-2.6065124105198052</v>
      </c>
      <c r="AC90" s="43"/>
      <c r="AD90" s="46">
        <f t="shared" si="21"/>
        <v>-3.5163694529844989</v>
      </c>
      <c r="AE90" s="21">
        <f t="shared" si="22"/>
        <v>-3.6865786132276526</v>
      </c>
      <c r="AF90" s="10">
        <f t="shared" si="23"/>
        <v>-2.7149484481022981</v>
      </c>
      <c r="AG90" s="50"/>
      <c r="AH90" s="46">
        <f t="shared" si="24"/>
        <v>-0.6158840551937993</v>
      </c>
      <c r="AI90" s="10">
        <f t="shared" si="26"/>
        <v>-0.66089441682445516</v>
      </c>
      <c r="AK90" s="46">
        <f t="shared" si="25"/>
        <v>-4.6462924676527653</v>
      </c>
      <c r="AL90" s="10">
        <f t="shared" si="27"/>
        <v>-4.9257873031529664</v>
      </c>
    </row>
    <row r="91" spans="2:38" x14ac:dyDescent="0.3">
      <c r="B91" s="2" t="s">
        <v>87</v>
      </c>
      <c r="C91" s="41"/>
      <c r="D91" s="14">
        <v>0.82099728655203597</v>
      </c>
      <c r="E91" s="15">
        <v>0.87728304035164695</v>
      </c>
      <c r="F91" s="19">
        <v>0.40330528629586498</v>
      </c>
      <c r="G91" s="43"/>
      <c r="H91" s="6">
        <v>40.749555565313102</v>
      </c>
      <c r="I91" s="7">
        <v>45.749118036243651</v>
      </c>
      <c r="J91" s="43"/>
      <c r="K91" s="6">
        <v>38.539178167716301</v>
      </c>
      <c r="L91" s="7">
        <v>43.394582209167453</v>
      </c>
      <c r="M91" s="43"/>
      <c r="N91" s="6">
        <v>41.254901255490303</v>
      </c>
      <c r="O91" s="7">
        <v>46.116839821390855</v>
      </c>
      <c r="P91" s="43"/>
      <c r="Q91" s="6">
        <v>39.010922551070898</v>
      </c>
      <c r="R91" s="7">
        <v>43.757509893012397</v>
      </c>
      <c r="S91" s="43"/>
      <c r="T91" s="6">
        <v>36.141727708495601</v>
      </c>
      <c r="U91" s="7">
        <v>39.07380844907965</v>
      </c>
      <c r="V91" s="43"/>
      <c r="W91" s="6">
        <v>34.227450738017403</v>
      </c>
      <c r="X91" s="7">
        <v>37.059783314603948</v>
      </c>
      <c r="Y91" s="43"/>
      <c r="Z91" s="46">
        <f t="shared" si="18"/>
        <v>-2.2103773975968011</v>
      </c>
      <c r="AA91" s="21">
        <f t="shared" si="19"/>
        <v>-2.2439787044194048</v>
      </c>
      <c r="AB91" s="10">
        <f t="shared" si="20"/>
        <v>-1.9142769704781983</v>
      </c>
      <c r="AC91" s="43"/>
      <c r="AD91" s="46">
        <f t="shared" si="21"/>
        <v>-2.354535827076198</v>
      </c>
      <c r="AE91" s="21">
        <f t="shared" si="22"/>
        <v>-2.3593299283784575</v>
      </c>
      <c r="AF91" s="10">
        <f t="shared" si="23"/>
        <v>-2.0140251344757019</v>
      </c>
      <c r="AG91" s="50"/>
      <c r="AH91" s="46">
        <f t="shared" si="24"/>
        <v>-0.42108701051339498</v>
      </c>
      <c r="AI91" s="10">
        <f t="shared" si="26"/>
        <v>-0.45860772095673741</v>
      </c>
      <c r="AK91" s="46">
        <f t="shared" si="25"/>
        <v>-2.2963967762184891</v>
      </c>
      <c r="AL91" s="10">
        <f t="shared" si="27"/>
        <v>-2.4316106980925918</v>
      </c>
    </row>
    <row r="92" spans="2:38" x14ac:dyDescent="0.3">
      <c r="B92" s="2" t="s">
        <v>88</v>
      </c>
      <c r="C92" s="41"/>
      <c r="D92" s="14">
        <v>0.16466464895690999</v>
      </c>
      <c r="E92" s="15">
        <v>0.31483373407259302</v>
      </c>
      <c r="F92" s="19">
        <v>0.154281029067554</v>
      </c>
      <c r="G92" s="43"/>
      <c r="H92" s="6">
        <v>34.835484751950801</v>
      </c>
      <c r="I92" s="7">
        <v>35.5375053599737</v>
      </c>
      <c r="J92" s="43"/>
      <c r="K92" s="6">
        <v>32.8647230022559</v>
      </c>
      <c r="L92" s="7">
        <v>33.543090598421756</v>
      </c>
      <c r="M92" s="43"/>
      <c r="N92" s="6">
        <v>39.255233603976301</v>
      </c>
      <c r="O92" s="7">
        <v>40.521657776248247</v>
      </c>
      <c r="P92" s="43"/>
      <c r="Q92" s="6">
        <v>37.192469858726398</v>
      </c>
      <c r="R92" s="7">
        <v>38.436014002783047</v>
      </c>
      <c r="S92" s="43"/>
      <c r="T92" s="6">
        <v>32.329373735879798</v>
      </c>
      <c r="U92" s="7">
        <v>33.240996304250949</v>
      </c>
      <c r="V92" s="43"/>
      <c r="W92" s="6">
        <v>30.442934879013201</v>
      </c>
      <c r="X92" s="7">
        <v>31.329166999460199</v>
      </c>
      <c r="Y92" s="43"/>
      <c r="Z92" s="46">
        <f t="shared" si="18"/>
        <v>-1.9707617496949013</v>
      </c>
      <c r="AA92" s="21">
        <f t="shared" si="19"/>
        <v>-2.062763745249903</v>
      </c>
      <c r="AB92" s="10">
        <f t="shared" si="20"/>
        <v>-1.8864388568665973</v>
      </c>
      <c r="AC92" s="43"/>
      <c r="AD92" s="46">
        <f t="shared" si="21"/>
        <v>-1.9944147615519441</v>
      </c>
      <c r="AE92" s="21">
        <f t="shared" si="22"/>
        <v>-2.0856437734652005</v>
      </c>
      <c r="AF92" s="10">
        <f t="shared" si="23"/>
        <v>-1.91182930479075</v>
      </c>
      <c r="AG92" s="50"/>
      <c r="AH92" s="46">
        <f t="shared" si="24"/>
        <v>-0.20458116860769579</v>
      </c>
      <c r="AI92" s="10">
        <f t="shared" si="26"/>
        <v>-0.20200390956803066</v>
      </c>
      <c r="AK92" s="46">
        <f t="shared" si="25"/>
        <v>-2.3025971864703307</v>
      </c>
      <c r="AL92" s="10">
        <f t="shared" si="27"/>
        <v>-2.3224235545032306</v>
      </c>
    </row>
    <row r="93" spans="2:38" x14ac:dyDescent="0.3">
      <c r="B93" s="2" t="s">
        <v>89</v>
      </c>
      <c r="C93" s="41"/>
      <c r="D93" s="14">
        <v>5.1361743922707795E-4</v>
      </c>
      <c r="E93" s="15">
        <v>6.6879187541932195E-4</v>
      </c>
      <c r="F93" s="19">
        <v>4.1513161689332999E-4</v>
      </c>
      <c r="G93" s="43"/>
      <c r="H93" s="6">
        <v>11.8413815618584</v>
      </c>
      <c r="I93" s="7">
        <v>10.754683137855299</v>
      </c>
      <c r="J93" s="43"/>
      <c r="K93" s="6">
        <v>10.8478252606601</v>
      </c>
      <c r="L93" s="7">
        <v>9.9033446648812316</v>
      </c>
      <c r="M93" s="43"/>
      <c r="N93" s="6">
        <v>11.903326638148201</v>
      </c>
      <c r="O93" s="7">
        <v>10.89705660587115</v>
      </c>
      <c r="P93" s="43"/>
      <c r="Q93" s="6">
        <v>10.963951564398799</v>
      </c>
      <c r="R93" s="7">
        <v>9.9664334478575149</v>
      </c>
      <c r="S93" s="43"/>
      <c r="T93" s="6">
        <v>10.3323858134397</v>
      </c>
      <c r="U93" s="7">
        <v>9.3970991888122555</v>
      </c>
      <c r="V93" s="43"/>
      <c r="W93" s="6">
        <v>9.5486327165538203</v>
      </c>
      <c r="X93" s="7">
        <v>8.6435939561537047</v>
      </c>
      <c r="Y93" s="43"/>
      <c r="Z93" s="46">
        <f t="shared" si="18"/>
        <v>-0.99355630119829996</v>
      </c>
      <c r="AA93" s="21">
        <f t="shared" si="19"/>
        <v>-0.93937507374940132</v>
      </c>
      <c r="AB93" s="10">
        <f t="shared" si="20"/>
        <v>-0.78375309688587969</v>
      </c>
      <c r="AC93" s="43"/>
      <c r="AD93" s="46">
        <f t="shared" si="21"/>
        <v>-0.85133847297406717</v>
      </c>
      <c r="AE93" s="21">
        <f t="shared" si="22"/>
        <v>-0.93062315801363482</v>
      </c>
      <c r="AF93" s="10">
        <f t="shared" si="23"/>
        <v>-0.75350523265855074</v>
      </c>
      <c r="AG93" s="50"/>
      <c r="AH93" s="46">
        <f t="shared" si="24"/>
        <v>-0.30538916419343942</v>
      </c>
      <c r="AI93" s="10">
        <f t="shared" si="26"/>
        <v>-0.36861089876074654</v>
      </c>
      <c r="AK93" s="46">
        <f t="shared" si="25"/>
        <v>-3.2133858199014753</v>
      </c>
      <c r="AL93" s="10">
        <f t="shared" si="27"/>
        <v>-3.6307462706032418</v>
      </c>
    </row>
    <row r="94" spans="2:38" x14ac:dyDescent="0.3">
      <c r="B94" s="2" t="s">
        <v>90</v>
      </c>
      <c r="C94" s="41"/>
      <c r="D94" s="14">
        <v>0.21173035588943001</v>
      </c>
      <c r="E94" s="15">
        <v>0.30583292493645098</v>
      </c>
      <c r="F94" s="19">
        <v>8.9388779944291397E-2</v>
      </c>
      <c r="G94" s="43"/>
      <c r="H94" s="6">
        <v>54.331559974992402</v>
      </c>
      <c r="I94" s="7">
        <v>59.311011426749552</v>
      </c>
      <c r="J94" s="43"/>
      <c r="K94" s="6">
        <v>51.078779295561603</v>
      </c>
      <c r="L94" s="7">
        <v>55.856902118618201</v>
      </c>
      <c r="M94" s="43"/>
      <c r="N94" s="6">
        <v>54.922843951529103</v>
      </c>
      <c r="O94" s="7">
        <v>61.2927739141331</v>
      </c>
      <c r="P94" s="43"/>
      <c r="Q94" s="6">
        <v>51.293837079515299</v>
      </c>
      <c r="R94" s="7">
        <v>57.472979074861499</v>
      </c>
      <c r="S94" s="43"/>
      <c r="T94" s="6">
        <v>49.457091713125699</v>
      </c>
      <c r="U94" s="7">
        <v>53.21396673496475</v>
      </c>
      <c r="V94" s="43"/>
      <c r="W94" s="6">
        <v>46.863202798970903</v>
      </c>
      <c r="X94" s="7">
        <v>50.456201424810999</v>
      </c>
      <c r="Y94" s="43"/>
      <c r="Z94" s="46">
        <f t="shared" si="18"/>
        <v>-3.2527806794307992</v>
      </c>
      <c r="AA94" s="21">
        <f t="shared" si="19"/>
        <v>-3.6290068720138038</v>
      </c>
      <c r="AB94" s="10">
        <f t="shared" si="20"/>
        <v>-2.5938889141547961</v>
      </c>
      <c r="AC94" s="43"/>
      <c r="AD94" s="46">
        <f t="shared" si="21"/>
        <v>-3.4541093081313505</v>
      </c>
      <c r="AE94" s="21">
        <f t="shared" si="22"/>
        <v>-3.8197948392716015</v>
      </c>
      <c r="AF94" s="10">
        <f t="shared" si="23"/>
        <v>-2.7577653101537507</v>
      </c>
      <c r="AG94" s="50"/>
      <c r="AH94" s="46">
        <f t="shared" si="24"/>
        <v>-0.82772140044164422</v>
      </c>
      <c r="AI94" s="10">
        <f t="shared" si="26"/>
        <v>-0.85344324487585288</v>
      </c>
      <c r="AK94" s="46">
        <f t="shared" si="25"/>
        <v>-4.5800097910530049</v>
      </c>
      <c r="AL94" s="10">
        <f t="shared" si="27"/>
        <v>-4.809513067451471</v>
      </c>
    </row>
    <row r="95" spans="2:38" x14ac:dyDescent="0.3">
      <c r="B95" s="2" t="s">
        <v>91</v>
      </c>
      <c r="C95" s="41"/>
      <c r="D95" s="14">
        <v>0.104638753466927</v>
      </c>
      <c r="E95" s="15">
        <v>0.15328102461852999</v>
      </c>
      <c r="F95" s="19">
        <v>5.0873501686278903E-2</v>
      </c>
      <c r="G95" s="43"/>
      <c r="H95" s="6">
        <v>50.218503686886201</v>
      </c>
      <c r="I95" s="7">
        <v>54.040731894396352</v>
      </c>
      <c r="J95" s="43"/>
      <c r="K95" s="6">
        <v>47.353541749728699</v>
      </c>
      <c r="L95" s="7">
        <v>51.073341399285056</v>
      </c>
      <c r="M95" s="43"/>
      <c r="N95" s="6">
        <v>52.2920105433356</v>
      </c>
      <c r="O95" s="7">
        <v>57.038261630176599</v>
      </c>
      <c r="P95" s="43"/>
      <c r="Q95" s="6">
        <v>49.229490355459099</v>
      </c>
      <c r="R95" s="7">
        <v>53.948922566845802</v>
      </c>
      <c r="S95" s="43"/>
      <c r="T95" s="6">
        <v>44.4233397010251</v>
      </c>
      <c r="U95" s="7">
        <v>46.751899648641796</v>
      </c>
      <c r="V95" s="43"/>
      <c r="W95" s="6">
        <v>41.876451717444098</v>
      </c>
      <c r="X95" s="7">
        <v>44.177405713486451</v>
      </c>
      <c r="Y95" s="43"/>
      <c r="Z95" s="46">
        <f t="shared" si="18"/>
        <v>-2.8649619371575028</v>
      </c>
      <c r="AA95" s="21">
        <f t="shared" si="19"/>
        <v>-3.0625201878765012</v>
      </c>
      <c r="AB95" s="10">
        <f t="shared" si="20"/>
        <v>-2.5468879835810014</v>
      </c>
      <c r="AC95" s="43"/>
      <c r="AD95" s="46">
        <f t="shared" si="21"/>
        <v>-2.9673904951112959</v>
      </c>
      <c r="AE95" s="21">
        <f t="shared" si="22"/>
        <v>-3.0893390633307973</v>
      </c>
      <c r="AF95" s="10">
        <f t="shared" si="23"/>
        <v>-2.5744939351553455</v>
      </c>
      <c r="AG95" s="50"/>
      <c r="AH95" s="46">
        <f t="shared" si="24"/>
        <v>-0.46407011794973885</v>
      </c>
      <c r="AI95" s="10">
        <f t="shared" si="26"/>
        <v>-0.47694127328704006</v>
      </c>
      <c r="AK95" s="46">
        <f t="shared" si="25"/>
        <v>-3.9248120473703292</v>
      </c>
      <c r="AL95" s="10">
        <f t="shared" si="27"/>
        <v>-4.0076060239352929</v>
      </c>
    </row>
    <row r="96" spans="2:38" x14ac:dyDescent="0.3">
      <c r="B96" s="2" t="s">
        <v>92</v>
      </c>
      <c r="C96" s="41"/>
      <c r="D96" s="14">
        <v>9.6776685248989094E-2</v>
      </c>
      <c r="E96" s="15">
        <v>0.12971629476316199</v>
      </c>
      <c r="F96" s="19">
        <v>6.3581221726575404E-2</v>
      </c>
      <c r="G96" s="43"/>
      <c r="H96" s="6">
        <v>42.049237717040199</v>
      </c>
      <c r="I96" s="7">
        <v>43.463248030890895</v>
      </c>
      <c r="J96" s="43"/>
      <c r="K96" s="6">
        <v>40.777635492594001</v>
      </c>
      <c r="L96" s="7">
        <v>42.151041906920099</v>
      </c>
      <c r="M96" s="43"/>
      <c r="N96" s="6">
        <v>45.1040979979689</v>
      </c>
      <c r="O96" s="7">
        <v>47.21988782854735</v>
      </c>
      <c r="P96" s="43"/>
      <c r="Q96" s="6">
        <v>43.705571201521998</v>
      </c>
      <c r="R96" s="7">
        <v>45.755376950003452</v>
      </c>
      <c r="S96" s="43"/>
      <c r="T96" s="6">
        <v>36.3002537862723</v>
      </c>
      <c r="U96" s="7">
        <v>36.837070276247751</v>
      </c>
      <c r="V96" s="43"/>
      <c r="W96" s="6">
        <v>35.069688939133897</v>
      </c>
      <c r="X96" s="7">
        <v>35.594978709449549</v>
      </c>
      <c r="Y96" s="43"/>
      <c r="Z96" s="46">
        <f t="shared" si="18"/>
        <v>-1.2716022244461982</v>
      </c>
      <c r="AA96" s="21">
        <f t="shared" si="19"/>
        <v>-1.3985267964469017</v>
      </c>
      <c r="AB96" s="10">
        <f t="shared" si="20"/>
        <v>-1.2305648471384032</v>
      </c>
      <c r="AC96" s="43"/>
      <c r="AD96" s="46">
        <f t="shared" si="21"/>
        <v>-1.3122061239707961</v>
      </c>
      <c r="AE96" s="21">
        <f t="shared" si="22"/>
        <v>-1.4645108785438978</v>
      </c>
      <c r="AF96" s="10">
        <f t="shared" si="23"/>
        <v>-1.2420915667982015</v>
      </c>
      <c r="AG96" s="50"/>
      <c r="AH96" s="46">
        <f t="shared" si="24"/>
        <v>-0.22600539025084379</v>
      </c>
      <c r="AI96" s="10">
        <f t="shared" si="26"/>
        <v>-0.30188376351653123</v>
      </c>
      <c r="AK96" s="46">
        <f t="shared" si="25"/>
        <v>-1.8376112243689506</v>
      </c>
      <c r="AL96" s="10">
        <f t="shared" si="27"/>
        <v>-2.0574011224152526</v>
      </c>
    </row>
    <row r="97" spans="2:38" x14ac:dyDescent="0.3">
      <c r="B97" s="2" t="s">
        <v>93</v>
      </c>
      <c r="C97" s="41"/>
      <c r="D97" s="14">
        <v>3.0479716394888001E-2</v>
      </c>
      <c r="E97" s="15">
        <v>1.8324530736429801E-2</v>
      </c>
      <c r="F97" s="19">
        <v>1.2652338155641501E-2</v>
      </c>
      <c r="G97" s="43"/>
      <c r="H97" s="6">
        <v>36.481663846731898</v>
      </c>
      <c r="I97" s="7">
        <v>39.914613170803797</v>
      </c>
      <c r="J97" s="43"/>
      <c r="K97" s="6">
        <v>34.541274871272002</v>
      </c>
      <c r="L97" s="7">
        <v>37.809525109624801</v>
      </c>
      <c r="M97" s="43"/>
      <c r="N97" s="6">
        <v>35.9417897697749</v>
      </c>
      <c r="O97" s="7">
        <v>37.688914212748003</v>
      </c>
      <c r="P97" s="43"/>
      <c r="Q97" s="6">
        <v>34.141464830504098</v>
      </c>
      <c r="R97" s="7">
        <v>35.865696198914151</v>
      </c>
      <c r="S97" s="43"/>
      <c r="T97" s="6">
        <v>31.161170142589999</v>
      </c>
      <c r="U97" s="7">
        <v>31.328527342414802</v>
      </c>
      <c r="V97" s="43"/>
      <c r="W97" s="6">
        <v>29.6033891954315</v>
      </c>
      <c r="X97" s="7">
        <v>29.770220305360404</v>
      </c>
      <c r="Y97" s="43"/>
      <c r="Z97" s="46">
        <f t="shared" si="18"/>
        <v>-1.9403889754598964</v>
      </c>
      <c r="AA97" s="21">
        <f t="shared" si="19"/>
        <v>-1.8003249392708014</v>
      </c>
      <c r="AB97" s="10">
        <f t="shared" si="20"/>
        <v>-1.5577809471584985</v>
      </c>
      <c r="AC97" s="43"/>
      <c r="AD97" s="46">
        <f t="shared" si="21"/>
        <v>-2.1050880611789964</v>
      </c>
      <c r="AE97" s="21">
        <f t="shared" si="22"/>
        <v>-1.8232180138338521</v>
      </c>
      <c r="AF97" s="10">
        <f t="shared" si="23"/>
        <v>-1.5583070370543979</v>
      </c>
      <c r="AG97" s="50"/>
      <c r="AH97" s="46">
        <f t="shared" si="24"/>
        <v>-0.42553514736444537</v>
      </c>
      <c r="AI97" s="10">
        <f t="shared" si="26"/>
        <v>-0.61780158614319447</v>
      </c>
      <c r="AK97" s="46">
        <f t="shared" si="25"/>
        <v>-3.4484645045698956</v>
      </c>
      <c r="AL97" s="10">
        <f t="shared" si="27"/>
        <v>-4.2712717113540393</v>
      </c>
    </row>
    <row r="98" spans="2:38" x14ac:dyDescent="0.3">
      <c r="B98" s="2" t="s">
        <v>94</v>
      </c>
      <c r="C98" s="41"/>
      <c r="D98" s="14">
        <v>9.5853842192210006E-2</v>
      </c>
      <c r="E98" s="15">
        <v>8.0114784059619498E-2</v>
      </c>
      <c r="F98" s="19">
        <v>3.2223673501756998E-2</v>
      </c>
      <c r="G98" s="43"/>
      <c r="H98" s="6">
        <v>49.475943896762899</v>
      </c>
      <c r="I98" s="7">
        <v>55.263026465336651</v>
      </c>
      <c r="J98" s="43"/>
      <c r="K98" s="6">
        <v>46.395609948700503</v>
      </c>
      <c r="L98" s="7">
        <v>52.037128725025497</v>
      </c>
      <c r="M98" s="43"/>
      <c r="N98" s="6">
        <v>48.9782853243657</v>
      </c>
      <c r="O98" s="7">
        <v>54.686778143224402</v>
      </c>
      <c r="P98" s="43"/>
      <c r="Q98" s="6">
        <v>45.948811481388397</v>
      </c>
      <c r="R98" s="7">
        <v>51.625465978424351</v>
      </c>
      <c r="S98" s="43"/>
      <c r="T98" s="6">
        <v>42.133602378087197</v>
      </c>
      <c r="U98" s="7">
        <v>44.946125258183002</v>
      </c>
      <c r="V98" s="43"/>
      <c r="W98" s="6">
        <v>39.723682614992597</v>
      </c>
      <c r="X98" s="7">
        <v>42.578487941988897</v>
      </c>
      <c r="Y98" s="43"/>
      <c r="Z98" s="46">
        <f t="shared" si="18"/>
        <v>-3.0803339480623961</v>
      </c>
      <c r="AA98" s="21">
        <f t="shared" si="19"/>
        <v>-3.0294738429773034</v>
      </c>
      <c r="AB98" s="10">
        <f t="shared" si="20"/>
        <v>-2.4099197630945994</v>
      </c>
      <c r="AC98" s="43"/>
      <c r="AD98" s="46">
        <f t="shared" si="21"/>
        <v>-3.2258977403111544</v>
      </c>
      <c r="AE98" s="21">
        <f t="shared" si="22"/>
        <v>-3.0613121648000501</v>
      </c>
      <c r="AF98" s="10">
        <f t="shared" si="23"/>
        <v>-2.3676373161941058</v>
      </c>
      <c r="AG98" s="50"/>
      <c r="AH98" s="46">
        <f t="shared" si="24"/>
        <v>-0.63619852435650204</v>
      </c>
      <c r="AI98" s="10">
        <f t="shared" si="26"/>
        <v>-0.77896770716400743</v>
      </c>
      <c r="AK98" s="46">
        <f t="shared" si="25"/>
        <v>-4.6009659707966488</v>
      </c>
      <c r="AL98" s="10">
        <f t="shared" si="27"/>
        <v>-5.04120425878315</v>
      </c>
    </row>
    <row r="99" spans="2:38" x14ac:dyDescent="0.3">
      <c r="B99" s="2" t="s">
        <v>95</v>
      </c>
      <c r="C99" s="41"/>
      <c r="D99" s="14">
        <v>5.7502174146395697E-2</v>
      </c>
      <c r="E99" s="15">
        <v>6.35643818587662E-2</v>
      </c>
      <c r="F99" s="19">
        <v>2.6652307660313099E-2</v>
      </c>
      <c r="G99" s="43"/>
      <c r="H99" s="6">
        <v>39.321895899144998</v>
      </c>
      <c r="I99" s="7">
        <v>38.123186265383694</v>
      </c>
      <c r="J99" s="43"/>
      <c r="K99" s="6">
        <v>37.072041340237199</v>
      </c>
      <c r="L99" s="7">
        <v>35.961351475346248</v>
      </c>
      <c r="M99" s="43"/>
      <c r="N99" s="6">
        <v>39.161296403508899</v>
      </c>
      <c r="O99" s="7">
        <v>37.983049531599846</v>
      </c>
      <c r="P99" s="43"/>
      <c r="Q99" s="6">
        <v>36.849324913223498</v>
      </c>
      <c r="R99" s="7">
        <v>35.76531659231545</v>
      </c>
      <c r="S99" s="43"/>
      <c r="T99" s="6">
        <v>33.140945554848798</v>
      </c>
      <c r="U99" s="7">
        <v>32.646318367098651</v>
      </c>
      <c r="V99" s="43"/>
      <c r="W99" s="6">
        <v>31.078578074951501</v>
      </c>
      <c r="X99" s="7">
        <v>30.615240004837151</v>
      </c>
      <c r="Y99" s="43"/>
      <c r="Z99" s="46">
        <f t="shared" si="18"/>
        <v>-2.2498545589077992</v>
      </c>
      <c r="AA99" s="21">
        <f t="shared" si="19"/>
        <v>-2.3119714902854014</v>
      </c>
      <c r="AB99" s="10">
        <f t="shared" si="20"/>
        <v>-2.0623674798972971</v>
      </c>
      <c r="AC99" s="43"/>
      <c r="AD99" s="46">
        <f t="shared" si="21"/>
        <v>-2.1618347900374459</v>
      </c>
      <c r="AE99" s="21">
        <f t="shared" si="22"/>
        <v>-2.2177329392843959</v>
      </c>
      <c r="AF99" s="10">
        <f t="shared" si="23"/>
        <v>-2.0310783622614998</v>
      </c>
      <c r="AG99" s="50"/>
      <c r="AH99" s="46">
        <f t="shared" si="24"/>
        <v>-0.27074375167429027</v>
      </c>
      <c r="AI99" s="10">
        <f t="shared" si="26"/>
        <v>-0.19780687425129073</v>
      </c>
      <c r="AK99" s="46">
        <f t="shared" si="25"/>
        <v>-3.0416406660805562</v>
      </c>
      <c r="AL99" s="10">
        <f t="shared" si="27"/>
        <v>-2.7458973556276254</v>
      </c>
    </row>
    <row r="100" spans="2:38" x14ac:dyDescent="0.3">
      <c r="B100" s="2" t="s">
        <v>96</v>
      </c>
      <c r="C100" s="41"/>
      <c r="D100" s="14">
        <v>1.8890624297359101E-2</v>
      </c>
      <c r="E100" s="15">
        <v>4.6919365302803398E-2</v>
      </c>
      <c r="F100" s="19">
        <v>2.5766574952118398E-2</v>
      </c>
      <c r="G100" s="43"/>
      <c r="H100" s="6">
        <v>35.932848603024397</v>
      </c>
      <c r="I100" s="7">
        <v>29.654224206677402</v>
      </c>
      <c r="J100" s="43"/>
      <c r="K100" s="6">
        <v>34.348894624645602</v>
      </c>
      <c r="L100" s="7">
        <v>28.092533485309399</v>
      </c>
      <c r="M100" s="43"/>
      <c r="N100" s="6">
        <v>37.729069829008601</v>
      </c>
      <c r="O100" s="7">
        <v>30.577316301183103</v>
      </c>
      <c r="P100" s="43"/>
      <c r="Q100" s="6">
        <v>36.159352135500598</v>
      </c>
      <c r="R100" s="7">
        <v>28.997700888046651</v>
      </c>
      <c r="S100" s="43"/>
      <c r="T100" s="6">
        <v>32.720926527366302</v>
      </c>
      <c r="U100" s="7">
        <v>26.112693856177149</v>
      </c>
      <c r="V100" s="43"/>
      <c r="W100" s="6">
        <v>31.2702650740652</v>
      </c>
      <c r="X100" s="7">
        <v>24.6616266318117</v>
      </c>
      <c r="Y100" s="43"/>
      <c r="Z100" s="46">
        <f t="shared" ref="Z100:Z109" si="28">K100-H100</f>
        <v>-1.5839539783787941</v>
      </c>
      <c r="AA100" s="21">
        <f t="shared" ref="AA100:AA109" si="29">Q100-N100</f>
        <v>-1.5697176935080037</v>
      </c>
      <c r="AB100" s="10">
        <f t="shared" ref="AB100:AB109" si="30">W100-T100</f>
        <v>-1.4506614533011017</v>
      </c>
      <c r="AC100" s="43"/>
      <c r="AD100" s="46">
        <f t="shared" ref="AD100:AD109" si="31">L100-I100</f>
        <v>-1.5616907213680022</v>
      </c>
      <c r="AE100" s="21">
        <f t="shared" ref="AE100:AE109" si="32">R100-O100</f>
        <v>-1.5796154131364517</v>
      </c>
      <c r="AF100" s="10">
        <f t="shared" ref="AF100:AF109" si="33">X100-U100</f>
        <v>-1.451067224365449</v>
      </c>
      <c r="AG100" s="50"/>
      <c r="AH100" s="46">
        <f t="shared" ref="AH100:AH109" si="34">SLOPE(Z100:AB100,LN($D100:$F100))</f>
        <v>-1.3270452316349711E-2</v>
      </c>
      <c r="AI100" s="10">
        <f t="shared" si="26"/>
        <v>-4.5987894476163721E-2</v>
      </c>
      <c r="AK100" s="46">
        <f t="shared" ref="AK100:AK109" si="35">INTERCEPT(Z100:AB100,LN($D100:$F100))</f>
        <v>-1.5820518877926251</v>
      </c>
      <c r="AL100" s="10">
        <f t="shared" si="27"/>
        <v>-1.6946167317211089</v>
      </c>
    </row>
    <row r="101" spans="2:38" x14ac:dyDescent="0.3">
      <c r="B101" s="2" t="s">
        <v>97</v>
      </c>
      <c r="C101" s="41"/>
      <c r="D101" s="14">
        <v>0.31474383329498401</v>
      </c>
      <c r="E101" s="15">
        <v>0.367942766039978</v>
      </c>
      <c r="F101" s="19">
        <v>7.1257646619994799E-2</v>
      </c>
      <c r="G101" s="43"/>
      <c r="H101" s="6">
        <v>47.094729031610797</v>
      </c>
      <c r="I101" s="7">
        <v>50.749774200681252</v>
      </c>
      <c r="J101" s="43"/>
      <c r="K101" s="6">
        <v>44.195173084201002</v>
      </c>
      <c r="L101" s="7">
        <v>47.635025866771201</v>
      </c>
      <c r="M101" s="43"/>
      <c r="N101" s="6">
        <v>46.462462871871402</v>
      </c>
      <c r="O101" s="7">
        <v>49.194564945536349</v>
      </c>
      <c r="P101" s="43"/>
      <c r="Q101" s="6">
        <v>43.588545921700103</v>
      </c>
      <c r="R101" s="7">
        <v>46.160478962915448</v>
      </c>
      <c r="S101" s="43"/>
      <c r="T101" s="6">
        <v>38.096362480302503</v>
      </c>
      <c r="U101" s="7">
        <v>39.771208215088997</v>
      </c>
      <c r="V101" s="43"/>
      <c r="W101" s="6">
        <v>35.894064760225099</v>
      </c>
      <c r="X101" s="7">
        <v>37.4503196836828</v>
      </c>
      <c r="Y101" s="43"/>
      <c r="Z101" s="46">
        <f t="shared" si="28"/>
        <v>-2.8995559474097945</v>
      </c>
      <c r="AA101" s="21">
        <f t="shared" si="29"/>
        <v>-2.8739169501712993</v>
      </c>
      <c r="AB101" s="10">
        <f t="shared" si="30"/>
        <v>-2.2022977200774037</v>
      </c>
      <c r="AC101" s="43"/>
      <c r="AD101" s="46">
        <f t="shared" si="31"/>
        <v>-3.1147483339100503</v>
      </c>
      <c r="AE101" s="21">
        <f t="shared" si="32"/>
        <v>-3.0340859826209012</v>
      </c>
      <c r="AF101" s="10">
        <f t="shared" si="33"/>
        <v>-2.3208885314061973</v>
      </c>
      <c r="AG101" s="50"/>
      <c r="AH101" s="46">
        <f t="shared" si="34"/>
        <v>-0.43327884678856626</v>
      </c>
      <c r="AI101" s="10">
        <f t="shared" si="26"/>
        <v>-0.47452212279259043</v>
      </c>
      <c r="AK101" s="46">
        <f t="shared" si="35"/>
        <v>-3.3514431202206825</v>
      </c>
      <c r="AL101" s="10">
        <f t="shared" si="27"/>
        <v>-3.5820456731753154</v>
      </c>
    </row>
    <row r="102" spans="2:38" x14ac:dyDescent="0.3">
      <c r="B102" s="2" t="s">
        <v>98</v>
      </c>
      <c r="C102" s="41"/>
      <c r="D102" s="14">
        <v>4.2280876428604397E-2</v>
      </c>
      <c r="E102" s="15">
        <v>2.50207220473718E-2</v>
      </c>
      <c r="F102" s="19">
        <v>1.8213116179769801E-2</v>
      </c>
      <c r="G102" s="43"/>
      <c r="H102" s="6">
        <v>36.560991247422301</v>
      </c>
      <c r="I102" s="7">
        <v>40.877278744534799</v>
      </c>
      <c r="J102" s="43"/>
      <c r="K102" s="6">
        <v>34.622614170646699</v>
      </c>
      <c r="L102" s="7">
        <v>38.80632827176855</v>
      </c>
      <c r="M102" s="43"/>
      <c r="N102" s="6">
        <v>36.037679605713898</v>
      </c>
      <c r="O102" s="7">
        <v>38.566980979431449</v>
      </c>
      <c r="P102" s="43"/>
      <c r="Q102" s="6">
        <v>34.227732006316998</v>
      </c>
      <c r="R102" s="7">
        <v>36.703315827512498</v>
      </c>
      <c r="S102" s="43"/>
      <c r="T102" s="6">
        <v>31.253158152147101</v>
      </c>
      <c r="U102" s="7">
        <v>32.040812087665003</v>
      </c>
      <c r="V102" s="43"/>
      <c r="W102" s="6">
        <v>29.6971940727815</v>
      </c>
      <c r="X102" s="7">
        <v>30.488418839071699</v>
      </c>
      <c r="Y102" s="43"/>
      <c r="Z102" s="46">
        <f t="shared" si="28"/>
        <v>-1.9383770767756019</v>
      </c>
      <c r="AA102" s="21">
        <f t="shared" si="29"/>
        <v>-1.8099475993968994</v>
      </c>
      <c r="AB102" s="10">
        <f t="shared" si="30"/>
        <v>-1.5559640793656015</v>
      </c>
      <c r="AC102" s="43"/>
      <c r="AD102" s="46">
        <f t="shared" si="31"/>
        <v>-2.0709504727662491</v>
      </c>
      <c r="AE102" s="21">
        <f t="shared" si="32"/>
        <v>-1.8636651519189513</v>
      </c>
      <c r="AF102" s="10">
        <f t="shared" si="33"/>
        <v>-1.5523932485933045</v>
      </c>
      <c r="AG102" s="50"/>
      <c r="AH102" s="46">
        <f t="shared" si="34"/>
        <v>-0.43312263440300353</v>
      </c>
      <c r="AI102" s="10">
        <f t="shared" si="26"/>
        <v>-0.59364136191413963</v>
      </c>
      <c r="AK102" s="46">
        <f t="shared" si="35"/>
        <v>-3.3355792768970787</v>
      </c>
      <c r="AL102" s="10">
        <f t="shared" si="27"/>
        <v>-3.9774077832223576</v>
      </c>
    </row>
    <row r="103" spans="2:38" x14ac:dyDescent="0.3">
      <c r="B103" s="2" t="s">
        <v>99</v>
      </c>
      <c r="C103" s="41"/>
      <c r="D103" s="14">
        <v>2.79503250679538E-2</v>
      </c>
      <c r="E103" s="15">
        <v>1.34459050311737E-2</v>
      </c>
      <c r="F103" s="19">
        <v>9.8037582988180494E-3</v>
      </c>
      <c r="G103" s="43"/>
      <c r="H103" s="6">
        <v>33.889650796103197</v>
      </c>
      <c r="I103" s="7">
        <v>39.470110274544396</v>
      </c>
      <c r="J103" s="43"/>
      <c r="K103" s="6">
        <v>32.001203650672103</v>
      </c>
      <c r="L103" s="7">
        <v>37.508282647534351</v>
      </c>
      <c r="M103" s="43"/>
      <c r="N103" s="6">
        <v>33.756518211126</v>
      </c>
      <c r="O103" s="7">
        <v>37.189382625259398</v>
      </c>
      <c r="P103" s="43"/>
      <c r="Q103" s="6">
        <v>31.938866640972901</v>
      </c>
      <c r="R103" s="7">
        <v>35.234503948666102</v>
      </c>
      <c r="S103" s="43"/>
      <c r="T103" s="6">
        <v>29.764960082201799</v>
      </c>
      <c r="U103" s="7">
        <v>31.929279022425447</v>
      </c>
      <c r="V103" s="43"/>
      <c r="W103" s="6">
        <v>28.131296040939901</v>
      </c>
      <c r="X103" s="7">
        <v>30.204312596117852</v>
      </c>
      <c r="Y103" s="43"/>
      <c r="Z103" s="46">
        <f t="shared" si="28"/>
        <v>-1.888447145431094</v>
      </c>
      <c r="AA103" s="21">
        <f t="shared" si="29"/>
        <v>-1.8176515701530995</v>
      </c>
      <c r="AB103" s="10">
        <f t="shared" si="30"/>
        <v>-1.6336640412618983</v>
      </c>
      <c r="AC103" s="43"/>
      <c r="AD103" s="46">
        <f t="shared" si="31"/>
        <v>-1.9618276270100452</v>
      </c>
      <c r="AE103" s="21">
        <f t="shared" si="32"/>
        <v>-1.9548786765932959</v>
      </c>
      <c r="AF103" s="10">
        <f t="shared" si="33"/>
        <v>-1.7249664263075957</v>
      </c>
      <c r="AG103" s="50"/>
      <c r="AH103" s="46">
        <f t="shared" si="34"/>
        <v>-0.21747572507687185</v>
      </c>
      <c r="AI103" s="10">
        <f t="shared" si="26"/>
        <v>-0.18805146811008863</v>
      </c>
      <c r="AK103" s="46">
        <f t="shared" si="35"/>
        <v>-2.6868959342830769</v>
      </c>
      <c r="AL103" s="10">
        <f t="shared" si="27"/>
        <v>-2.6648197425063538</v>
      </c>
    </row>
    <row r="104" spans="2:38" x14ac:dyDescent="0.3">
      <c r="B104" s="2" t="s">
        <v>100</v>
      </c>
      <c r="C104" s="41"/>
      <c r="D104" s="14">
        <v>7.1566611392471502E-2</v>
      </c>
      <c r="E104" s="15">
        <v>0.148483548550737</v>
      </c>
      <c r="F104" s="19">
        <v>8.5935058032050496E-2</v>
      </c>
      <c r="G104" s="43"/>
      <c r="H104" s="6">
        <v>26.232669139194101</v>
      </c>
      <c r="I104" s="7">
        <v>26.325510353896</v>
      </c>
      <c r="J104" s="43"/>
      <c r="K104" s="6">
        <v>24.518003780466199</v>
      </c>
      <c r="L104" s="7">
        <v>24.5806512523049</v>
      </c>
      <c r="M104" s="43"/>
      <c r="N104" s="6">
        <v>27.162453008999702</v>
      </c>
      <c r="O104" s="7">
        <v>27.255420140510601</v>
      </c>
      <c r="P104" s="43"/>
      <c r="Q104" s="6">
        <v>25.452123643211301</v>
      </c>
      <c r="R104" s="7">
        <v>25.5129570803382</v>
      </c>
      <c r="S104" s="43"/>
      <c r="T104" s="6">
        <v>23.716414339110901</v>
      </c>
      <c r="U104" s="7">
        <v>23.535955693364002</v>
      </c>
      <c r="V104" s="43"/>
      <c r="W104" s="6">
        <v>22.172809299034601</v>
      </c>
      <c r="X104" s="7">
        <v>21.9804996846044</v>
      </c>
      <c r="Y104" s="43"/>
      <c r="Z104" s="46">
        <f t="shared" si="28"/>
        <v>-1.7146653587279026</v>
      </c>
      <c r="AA104" s="21">
        <f t="shared" si="29"/>
        <v>-1.7103293657884002</v>
      </c>
      <c r="AB104" s="10">
        <f t="shared" si="30"/>
        <v>-1.5436050400763008</v>
      </c>
      <c r="AC104" s="43"/>
      <c r="AD104" s="46">
        <f t="shared" si="31"/>
        <v>-1.7448591015910999</v>
      </c>
      <c r="AE104" s="21">
        <f t="shared" si="32"/>
        <v>-1.7424630601724012</v>
      </c>
      <c r="AF104" s="10">
        <f t="shared" si="33"/>
        <v>-1.5554560087596023</v>
      </c>
      <c r="AG104" s="50"/>
      <c r="AH104" s="46">
        <f t="shared" si="34"/>
        <v>-6.5550444103073535E-2</v>
      </c>
      <c r="AI104" s="10">
        <f t="shared" si="26"/>
        <v>-7.6128062108758263E-2</v>
      </c>
      <c r="AK104" s="46">
        <f t="shared" si="35"/>
        <v>-1.8091197372596755</v>
      </c>
      <c r="AL104" s="10">
        <f t="shared" si="27"/>
        <v>-1.8585219433182809</v>
      </c>
    </row>
    <row r="105" spans="2:38" x14ac:dyDescent="0.3">
      <c r="B105" s="2" t="s">
        <v>101</v>
      </c>
      <c r="C105" s="41"/>
      <c r="D105" s="14">
        <v>3.6396339942273599E-2</v>
      </c>
      <c r="E105" s="15">
        <v>9.4491181661563603E-2</v>
      </c>
      <c r="F105" s="19">
        <v>5.6290658410618997E-2</v>
      </c>
      <c r="G105" s="43"/>
      <c r="H105" s="6">
        <v>37.401095668823999</v>
      </c>
      <c r="I105" s="7">
        <v>33.956152038374348</v>
      </c>
      <c r="J105" s="43"/>
      <c r="K105" s="6">
        <v>35.313109246621501</v>
      </c>
      <c r="L105" s="7">
        <v>31.996928309172052</v>
      </c>
      <c r="M105" s="43"/>
      <c r="N105" s="6">
        <v>39.3458170363349</v>
      </c>
      <c r="O105" s="7">
        <v>35.699466420894247</v>
      </c>
      <c r="P105" s="43"/>
      <c r="Q105" s="6">
        <v>37.2392374912165</v>
      </c>
      <c r="R105" s="7">
        <v>33.717453311685205</v>
      </c>
      <c r="S105" s="43"/>
      <c r="T105" s="6">
        <v>35.565027547129603</v>
      </c>
      <c r="U105" s="7">
        <v>31.780455407933353</v>
      </c>
      <c r="V105" s="43"/>
      <c r="W105" s="6">
        <v>33.545447195266398</v>
      </c>
      <c r="X105" s="7">
        <v>29.917542394312399</v>
      </c>
      <c r="Y105" s="43"/>
      <c r="Z105" s="46">
        <f t="shared" si="28"/>
        <v>-2.0879864222024977</v>
      </c>
      <c r="AA105" s="21">
        <f t="shared" si="29"/>
        <v>-2.1065795451184002</v>
      </c>
      <c r="AB105" s="10">
        <f t="shared" si="30"/>
        <v>-2.0195803518632047</v>
      </c>
      <c r="AC105" s="43"/>
      <c r="AD105" s="46">
        <f t="shared" si="31"/>
        <v>-1.9592237292022965</v>
      </c>
      <c r="AE105" s="21">
        <f t="shared" si="32"/>
        <v>-1.9820131092090421</v>
      </c>
      <c r="AF105" s="10">
        <f t="shared" si="33"/>
        <v>-1.862913013620954</v>
      </c>
      <c r="AG105" s="50"/>
      <c r="AH105" s="46">
        <f t="shared" si="34"/>
        <v>-2.4091845360453154E-2</v>
      </c>
      <c r="AI105" s="10">
        <f t="shared" si="26"/>
        <v>-3.0275243125885323E-2</v>
      </c>
      <c r="AK105" s="46">
        <f t="shared" si="35"/>
        <v>-2.1400419584638084</v>
      </c>
      <c r="AL105" s="10">
        <f t="shared" si="27"/>
        <v>-2.0209986635418424</v>
      </c>
    </row>
    <row r="106" spans="2:38" x14ac:dyDescent="0.3">
      <c r="B106" s="2" t="s">
        <v>102</v>
      </c>
      <c r="C106" s="41"/>
      <c r="D106" s="14">
        <v>0.75188434985308195</v>
      </c>
      <c r="E106" s="15">
        <v>0.96171675700817805</v>
      </c>
      <c r="F106" s="19">
        <v>0.42184966625137299</v>
      </c>
      <c r="G106" s="43"/>
      <c r="H106" s="6">
        <v>49.250931698691602</v>
      </c>
      <c r="I106" s="7">
        <v>52.044852997195605</v>
      </c>
      <c r="J106" s="43"/>
      <c r="K106" s="6">
        <v>47.778553317962597</v>
      </c>
      <c r="L106" s="7">
        <v>50.536031430375104</v>
      </c>
      <c r="M106" s="43"/>
      <c r="N106" s="6">
        <v>52.550878703182399</v>
      </c>
      <c r="O106" s="7">
        <v>55.627649650588097</v>
      </c>
      <c r="P106" s="43"/>
      <c r="Q106" s="6">
        <v>51.247677940676198</v>
      </c>
      <c r="R106" s="7">
        <v>54.277877144614401</v>
      </c>
      <c r="S106" s="43"/>
      <c r="T106" s="6">
        <v>36.472242641304298</v>
      </c>
      <c r="U106" s="7">
        <v>37.931723481225404</v>
      </c>
      <c r="V106" s="43"/>
      <c r="W106" s="6">
        <v>35.270496902725498</v>
      </c>
      <c r="X106" s="7">
        <v>36.727881346751303</v>
      </c>
      <c r="Y106" s="43"/>
      <c r="Z106" s="46">
        <f t="shared" si="28"/>
        <v>-1.4723783807290047</v>
      </c>
      <c r="AA106" s="21">
        <f t="shared" si="29"/>
        <v>-1.3032007625062008</v>
      </c>
      <c r="AB106" s="10">
        <f t="shared" si="30"/>
        <v>-1.2017457385788006</v>
      </c>
      <c r="AC106" s="43"/>
      <c r="AD106" s="46">
        <f t="shared" si="31"/>
        <v>-1.5088215668205009</v>
      </c>
      <c r="AE106" s="21">
        <f t="shared" si="32"/>
        <v>-1.3497725059736965</v>
      </c>
      <c r="AF106" s="10">
        <f t="shared" si="33"/>
        <v>-1.203842134474101</v>
      </c>
      <c r="AG106" s="50"/>
      <c r="AH106" s="46">
        <f t="shared" si="34"/>
        <v>-0.18475912027720509</v>
      </c>
      <c r="AI106" s="10">
        <f t="shared" si="26"/>
        <v>-0.23970455569395105</v>
      </c>
      <c r="AK106" s="46">
        <f t="shared" si="35"/>
        <v>-1.3988973442767085</v>
      </c>
      <c r="AL106" s="10">
        <f t="shared" si="27"/>
        <v>-1.4490136203656261</v>
      </c>
    </row>
    <row r="107" spans="2:38" x14ac:dyDescent="0.3">
      <c r="B107" s="2" t="s">
        <v>103</v>
      </c>
      <c r="C107" s="41"/>
      <c r="D107" s="14">
        <v>2.28265314801217E-2</v>
      </c>
      <c r="E107" s="15">
        <v>1.7921691968397199E-2</v>
      </c>
      <c r="F107" s="19">
        <v>9.8892904252651497E-3</v>
      </c>
      <c r="G107" s="43"/>
      <c r="H107" s="6">
        <v>36.838426851781698</v>
      </c>
      <c r="I107" s="7">
        <v>29.284635412502197</v>
      </c>
      <c r="J107" s="43"/>
      <c r="K107" s="6">
        <v>34.853312693712297</v>
      </c>
      <c r="L107" s="7">
        <v>27.486041380354152</v>
      </c>
      <c r="M107" s="43"/>
      <c r="N107" s="6">
        <v>40.5878391008359</v>
      </c>
      <c r="O107" s="7">
        <v>31.608907662998948</v>
      </c>
      <c r="P107" s="43"/>
      <c r="Q107" s="6">
        <v>38.592174045399702</v>
      </c>
      <c r="R107" s="7">
        <v>29.636149187908149</v>
      </c>
      <c r="S107" s="43"/>
      <c r="T107" s="6">
        <v>32.720369872570103</v>
      </c>
      <c r="U107" s="7">
        <v>25.141387133515948</v>
      </c>
      <c r="V107" s="43"/>
      <c r="W107" s="6">
        <v>30.944647007994099</v>
      </c>
      <c r="X107" s="7">
        <v>23.613348012410498</v>
      </c>
      <c r="Y107" s="43"/>
      <c r="Z107" s="46">
        <f t="shared" si="28"/>
        <v>-1.9851141580694005</v>
      </c>
      <c r="AA107" s="21">
        <f t="shared" si="29"/>
        <v>-1.9956650554361985</v>
      </c>
      <c r="AB107" s="10">
        <f t="shared" si="30"/>
        <v>-1.7757228645760037</v>
      </c>
      <c r="AC107" s="43"/>
      <c r="AD107" s="46">
        <f t="shared" si="31"/>
        <v>-1.7985940321480456</v>
      </c>
      <c r="AE107" s="21">
        <f t="shared" si="32"/>
        <v>-1.9727584750907994</v>
      </c>
      <c r="AF107" s="10">
        <f t="shared" si="33"/>
        <v>-1.5280391211054507</v>
      </c>
      <c r="AG107" s="50"/>
      <c r="AH107" s="46">
        <f t="shared" si="34"/>
        <v>-0.27288334718140284</v>
      </c>
      <c r="AI107" s="10">
        <f t="shared" si="26"/>
        <v>-0.40351584700731075</v>
      </c>
      <c r="AK107" s="46">
        <f t="shared" si="35"/>
        <v>-3.0483780728542884</v>
      </c>
      <c r="AL107" s="10">
        <f t="shared" si="27"/>
        <v>-3.4367340758001492</v>
      </c>
    </row>
    <row r="108" spans="2:38" x14ac:dyDescent="0.3">
      <c r="B108" s="2" t="s">
        <v>104</v>
      </c>
      <c r="C108" s="41"/>
      <c r="D108" s="14">
        <v>3.8444553120462299E-2</v>
      </c>
      <c r="E108" s="15">
        <v>8.0436212362672593E-2</v>
      </c>
      <c r="F108" s="19">
        <v>5.5456920704501998E-2</v>
      </c>
      <c r="G108" s="43"/>
      <c r="H108" s="6">
        <v>38.5146679575276</v>
      </c>
      <c r="I108" s="7">
        <v>37.302006686110403</v>
      </c>
      <c r="J108" s="43"/>
      <c r="K108" s="6">
        <v>36.604165678519301</v>
      </c>
      <c r="L108" s="7">
        <v>35.380973486987152</v>
      </c>
      <c r="M108" s="43"/>
      <c r="N108" s="6">
        <v>41.841318197507597</v>
      </c>
      <c r="O108" s="7">
        <v>40.912002372387448</v>
      </c>
      <c r="P108" s="43"/>
      <c r="Q108" s="6">
        <v>39.861022522204401</v>
      </c>
      <c r="R108" s="7">
        <v>38.923398230377046</v>
      </c>
      <c r="S108" s="43"/>
      <c r="T108" s="6">
        <v>36.6158816177348</v>
      </c>
      <c r="U108" s="7">
        <v>35.364992731704049</v>
      </c>
      <c r="V108" s="43"/>
      <c r="W108" s="6">
        <v>34.735759010977901</v>
      </c>
      <c r="X108" s="7">
        <v>33.576768077968495</v>
      </c>
      <c r="Y108" s="43"/>
      <c r="Z108" s="46">
        <f t="shared" si="28"/>
        <v>-1.9105022790082984</v>
      </c>
      <c r="AA108" s="21">
        <f t="shared" si="29"/>
        <v>-1.9802956753031964</v>
      </c>
      <c r="AB108" s="10">
        <f t="shared" si="30"/>
        <v>-1.880122606756899</v>
      </c>
      <c r="AC108" s="43"/>
      <c r="AD108" s="46">
        <f t="shared" si="31"/>
        <v>-1.9210331991232508</v>
      </c>
      <c r="AE108" s="21">
        <f t="shared" si="32"/>
        <v>-1.9886041420104021</v>
      </c>
      <c r="AF108" s="10">
        <f t="shared" si="33"/>
        <v>-1.7882246537355542</v>
      </c>
      <c r="AG108" s="50"/>
      <c r="AH108" s="46">
        <f t="shared" si="34"/>
        <v>-9.4974204612951654E-2</v>
      </c>
      <c r="AI108" s="10">
        <f t="shared" si="26"/>
        <v>-9.2641530733882191E-2</v>
      </c>
      <c r="AK108" s="46">
        <f t="shared" si="35"/>
        <v>-2.198146594223152</v>
      </c>
      <c r="AL108" s="10">
        <f t="shared" si="27"/>
        <v>-2.1670515510017614</v>
      </c>
    </row>
    <row r="109" spans="2:38" x14ac:dyDescent="0.3">
      <c r="B109" s="2" t="s">
        <v>105</v>
      </c>
      <c r="C109" s="41"/>
      <c r="D109" s="14">
        <v>6.8430651736194198E-3</v>
      </c>
      <c r="E109" s="15">
        <v>4.0234138494184201E-3</v>
      </c>
      <c r="F109" s="19">
        <v>3.0624646138003799E-3</v>
      </c>
      <c r="G109" s="43"/>
      <c r="H109" s="6">
        <v>51.160460293897501</v>
      </c>
      <c r="I109" s="7">
        <v>54.405189456020203</v>
      </c>
      <c r="J109" s="43"/>
      <c r="K109" s="6">
        <v>48.095208691842799</v>
      </c>
      <c r="L109" s="7">
        <v>51.152827842116295</v>
      </c>
      <c r="M109" s="43"/>
      <c r="N109" s="6">
        <v>48.753831705869104</v>
      </c>
      <c r="O109" s="7">
        <v>50.365329106321298</v>
      </c>
      <c r="P109" s="43"/>
      <c r="Q109" s="6">
        <v>45.993963822469198</v>
      </c>
      <c r="R109" s="7">
        <v>47.522052488225995</v>
      </c>
      <c r="S109" s="43"/>
      <c r="T109" s="6">
        <v>40.910481310086503</v>
      </c>
      <c r="U109" s="7">
        <v>41.473451148357199</v>
      </c>
      <c r="V109" s="43"/>
      <c r="W109" s="6">
        <v>38.7227891425199</v>
      </c>
      <c r="X109" s="7">
        <v>39.2662648056642</v>
      </c>
      <c r="Y109" s="43"/>
      <c r="Z109" s="46">
        <f t="shared" si="28"/>
        <v>-3.0652516020547012</v>
      </c>
      <c r="AA109" s="21">
        <f t="shared" si="29"/>
        <v>-2.759867883399906</v>
      </c>
      <c r="AB109" s="10">
        <f t="shared" si="30"/>
        <v>-2.1876921675666026</v>
      </c>
      <c r="AC109" s="43"/>
      <c r="AD109" s="46">
        <f t="shared" si="31"/>
        <v>-3.2523616139039078</v>
      </c>
      <c r="AE109" s="21">
        <f t="shared" si="32"/>
        <v>-2.8432766180953024</v>
      </c>
      <c r="AF109" s="10">
        <f t="shared" si="33"/>
        <v>-2.2071863426929994</v>
      </c>
      <c r="AG109" s="50"/>
      <c r="AH109" s="46">
        <f t="shared" si="34"/>
        <v>-1.0208587652918568</v>
      </c>
      <c r="AI109" s="10">
        <f t="shared" si="26"/>
        <v>-1.22752499407349</v>
      </c>
      <c r="AK109" s="46">
        <f t="shared" si="35"/>
        <v>-8.2137508975737141</v>
      </c>
      <c r="AL109" s="10">
        <f t="shared" si="27"/>
        <v>-9.4325285124710234</v>
      </c>
    </row>
    <row r="110" spans="2:38" x14ac:dyDescent="0.3">
      <c r="B110" s="2" t="s">
        <v>106</v>
      </c>
      <c r="C110" s="41"/>
      <c r="D110" s="14">
        <v>6.3796828287251701E-4</v>
      </c>
      <c r="E110" s="15">
        <v>6.1896295612861598E-4</v>
      </c>
      <c r="F110" s="19">
        <v>2.5383737434370298E-4</v>
      </c>
      <c r="G110" s="43"/>
      <c r="H110" s="6" t="s">
        <v>107</v>
      </c>
      <c r="I110" s="7" t="s">
        <v>107</v>
      </c>
      <c r="J110" s="43"/>
      <c r="K110" s="6" t="s">
        <v>107</v>
      </c>
      <c r="L110" s="7" t="s">
        <v>107</v>
      </c>
      <c r="M110" s="43"/>
      <c r="N110" s="6" t="s">
        <v>107</v>
      </c>
      <c r="O110" s="7" t="s">
        <v>107</v>
      </c>
      <c r="P110" s="43"/>
      <c r="Q110" s="6" t="s">
        <v>107</v>
      </c>
      <c r="R110" s="7" t="s">
        <v>107</v>
      </c>
      <c r="S110" s="43"/>
      <c r="T110" s="6" t="s">
        <v>107</v>
      </c>
      <c r="U110" s="7" t="s">
        <v>107</v>
      </c>
      <c r="V110" s="43"/>
      <c r="W110" s="6" t="s">
        <v>107</v>
      </c>
      <c r="X110" s="7" t="s">
        <v>107</v>
      </c>
      <c r="Y110" s="43"/>
      <c r="Z110" s="46" t="s">
        <v>107</v>
      </c>
      <c r="AA110" s="21" t="s">
        <v>107</v>
      </c>
      <c r="AB110" s="10" t="s">
        <v>107</v>
      </c>
      <c r="AC110" s="43"/>
      <c r="AD110" s="46" t="s">
        <v>107</v>
      </c>
      <c r="AE110" s="21" t="s">
        <v>107</v>
      </c>
      <c r="AF110" s="10" t="s">
        <v>107</v>
      </c>
      <c r="AG110" s="50"/>
      <c r="AH110" s="46" t="s">
        <v>107</v>
      </c>
      <c r="AI110" s="10" t="s">
        <v>107</v>
      </c>
      <c r="AK110" s="46" t="s">
        <v>107</v>
      </c>
      <c r="AL110" s="10" t="s">
        <v>107</v>
      </c>
    </row>
    <row r="111" spans="2:38" x14ac:dyDescent="0.3">
      <c r="B111" s="2" t="s">
        <v>108</v>
      </c>
      <c r="C111" s="41"/>
      <c r="D111" s="14">
        <v>4.6067843773729397E-2</v>
      </c>
      <c r="E111" s="15">
        <v>7.7024827531958898E-2</v>
      </c>
      <c r="F111" s="19">
        <v>3.4190766612277303E-2</v>
      </c>
      <c r="G111" s="43"/>
      <c r="H111" s="6">
        <v>36.044826870751997</v>
      </c>
      <c r="I111" s="7">
        <v>37.137269900228048</v>
      </c>
      <c r="J111" s="43"/>
      <c r="K111" s="6">
        <v>33.655302244603497</v>
      </c>
      <c r="L111" s="7">
        <v>34.519034953213605</v>
      </c>
      <c r="M111" s="43"/>
      <c r="N111" s="6">
        <v>36.635043851227998</v>
      </c>
      <c r="O111" s="7">
        <v>37.327072210165653</v>
      </c>
      <c r="P111" s="43"/>
      <c r="Q111" s="6">
        <v>34.266244963731701</v>
      </c>
      <c r="R111" s="7">
        <v>34.794120304616648</v>
      </c>
      <c r="S111" s="43"/>
      <c r="T111" s="6">
        <v>30.660461070282199</v>
      </c>
      <c r="U111" s="7">
        <v>30.693970187551351</v>
      </c>
      <c r="V111" s="43"/>
      <c r="W111" s="6">
        <v>28.770925267201498</v>
      </c>
      <c r="X111" s="7">
        <v>28.6862070916223</v>
      </c>
      <c r="Y111" s="43"/>
      <c r="Z111" s="46">
        <f t="shared" ref="Z111:Z120" si="36">K111-H111</f>
        <v>-2.3895246261484999</v>
      </c>
      <c r="AA111" s="21">
        <f t="shared" ref="AA111:AA120" si="37">Q111-N111</f>
        <v>-2.3687988874962969</v>
      </c>
      <c r="AB111" s="10">
        <f t="shared" ref="AB111:AB120" si="38">W111-T111</f>
        <v>-1.889535803080701</v>
      </c>
      <c r="AC111" s="43"/>
      <c r="AD111" s="46">
        <f t="shared" ref="AD111:AD120" si="39">L111-I111</f>
        <v>-2.618234947014443</v>
      </c>
      <c r="AE111" s="21">
        <f t="shared" ref="AE111:AE120" si="40">R111-O111</f>
        <v>-2.5329519055490053</v>
      </c>
      <c r="AF111" s="10">
        <f t="shared" ref="AF111:AF120" si="41">X111-U111</f>
        <v>-2.0077630959290502</v>
      </c>
      <c r="AG111" s="50"/>
      <c r="AH111" s="46">
        <f t="shared" ref="AH111:AH120" si="42">SLOPE(Z111:AB111,LN($D111:$F111))</f>
        <v>-0.52103362419622201</v>
      </c>
      <c r="AI111" s="10">
        <f t="shared" si="26"/>
        <v>-0.55762564086050614</v>
      </c>
      <c r="AK111" s="46">
        <f t="shared" ref="AK111:AK120" si="43">INTERCEPT(Z111:AB111,LN($D111:$F111))</f>
        <v>-3.7820181786537068</v>
      </c>
      <c r="AL111" s="10">
        <f t="shared" si="27"/>
        <v>-4.0623659473750564</v>
      </c>
    </row>
    <row r="112" spans="2:38" x14ac:dyDescent="0.3">
      <c r="B112" s="2" t="s">
        <v>109</v>
      </c>
      <c r="C112" s="41"/>
      <c r="D112" s="14">
        <v>2.3484788645881799E-2</v>
      </c>
      <c r="E112" s="15">
        <v>2.7163212759981601E-2</v>
      </c>
      <c r="F112" s="19">
        <v>1.23866018206003E-2</v>
      </c>
      <c r="G112" s="43"/>
      <c r="H112" s="6">
        <v>25.3858377786011</v>
      </c>
      <c r="I112" s="7">
        <v>27.1185747428719</v>
      </c>
      <c r="J112" s="43"/>
      <c r="K112" s="6">
        <v>23.457043974586099</v>
      </c>
      <c r="L112" s="7">
        <v>25.173536957426251</v>
      </c>
      <c r="M112" s="43"/>
      <c r="N112" s="6">
        <v>25.3734124864941</v>
      </c>
      <c r="O112" s="7">
        <v>27.200332368554051</v>
      </c>
      <c r="P112" s="43"/>
      <c r="Q112" s="6">
        <v>23.4797454658537</v>
      </c>
      <c r="R112" s="7">
        <v>25.254917655904002</v>
      </c>
      <c r="S112" s="43"/>
      <c r="T112" s="6">
        <v>21.106517663606098</v>
      </c>
      <c r="U112" s="7">
        <v>23.162119474003049</v>
      </c>
      <c r="V112" s="43"/>
      <c r="W112" s="6">
        <v>19.561662024213</v>
      </c>
      <c r="X112" s="7">
        <v>21.4981236911355</v>
      </c>
      <c r="Y112" s="43"/>
      <c r="Z112" s="46">
        <f t="shared" si="36"/>
        <v>-1.928793804015001</v>
      </c>
      <c r="AA112" s="21">
        <f t="shared" si="37"/>
        <v>-1.8936670206404003</v>
      </c>
      <c r="AB112" s="10">
        <f t="shared" si="38"/>
        <v>-1.5448556393930986</v>
      </c>
      <c r="AC112" s="43"/>
      <c r="AD112" s="46">
        <f t="shared" si="39"/>
        <v>-1.9450377854456491</v>
      </c>
      <c r="AE112" s="21">
        <f t="shared" si="40"/>
        <v>-1.9454147126500487</v>
      </c>
      <c r="AF112" s="10">
        <f t="shared" si="41"/>
        <v>-1.6639957828675485</v>
      </c>
      <c r="AG112" s="50"/>
      <c r="AH112" s="46">
        <f t="shared" si="42"/>
        <v>-0.4912953185824227</v>
      </c>
      <c r="AI112" s="10">
        <f t="shared" si="26"/>
        <v>-0.38281918913391311</v>
      </c>
      <c r="AK112" s="46">
        <f t="shared" si="43"/>
        <v>-3.7130890199960449</v>
      </c>
      <c r="AL112" s="10">
        <f t="shared" si="27"/>
        <v>-3.3506580786301106</v>
      </c>
    </row>
    <row r="113" spans="2:38" x14ac:dyDescent="0.3">
      <c r="B113" s="2" t="s">
        <v>110</v>
      </c>
      <c r="C113" s="41"/>
      <c r="D113" s="14">
        <v>1.9657486543333</v>
      </c>
      <c r="E113" s="15">
        <v>2.41767703076526</v>
      </c>
      <c r="F113" s="19">
        <v>0.73985760095578901</v>
      </c>
      <c r="G113" s="43"/>
      <c r="H113" s="6">
        <v>41.521755211653598</v>
      </c>
      <c r="I113" s="7">
        <v>42.222100359236705</v>
      </c>
      <c r="J113" s="43"/>
      <c r="K113" s="6">
        <v>39.368084706115397</v>
      </c>
      <c r="L113" s="7">
        <v>40.090781313198249</v>
      </c>
      <c r="M113" s="43"/>
      <c r="N113" s="6">
        <v>43.034735069504201</v>
      </c>
      <c r="O113" s="7">
        <v>44.004821895687201</v>
      </c>
      <c r="P113" s="43"/>
      <c r="Q113" s="6">
        <v>40.8255186800925</v>
      </c>
      <c r="R113" s="7">
        <v>41.818376837044198</v>
      </c>
      <c r="S113" s="43"/>
      <c r="T113" s="6">
        <v>31.528819896484698</v>
      </c>
      <c r="U113" s="7">
        <v>31.730072357547201</v>
      </c>
      <c r="V113" s="43"/>
      <c r="W113" s="6">
        <v>29.866176180775899</v>
      </c>
      <c r="X113" s="7">
        <v>30.0738086414718</v>
      </c>
      <c r="Y113" s="43"/>
      <c r="Z113" s="46">
        <f t="shared" si="36"/>
        <v>-2.1536705055382015</v>
      </c>
      <c r="AA113" s="21">
        <f t="shared" si="37"/>
        <v>-2.2092163894117007</v>
      </c>
      <c r="AB113" s="10">
        <f t="shared" si="38"/>
        <v>-1.6626437157087999</v>
      </c>
      <c r="AC113" s="43"/>
      <c r="AD113" s="46">
        <f t="shared" si="39"/>
        <v>-2.1313190460384561</v>
      </c>
      <c r="AE113" s="21">
        <f t="shared" si="40"/>
        <v>-2.1864450586430024</v>
      </c>
      <c r="AF113" s="10">
        <f t="shared" si="41"/>
        <v>-1.6562637160754008</v>
      </c>
      <c r="AG113" s="50"/>
      <c r="AH113" s="46">
        <f t="shared" si="42"/>
        <v>-0.47442127669697853</v>
      </c>
      <c r="AI113" s="10">
        <f t="shared" si="26"/>
        <v>-0.45979382746904807</v>
      </c>
      <c r="AK113" s="46">
        <f t="shared" si="43"/>
        <v>-1.8096671525547054</v>
      </c>
      <c r="AL113" s="10">
        <f t="shared" si="27"/>
        <v>-1.7986303236069228</v>
      </c>
    </row>
    <row r="114" spans="2:38" x14ac:dyDescent="0.3">
      <c r="B114" s="2" t="s">
        <v>111</v>
      </c>
      <c r="C114" s="41"/>
      <c r="D114" s="14">
        <v>1.20646372791546E-3</v>
      </c>
      <c r="E114" s="15">
        <v>1.3317640611655501E-3</v>
      </c>
      <c r="F114" s="19">
        <v>5.7069452018246802E-4</v>
      </c>
      <c r="G114" s="43"/>
      <c r="H114" s="6">
        <v>18.800420900937901</v>
      </c>
      <c r="I114" s="7">
        <v>17.553213813622602</v>
      </c>
      <c r="J114" s="43"/>
      <c r="K114" s="6">
        <v>17.403098786212901</v>
      </c>
      <c r="L114" s="7">
        <v>16.176125976895449</v>
      </c>
      <c r="M114" s="43"/>
      <c r="N114" s="6">
        <v>18.800183715727101</v>
      </c>
      <c r="O114" s="7">
        <v>17.576102851823649</v>
      </c>
      <c r="P114" s="43"/>
      <c r="Q114" s="6">
        <v>17.516939499616299</v>
      </c>
      <c r="R114" s="7">
        <v>16.380854757042101</v>
      </c>
      <c r="S114" s="43"/>
      <c r="T114" s="6">
        <v>15.874833639048299</v>
      </c>
      <c r="U114" s="7">
        <v>14.766385778476451</v>
      </c>
      <c r="V114" s="43"/>
      <c r="W114" s="6">
        <v>14.794288270582699</v>
      </c>
      <c r="X114" s="7">
        <v>13.723877429984814</v>
      </c>
      <c r="Y114" s="43"/>
      <c r="Z114" s="46">
        <f t="shared" si="36"/>
        <v>-1.3973221147250001</v>
      </c>
      <c r="AA114" s="21">
        <f t="shared" si="37"/>
        <v>-1.283244216110802</v>
      </c>
      <c r="AB114" s="10">
        <f t="shared" si="38"/>
        <v>-1.0805453684656001</v>
      </c>
      <c r="AC114" s="43"/>
      <c r="AD114" s="46">
        <f t="shared" si="39"/>
        <v>-1.3770878367271528</v>
      </c>
      <c r="AE114" s="21">
        <f t="shared" si="40"/>
        <v>-1.1952480947815474</v>
      </c>
      <c r="AF114" s="10">
        <f t="shared" si="41"/>
        <v>-1.0425083484916371</v>
      </c>
      <c r="AG114" s="50"/>
      <c r="AH114" s="46">
        <f t="shared" si="42"/>
        <v>-0.30866072955829987</v>
      </c>
      <c r="AI114" s="10">
        <f t="shared" si="26"/>
        <v>-0.28094554863721088</v>
      </c>
      <c r="AK114" s="46">
        <f t="shared" si="43"/>
        <v>-3.3947773118653899</v>
      </c>
      <c r="AL114" s="10">
        <f t="shared" si="27"/>
        <v>-3.1537708194874492</v>
      </c>
    </row>
    <row r="115" spans="2:38" x14ac:dyDescent="0.3">
      <c r="B115" s="2" t="s">
        <v>112</v>
      </c>
      <c r="C115" s="41"/>
      <c r="D115" s="14">
        <v>2.5813717516844802E-4</v>
      </c>
      <c r="E115" s="15">
        <v>1.69377184886978E-4</v>
      </c>
      <c r="F115" s="19">
        <v>1.07714780023407E-4</v>
      </c>
      <c r="G115" s="43"/>
      <c r="H115" s="6">
        <v>44.617431640625</v>
      </c>
      <c r="I115" s="7">
        <v>50.146924972534151</v>
      </c>
      <c r="J115" s="43"/>
      <c r="K115" s="6">
        <v>42.237228393554602</v>
      </c>
      <c r="L115" s="7">
        <v>47.71574974060055</v>
      </c>
      <c r="M115" s="43"/>
      <c r="N115" s="6">
        <v>42.544719696044901</v>
      </c>
      <c r="O115" s="7">
        <v>45.501655578613253</v>
      </c>
      <c r="P115" s="43"/>
      <c r="Q115" s="6">
        <v>40.396430969238203</v>
      </c>
      <c r="R115" s="7">
        <v>43.3495063781738</v>
      </c>
      <c r="S115" s="43"/>
      <c r="T115" s="6">
        <v>36.611282348632798</v>
      </c>
      <c r="U115" s="7">
        <v>37.922824859619098</v>
      </c>
      <c r="V115" s="43"/>
      <c r="W115" s="6">
        <v>34.7826538085937</v>
      </c>
      <c r="X115" s="7">
        <v>36.135551452636648</v>
      </c>
      <c r="Y115" s="43"/>
      <c r="Z115" s="46">
        <f t="shared" si="36"/>
        <v>-2.3802032470703978</v>
      </c>
      <c r="AA115" s="21">
        <f t="shared" si="37"/>
        <v>-2.1482887268066975</v>
      </c>
      <c r="AB115" s="10">
        <f t="shared" si="38"/>
        <v>-1.828628540039098</v>
      </c>
      <c r="AC115" s="43"/>
      <c r="AD115" s="46">
        <f t="shared" si="39"/>
        <v>-2.4311752319336009</v>
      </c>
      <c r="AE115" s="21">
        <f t="shared" si="40"/>
        <v>-2.1521492004394531</v>
      </c>
      <c r="AF115" s="10">
        <f t="shared" si="41"/>
        <v>-1.7872734069824503</v>
      </c>
      <c r="AG115" s="50"/>
      <c r="AH115" s="46">
        <f t="shared" si="42"/>
        <v>-0.63201702836984808</v>
      </c>
      <c r="AI115" s="10">
        <f t="shared" si="26"/>
        <v>-0.73758299668351723</v>
      </c>
      <c r="AK115" s="46">
        <f t="shared" si="43"/>
        <v>-7.6136752150910514</v>
      </c>
      <c r="AL115" s="10">
        <f t="shared" si="27"/>
        <v>-8.5359379746178377</v>
      </c>
    </row>
    <row r="116" spans="2:38" x14ac:dyDescent="0.3">
      <c r="B116" s="2" t="s">
        <v>113</v>
      </c>
      <c r="C116" s="41"/>
      <c r="D116" s="14">
        <v>0.14610146196889201</v>
      </c>
      <c r="E116" s="15">
        <v>0.22305534967000101</v>
      </c>
      <c r="F116" s="19">
        <v>0.140908090342138</v>
      </c>
      <c r="G116" s="43"/>
      <c r="H116" s="6">
        <v>43.935888778490401</v>
      </c>
      <c r="I116" s="7">
        <v>46.301913120335996</v>
      </c>
      <c r="J116" s="43"/>
      <c r="K116" s="6">
        <v>41.607966278978601</v>
      </c>
      <c r="L116" s="7">
        <v>43.868607444807054</v>
      </c>
      <c r="M116" s="43"/>
      <c r="N116" s="6">
        <v>44.630690180734497</v>
      </c>
      <c r="O116" s="7">
        <v>47.023904832289098</v>
      </c>
      <c r="P116" s="43"/>
      <c r="Q116" s="6">
        <v>42.243203057206998</v>
      </c>
      <c r="R116" s="7">
        <v>44.556195308008455</v>
      </c>
      <c r="S116" s="43"/>
      <c r="T116" s="6">
        <v>39.5958041963368</v>
      </c>
      <c r="U116" s="7">
        <v>41.058469055232202</v>
      </c>
      <c r="V116" s="43"/>
      <c r="W116" s="6">
        <v>37.647201970320701</v>
      </c>
      <c r="X116" s="7">
        <v>39.126516542033499</v>
      </c>
      <c r="Y116" s="43"/>
      <c r="Z116" s="46">
        <f t="shared" si="36"/>
        <v>-2.3279224995118</v>
      </c>
      <c r="AA116" s="21">
        <f t="shared" si="37"/>
        <v>-2.3874871235274995</v>
      </c>
      <c r="AB116" s="10">
        <f t="shared" si="38"/>
        <v>-1.9486022260160993</v>
      </c>
      <c r="AC116" s="43"/>
      <c r="AD116" s="46">
        <f t="shared" si="39"/>
        <v>-2.4333056755289419</v>
      </c>
      <c r="AE116" s="21">
        <f t="shared" si="40"/>
        <v>-2.4677095242806431</v>
      </c>
      <c r="AF116" s="10">
        <f t="shared" si="41"/>
        <v>-1.9319525131987021</v>
      </c>
      <c r="AG116" s="50"/>
      <c r="AH116" s="46">
        <f t="shared" si="42"/>
        <v>-0.6146504023892515</v>
      </c>
      <c r="AI116" s="10">
        <f t="shared" si="26"/>
        <v>-0.71243895027626924</v>
      </c>
      <c r="AK116" s="46">
        <f t="shared" si="43"/>
        <v>-3.3243144670993905</v>
      </c>
      <c r="AL116" s="10">
        <f t="shared" si="27"/>
        <v>-3.5561125752350891</v>
      </c>
    </row>
    <row r="117" spans="2:38" x14ac:dyDescent="0.3">
      <c r="B117" s="2" t="s">
        <v>114</v>
      </c>
      <c r="C117" s="41"/>
      <c r="D117" s="14">
        <v>0.24989683237298599</v>
      </c>
      <c r="E117" s="15">
        <v>0.43649292501248099</v>
      </c>
      <c r="F117" s="19">
        <v>0.12987356615800799</v>
      </c>
      <c r="G117" s="43"/>
      <c r="H117" s="6">
        <v>44.505798209345002</v>
      </c>
      <c r="I117" s="7">
        <v>48.34035597514395</v>
      </c>
      <c r="J117" s="43"/>
      <c r="K117" s="6">
        <v>41.654942181788002</v>
      </c>
      <c r="L117" s="7">
        <v>45.234912329794852</v>
      </c>
      <c r="M117" s="43"/>
      <c r="N117" s="6">
        <v>43.780959266698297</v>
      </c>
      <c r="O117" s="7">
        <v>46.9984316916699</v>
      </c>
      <c r="P117" s="43"/>
      <c r="Q117" s="6">
        <v>40.998920568243797</v>
      </c>
      <c r="R117" s="7">
        <v>44.071333288667347</v>
      </c>
      <c r="S117" s="43"/>
      <c r="T117" s="6">
        <v>35.644070880774997</v>
      </c>
      <c r="U117" s="7">
        <v>36.669048863214101</v>
      </c>
      <c r="V117" s="43"/>
      <c r="W117" s="6">
        <v>33.550592425053097</v>
      </c>
      <c r="X117" s="7">
        <v>34.4857467053383</v>
      </c>
      <c r="Y117" s="43"/>
      <c r="Z117" s="46">
        <f t="shared" si="36"/>
        <v>-2.8508560275570005</v>
      </c>
      <c r="AA117" s="21">
        <f t="shared" si="37"/>
        <v>-2.7820386984544996</v>
      </c>
      <c r="AB117" s="10">
        <f t="shared" si="38"/>
        <v>-2.0934784557219004</v>
      </c>
      <c r="AC117" s="43"/>
      <c r="AD117" s="46">
        <f t="shared" si="39"/>
        <v>-3.1054436453490979</v>
      </c>
      <c r="AE117" s="21">
        <f t="shared" si="40"/>
        <v>-2.9270984030025531</v>
      </c>
      <c r="AF117" s="10">
        <f t="shared" si="41"/>
        <v>-2.1833021578758007</v>
      </c>
      <c r="AG117" s="50"/>
      <c r="AH117" s="46">
        <f t="shared" si="42"/>
        <v>-0.58491274513187008</v>
      </c>
      <c r="AI117" s="10">
        <f t="shared" si="26"/>
        <v>-0.63639039855439583</v>
      </c>
      <c r="AK117" s="46">
        <f t="shared" si="43"/>
        <v>-3.4054263152381239</v>
      </c>
      <c r="AL117" s="10">
        <f t="shared" si="27"/>
        <v>-3.6416281248367177</v>
      </c>
    </row>
    <row r="118" spans="2:38" x14ac:dyDescent="0.3">
      <c r="B118" s="2" t="s">
        <v>115</v>
      </c>
      <c r="C118" s="41"/>
      <c r="D118" s="14">
        <v>5.20485687849137E-2</v>
      </c>
      <c r="E118" s="15">
        <v>9.5074048102912506E-2</v>
      </c>
      <c r="F118" s="19">
        <v>5.0294916278592103E-2</v>
      </c>
      <c r="G118" s="43"/>
      <c r="H118" s="6">
        <v>32.794030692925098</v>
      </c>
      <c r="I118" s="7">
        <v>32.106445835230751</v>
      </c>
      <c r="J118" s="43"/>
      <c r="K118" s="6">
        <v>30.780356852538599</v>
      </c>
      <c r="L118" s="7">
        <v>30.162980957284148</v>
      </c>
      <c r="M118" s="43"/>
      <c r="N118" s="6">
        <v>33.271987488278903</v>
      </c>
      <c r="O118" s="7">
        <v>32.5614712274689</v>
      </c>
      <c r="P118" s="43"/>
      <c r="Q118" s="6">
        <v>31.286114815969501</v>
      </c>
      <c r="R118" s="7">
        <v>30.623609231480849</v>
      </c>
      <c r="S118" s="43"/>
      <c r="T118" s="6">
        <v>29.445955872569598</v>
      </c>
      <c r="U118" s="7">
        <v>28.524380902295704</v>
      </c>
      <c r="V118" s="43"/>
      <c r="W118" s="6">
        <v>27.650732559924101</v>
      </c>
      <c r="X118" s="7">
        <v>26.796546275377302</v>
      </c>
      <c r="Y118" s="43"/>
      <c r="Z118" s="46">
        <f t="shared" si="36"/>
        <v>-2.0136738403864989</v>
      </c>
      <c r="AA118" s="21">
        <f t="shared" si="37"/>
        <v>-1.9858726723094016</v>
      </c>
      <c r="AB118" s="10">
        <f t="shared" si="38"/>
        <v>-1.7952233126454971</v>
      </c>
      <c r="AC118" s="43"/>
      <c r="AD118" s="46">
        <f t="shared" si="39"/>
        <v>-1.9434648779466031</v>
      </c>
      <c r="AE118" s="21">
        <f t="shared" si="40"/>
        <v>-1.937861995988051</v>
      </c>
      <c r="AF118" s="10">
        <f t="shared" si="41"/>
        <v>-1.7278346269184013</v>
      </c>
      <c r="AG118" s="50"/>
      <c r="AH118" s="46">
        <f t="shared" si="42"/>
        <v>-0.14570236864281408</v>
      </c>
      <c r="AI118" s="10">
        <f t="shared" si="26"/>
        <v>-0.17898724517786543</v>
      </c>
      <c r="AK118" s="46">
        <f t="shared" si="43"/>
        <v>-2.3346283610320957</v>
      </c>
      <c r="AL118" s="10">
        <f t="shared" si="27"/>
        <v>-2.3648307516457225</v>
      </c>
    </row>
    <row r="119" spans="2:38" x14ac:dyDescent="0.3">
      <c r="B119" s="2" t="s">
        <v>116</v>
      </c>
      <c r="C119" s="41"/>
      <c r="D119" s="14">
        <v>0.27197917238524399</v>
      </c>
      <c r="E119" s="15">
        <v>0.30864204529567801</v>
      </c>
      <c r="F119" s="19">
        <v>0.211118046907423</v>
      </c>
      <c r="G119" s="43"/>
      <c r="H119" s="6">
        <v>42.407370071591899</v>
      </c>
      <c r="I119" s="7">
        <v>41.131294156660502</v>
      </c>
      <c r="J119" s="43"/>
      <c r="K119" s="6">
        <v>40.948302631895501</v>
      </c>
      <c r="L119" s="7">
        <v>39.341814828066745</v>
      </c>
      <c r="M119" s="43"/>
      <c r="N119" s="6">
        <v>46.460608825427499</v>
      </c>
      <c r="O119" s="7">
        <v>45.892799876125949</v>
      </c>
      <c r="P119" s="43"/>
      <c r="Q119" s="6">
        <v>44.902236656478898</v>
      </c>
      <c r="R119" s="7">
        <v>43.984632394476648</v>
      </c>
      <c r="S119" s="43"/>
      <c r="T119" s="6">
        <v>38.142615945293898</v>
      </c>
      <c r="U119" s="7">
        <v>38.239224015709901</v>
      </c>
      <c r="V119" s="43"/>
      <c r="W119" s="6">
        <v>36.662829614302296</v>
      </c>
      <c r="X119" s="7">
        <v>36.501014540705995</v>
      </c>
      <c r="Y119" s="43"/>
      <c r="Z119" s="46">
        <f t="shared" si="36"/>
        <v>-1.4590674396963976</v>
      </c>
      <c r="AA119" s="21">
        <f t="shared" si="37"/>
        <v>-1.5583721689486012</v>
      </c>
      <c r="AB119" s="10">
        <f t="shared" si="38"/>
        <v>-1.4797863309916011</v>
      </c>
      <c r="AC119" s="43"/>
      <c r="AD119" s="46">
        <f t="shared" si="39"/>
        <v>-1.7894793285937567</v>
      </c>
      <c r="AE119" s="21">
        <f t="shared" si="40"/>
        <v>-1.9081674816493006</v>
      </c>
      <c r="AF119" s="10">
        <f t="shared" si="41"/>
        <v>-1.7382094750039059</v>
      </c>
      <c r="AG119" s="50"/>
      <c r="AH119" s="46">
        <f t="shared" si="42"/>
        <v>-0.16558528492848951</v>
      </c>
      <c r="AI119" s="10">
        <f t="shared" si="26"/>
        <v>-0.41243007001674559</v>
      </c>
      <c r="AK119" s="46">
        <f t="shared" si="43"/>
        <v>-1.7216738597665171</v>
      </c>
      <c r="AL119" s="10">
        <f t="shared" si="27"/>
        <v>-2.366387437453902</v>
      </c>
    </row>
    <row r="120" spans="2:38" x14ac:dyDescent="0.3">
      <c r="B120" s="2" t="s">
        <v>117</v>
      </c>
      <c r="C120" s="41"/>
      <c r="D120" s="14">
        <v>2.1878608713586802E-2</v>
      </c>
      <c r="E120" s="15">
        <v>2.8107958628569799E-2</v>
      </c>
      <c r="F120" s="19">
        <v>1.44545542297336E-2</v>
      </c>
      <c r="G120" s="43"/>
      <c r="H120" s="6">
        <v>40.875463976233199</v>
      </c>
      <c r="I120" s="7">
        <v>42.29949636247165</v>
      </c>
      <c r="J120" s="43"/>
      <c r="K120" s="6">
        <v>38.569777578221398</v>
      </c>
      <c r="L120" s="7">
        <v>39.96509482428425</v>
      </c>
      <c r="M120" s="43"/>
      <c r="N120" s="6">
        <v>41.403270812202102</v>
      </c>
      <c r="O120" s="7">
        <v>43.039972063446001</v>
      </c>
      <c r="P120" s="43"/>
      <c r="Q120" s="6">
        <v>39.088348128083602</v>
      </c>
      <c r="R120" s="7">
        <v>40.737210547725148</v>
      </c>
      <c r="S120" s="43"/>
      <c r="T120" s="6">
        <v>38.051354889479903</v>
      </c>
      <c r="U120" s="7">
        <v>39.719289627257702</v>
      </c>
      <c r="V120" s="43"/>
      <c r="W120" s="6">
        <v>35.959617425794498</v>
      </c>
      <c r="X120" s="7">
        <v>37.520244074601997</v>
      </c>
      <c r="Y120" s="43"/>
      <c r="Z120" s="46">
        <f t="shared" si="36"/>
        <v>-2.305686398011801</v>
      </c>
      <c r="AA120" s="21">
        <f t="shared" si="37"/>
        <v>-2.3149226841184998</v>
      </c>
      <c r="AB120" s="10">
        <f t="shared" si="38"/>
        <v>-2.0917374636854049</v>
      </c>
      <c r="AC120" s="43"/>
      <c r="AD120" s="46">
        <f t="shared" si="39"/>
        <v>-2.3344015381874001</v>
      </c>
      <c r="AE120" s="21">
        <f t="shared" si="40"/>
        <v>-2.302761515720853</v>
      </c>
      <c r="AF120" s="10">
        <f t="shared" si="41"/>
        <v>-2.1990455526557042</v>
      </c>
      <c r="AG120" s="50"/>
      <c r="AH120" s="46">
        <f t="shared" si="42"/>
        <v>-0.35372467493137189</v>
      </c>
      <c r="AI120" s="10">
        <f t="shared" si="26"/>
        <v>-0.17308252869294488</v>
      </c>
      <c r="AK120" s="46">
        <f t="shared" si="43"/>
        <v>-3.6088033511518942</v>
      </c>
      <c r="AL120" s="10">
        <f t="shared" si="27"/>
        <v>-2.9497595202001721</v>
      </c>
    </row>
    <row r="121" spans="2:38" x14ac:dyDescent="0.3">
      <c r="B121" s="2" t="s">
        <v>118</v>
      </c>
      <c r="C121" s="41"/>
      <c r="D121" s="14">
        <v>0</v>
      </c>
      <c r="E121" s="15">
        <v>0</v>
      </c>
      <c r="F121" s="19">
        <v>0</v>
      </c>
      <c r="G121" s="43"/>
      <c r="H121" s="6" t="s">
        <v>107</v>
      </c>
      <c r="I121" s="7" t="s">
        <v>107</v>
      </c>
      <c r="J121" s="43"/>
      <c r="K121" s="6" t="s">
        <v>107</v>
      </c>
      <c r="L121" s="7" t="s">
        <v>107</v>
      </c>
      <c r="M121" s="43"/>
      <c r="N121" s="6" t="s">
        <v>107</v>
      </c>
      <c r="O121" s="7" t="s">
        <v>107</v>
      </c>
      <c r="P121" s="43"/>
      <c r="Q121" s="6" t="s">
        <v>107</v>
      </c>
      <c r="R121" s="7" t="s">
        <v>107</v>
      </c>
      <c r="S121" s="43"/>
      <c r="T121" s="6" t="s">
        <v>107</v>
      </c>
      <c r="U121" s="7" t="s">
        <v>107</v>
      </c>
      <c r="V121" s="43"/>
      <c r="W121" s="6" t="s">
        <v>107</v>
      </c>
      <c r="X121" s="7" t="s">
        <v>107</v>
      </c>
      <c r="Y121" s="43"/>
      <c r="Z121" s="46" t="s">
        <v>107</v>
      </c>
      <c r="AA121" s="21" t="s">
        <v>107</v>
      </c>
      <c r="AB121" s="10" t="s">
        <v>107</v>
      </c>
      <c r="AC121" s="43"/>
      <c r="AD121" s="46" t="s">
        <v>107</v>
      </c>
      <c r="AE121" s="21" t="s">
        <v>107</v>
      </c>
      <c r="AF121" s="10" t="s">
        <v>107</v>
      </c>
      <c r="AG121" s="50"/>
      <c r="AH121" s="46" t="s">
        <v>107</v>
      </c>
      <c r="AI121" s="10" t="s">
        <v>107</v>
      </c>
      <c r="AK121" s="46" t="s">
        <v>107</v>
      </c>
      <c r="AL121" s="10" t="s">
        <v>107</v>
      </c>
    </row>
    <row r="122" spans="2:38" x14ac:dyDescent="0.3">
      <c r="B122" s="2" t="s">
        <v>119</v>
      </c>
      <c r="C122" s="41"/>
      <c r="D122" s="14">
        <v>0.120395965967328</v>
      </c>
      <c r="E122" s="15">
        <v>0.17838918731721201</v>
      </c>
      <c r="F122" s="19">
        <v>0.116243083716771</v>
      </c>
      <c r="G122" s="43"/>
      <c r="H122" s="6">
        <v>65.113175352524195</v>
      </c>
      <c r="I122" s="7">
        <v>68.965634901774948</v>
      </c>
      <c r="J122" s="43"/>
      <c r="K122" s="6">
        <v>63.7121315661187</v>
      </c>
      <c r="L122" s="7">
        <v>67.3834647821255</v>
      </c>
      <c r="M122" s="43"/>
      <c r="N122" s="6">
        <v>73.671427997757704</v>
      </c>
      <c r="O122" s="7">
        <v>80.074435120432952</v>
      </c>
      <c r="P122" s="43"/>
      <c r="Q122" s="6">
        <v>72.280319945060697</v>
      </c>
      <c r="R122" s="7">
        <v>78.277148456859294</v>
      </c>
      <c r="S122" s="43"/>
      <c r="T122" s="6">
        <v>64.348931732781907</v>
      </c>
      <c r="U122" s="7">
        <v>69.038396349818697</v>
      </c>
      <c r="V122" s="43"/>
      <c r="W122" s="6">
        <v>62.447324257986899</v>
      </c>
      <c r="X122" s="7">
        <v>66.959309633095145</v>
      </c>
      <c r="Y122" s="43"/>
      <c r="Z122" s="46">
        <f t="shared" ref="Z122:Z127" si="44">K122-H122</f>
        <v>-1.401043786405495</v>
      </c>
      <c r="AA122" s="21">
        <f t="shared" ref="AA122:AA127" si="45">Q122-N122</f>
        <v>-1.3911080526970068</v>
      </c>
      <c r="AB122" s="10">
        <f t="shared" ref="AB122:AB127" si="46">W122-T122</f>
        <v>-1.9016074747950071</v>
      </c>
      <c r="AC122" s="43"/>
      <c r="AD122" s="46">
        <f t="shared" ref="AD122:AD127" si="47">L122-I122</f>
        <v>-1.5821701196494473</v>
      </c>
      <c r="AE122" s="21">
        <f t="shared" ref="AE122:AE127" si="48">R122-O122</f>
        <v>-1.797286663573658</v>
      </c>
      <c r="AF122" s="10">
        <f t="shared" ref="AF122:AF127" si="49">X122-U122</f>
        <v>-2.0790867167235518</v>
      </c>
      <c r="AG122" s="50"/>
      <c r="AH122" s="46">
        <f t="shared" ref="AH122:AH127" si="50">SLOPE(Z122:AB122,LN($D122:$F122))</f>
        <v>0.70778336401889608</v>
      </c>
      <c r="AI122" s="10">
        <f t="shared" si="26"/>
        <v>0.15785829570722765</v>
      </c>
      <c r="AK122" s="46">
        <f t="shared" ref="AK122:AK127" si="51">INTERCEPT(Z122:AB122,LN($D122:$F122))</f>
        <v>-0.1507116299630078</v>
      </c>
      <c r="AL122" s="10">
        <f t="shared" si="27"/>
        <v>-1.5041752607729295</v>
      </c>
    </row>
    <row r="123" spans="2:38" x14ac:dyDescent="0.3">
      <c r="B123" s="2" t="s">
        <v>120</v>
      </c>
      <c r="C123" s="41"/>
      <c r="D123" s="14">
        <v>0.173137078699234</v>
      </c>
      <c r="E123" s="15">
        <v>9.9170655591933596E-2</v>
      </c>
      <c r="F123" s="19">
        <v>7.00840628928832E-2</v>
      </c>
      <c r="G123" s="43"/>
      <c r="H123" s="6">
        <v>34.335778892360302</v>
      </c>
      <c r="I123" s="7">
        <v>38.903249417287249</v>
      </c>
      <c r="J123" s="43"/>
      <c r="K123" s="6">
        <v>32.234048397922798</v>
      </c>
      <c r="L123" s="7">
        <v>36.571343097467903</v>
      </c>
      <c r="M123" s="43"/>
      <c r="N123" s="6">
        <v>34.970669695013399</v>
      </c>
      <c r="O123" s="7">
        <v>37.707811619061701</v>
      </c>
      <c r="P123" s="43"/>
      <c r="Q123" s="6">
        <v>33.036300534172</v>
      </c>
      <c r="R123" s="7">
        <v>35.683815188659054</v>
      </c>
      <c r="S123" s="43"/>
      <c r="T123" s="6">
        <v>30.8755041773965</v>
      </c>
      <c r="U123" s="7">
        <v>32.159156579381602</v>
      </c>
      <c r="V123" s="43"/>
      <c r="W123" s="6">
        <v>29.2335986096707</v>
      </c>
      <c r="X123" s="7">
        <v>30.44840815414695</v>
      </c>
      <c r="Y123" s="43"/>
      <c r="Z123" s="46">
        <f t="shared" si="44"/>
        <v>-2.1017304944375041</v>
      </c>
      <c r="AA123" s="21">
        <f t="shared" si="45"/>
        <v>-1.9343691608413991</v>
      </c>
      <c r="AB123" s="10">
        <f t="shared" si="46"/>
        <v>-1.6419055677258001</v>
      </c>
      <c r="AC123" s="43"/>
      <c r="AD123" s="46">
        <f t="shared" si="47"/>
        <v>-2.3319063198193462</v>
      </c>
      <c r="AE123" s="21">
        <f t="shared" si="48"/>
        <v>-2.0239964304026472</v>
      </c>
      <c r="AF123" s="10">
        <f t="shared" si="49"/>
        <v>-1.7107484252346516</v>
      </c>
      <c r="AG123" s="50"/>
      <c r="AH123" s="46">
        <f t="shared" si="50"/>
        <v>-0.48893084738266024</v>
      </c>
      <c r="AI123" s="10">
        <f t="shared" si="26"/>
        <v>-0.67424084452295729</v>
      </c>
      <c r="AK123" s="46">
        <f t="shared" si="51"/>
        <v>-2.9883045168935349</v>
      </c>
      <c r="AL123" s="10">
        <f t="shared" si="27"/>
        <v>-3.5331109190967904</v>
      </c>
    </row>
    <row r="124" spans="2:38" x14ac:dyDescent="0.3">
      <c r="B124" s="2" t="s">
        <v>121</v>
      </c>
      <c r="C124" s="41"/>
      <c r="D124" s="14">
        <v>0.173463041693698</v>
      </c>
      <c r="E124" s="15">
        <v>0.119905056908608</v>
      </c>
      <c r="F124" s="19">
        <v>5.9042386035700202E-2</v>
      </c>
      <c r="G124" s="43"/>
      <c r="H124" s="6">
        <v>25.0540035867851</v>
      </c>
      <c r="I124" s="7">
        <v>26.37335939065775</v>
      </c>
      <c r="J124" s="43"/>
      <c r="K124" s="6">
        <v>23.335054152188199</v>
      </c>
      <c r="L124" s="7">
        <v>24.574389707506498</v>
      </c>
      <c r="M124" s="43"/>
      <c r="N124" s="6">
        <v>23.9427986845057</v>
      </c>
      <c r="O124" s="7">
        <v>25.671053040389097</v>
      </c>
      <c r="P124" s="43"/>
      <c r="Q124" s="6">
        <v>22.3293691814239</v>
      </c>
      <c r="R124" s="7">
        <v>23.973813454745297</v>
      </c>
      <c r="S124" s="43"/>
      <c r="T124" s="6">
        <v>20.435330088844498</v>
      </c>
      <c r="U124" s="7">
        <v>22.36159911154045</v>
      </c>
      <c r="V124" s="43"/>
      <c r="W124" s="6">
        <v>19.056826417438199</v>
      </c>
      <c r="X124" s="7">
        <v>20.845476604520051</v>
      </c>
      <c r="Y124" s="43"/>
      <c r="Z124" s="46">
        <f t="shared" si="44"/>
        <v>-1.718949434596901</v>
      </c>
      <c r="AA124" s="21">
        <f t="shared" si="45"/>
        <v>-1.6134295030818002</v>
      </c>
      <c r="AB124" s="10">
        <f t="shared" si="46"/>
        <v>-1.3785036714062997</v>
      </c>
      <c r="AC124" s="43"/>
      <c r="AD124" s="46">
        <f t="shared" si="47"/>
        <v>-1.7989696831512525</v>
      </c>
      <c r="AE124" s="21">
        <f t="shared" si="48"/>
        <v>-1.6972395856437998</v>
      </c>
      <c r="AF124" s="10">
        <f t="shared" si="49"/>
        <v>-1.5161225070203983</v>
      </c>
      <c r="AG124" s="50"/>
      <c r="AH124" s="46">
        <f t="shared" si="50"/>
        <v>-0.31799525214821756</v>
      </c>
      <c r="AI124" s="10">
        <f t="shared" si="26"/>
        <v>-0.26154466806645393</v>
      </c>
      <c r="AK124" s="46">
        <f t="shared" si="51"/>
        <v>-2.2807322130429681</v>
      </c>
      <c r="AL124" s="10">
        <f t="shared" si="27"/>
        <v>-2.2550981635740803</v>
      </c>
    </row>
    <row r="125" spans="2:38" x14ac:dyDescent="0.3">
      <c r="B125" s="2" t="s">
        <v>122</v>
      </c>
      <c r="C125" s="41"/>
      <c r="D125" s="14">
        <v>6.3139540639145203E-2</v>
      </c>
      <c r="E125" s="15">
        <v>0.104998694469457</v>
      </c>
      <c r="F125" s="19">
        <v>4.06343051926343E-2</v>
      </c>
      <c r="G125" s="43"/>
      <c r="H125" s="6">
        <v>29.460431445772901</v>
      </c>
      <c r="I125" s="7">
        <v>28.206065551948299</v>
      </c>
      <c r="J125" s="43"/>
      <c r="K125" s="6">
        <v>27.6363614261065</v>
      </c>
      <c r="L125" s="7">
        <v>26.342898352696849</v>
      </c>
      <c r="M125" s="43"/>
      <c r="N125" s="6">
        <v>30.652246204887899</v>
      </c>
      <c r="O125" s="7">
        <v>29.49844935288305</v>
      </c>
      <c r="P125" s="43"/>
      <c r="Q125" s="6">
        <v>28.929974885090999</v>
      </c>
      <c r="R125" s="7">
        <v>27.697453223032753</v>
      </c>
      <c r="S125" s="43"/>
      <c r="T125" s="6">
        <v>22.3491216065222</v>
      </c>
      <c r="U125" s="7">
        <v>21.117689615288349</v>
      </c>
      <c r="V125" s="43"/>
      <c r="W125" s="6">
        <v>21.023338504674602</v>
      </c>
      <c r="X125" s="7">
        <v>19.786055034215149</v>
      </c>
      <c r="Y125" s="43"/>
      <c r="Z125" s="46">
        <f t="shared" si="44"/>
        <v>-1.8240700196664008</v>
      </c>
      <c r="AA125" s="21">
        <f t="shared" si="45"/>
        <v>-1.7222713197968993</v>
      </c>
      <c r="AB125" s="10">
        <f t="shared" si="46"/>
        <v>-1.3257831018475983</v>
      </c>
      <c r="AC125" s="43"/>
      <c r="AD125" s="46">
        <f t="shared" si="47"/>
        <v>-1.8631671992514498</v>
      </c>
      <c r="AE125" s="21">
        <f t="shared" si="48"/>
        <v>-1.8009961298502972</v>
      </c>
      <c r="AF125" s="10">
        <f t="shared" si="49"/>
        <v>-1.3316345810731995</v>
      </c>
      <c r="AG125" s="50"/>
      <c r="AH125" s="46">
        <f t="shared" si="50"/>
        <v>-0.40190080561457686</v>
      </c>
      <c r="AI125" s="10">
        <f t="shared" si="26"/>
        <v>-0.47869266570635882</v>
      </c>
      <c r="AK125" s="46">
        <f t="shared" si="51"/>
        <v>-2.725163687391106</v>
      </c>
      <c r="AL125" s="10">
        <f t="shared" si="27"/>
        <v>-2.9767814414177693</v>
      </c>
    </row>
    <row r="126" spans="2:38" x14ac:dyDescent="0.3">
      <c r="B126" s="2" t="s">
        <v>123</v>
      </c>
      <c r="C126" s="41"/>
      <c r="D126" s="14">
        <v>4.59591056152759E-2</v>
      </c>
      <c r="E126" s="15">
        <v>0.10315565407522399</v>
      </c>
      <c r="F126" s="19">
        <v>6.7800315249564494E-2</v>
      </c>
      <c r="G126" s="43"/>
      <c r="H126" s="6">
        <v>41.266141664536697</v>
      </c>
      <c r="I126" s="7">
        <v>42.609617086136197</v>
      </c>
      <c r="J126" s="43"/>
      <c r="K126" s="6">
        <v>39.219485662409703</v>
      </c>
      <c r="L126" s="7">
        <v>40.507578938741403</v>
      </c>
      <c r="M126" s="43"/>
      <c r="N126" s="6">
        <v>45.440766114394499</v>
      </c>
      <c r="O126" s="7">
        <v>47.4477607127548</v>
      </c>
      <c r="P126" s="43"/>
      <c r="Q126" s="6">
        <v>43.305204973149898</v>
      </c>
      <c r="R126" s="7">
        <v>45.257336943907049</v>
      </c>
      <c r="S126" s="43"/>
      <c r="T126" s="6">
        <v>38.714874253846297</v>
      </c>
      <c r="U126" s="7">
        <v>40.137292515254401</v>
      </c>
      <c r="V126" s="43"/>
      <c r="W126" s="6">
        <v>36.6024922221171</v>
      </c>
      <c r="X126" s="7">
        <v>37.976961909834699</v>
      </c>
      <c r="Y126" s="43"/>
      <c r="Z126" s="46">
        <f t="shared" si="44"/>
        <v>-2.0466560021269942</v>
      </c>
      <c r="AA126" s="21">
        <f t="shared" si="45"/>
        <v>-2.1355611412446009</v>
      </c>
      <c r="AB126" s="10">
        <f t="shared" si="46"/>
        <v>-2.1123820317291973</v>
      </c>
      <c r="AC126" s="43"/>
      <c r="AD126" s="46">
        <f t="shared" si="47"/>
        <v>-2.1020381473947936</v>
      </c>
      <c r="AE126" s="21">
        <f t="shared" si="48"/>
        <v>-2.1904237688477508</v>
      </c>
      <c r="AF126" s="10">
        <f t="shared" si="49"/>
        <v>-2.160330605419702</v>
      </c>
      <c r="AG126" s="50"/>
      <c r="AH126" s="46">
        <f t="shared" si="50"/>
        <v>-0.1092422681926235</v>
      </c>
      <c r="AI126" s="10">
        <f t="shared" si="26"/>
        <v>-0.10882566307381898</v>
      </c>
      <c r="AK126" s="46">
        <f t="shared" si="51"/>
        <v>-2.3910676112309455</v>
      </c>
      <c r="AL126" s="10">
        <f t="shared" si="27"/>
        <v>-2.4426818489847757</v>
      </c>
    </row>
    <row r="127" spans="2:38" x14ac:dyDescent="0.3">
      <c r="B127" s="2" t="s">
        <v>124</v>
      </c>
      <c r="C127" s="41"/>
      <c r="D127" s="14">
        <v>0.78275487699300605</v>
      </c>
      <c r="E127" s="15">
        <v>1.69573771804327</v>
      </c>
      <c r="F127" s="19">
        <v>0.93698232558772399</v>
      </c>
      <c r="G127" s="43"/>
      <c r="H127" s="6">
        <v>45.465539772453901</v>
      </c>
      <c r="I127" s="7">
        <v>41.5195418061179</v>
      </c>
      <c r="J127" s="43"/>
      <c r="K127" s="6">
        <v>43.723718053133602</v>
      </c>
      <c r="L127" s="7">
        <v>39.856493482286652</v>
      </c>
      <c r="M127" s="43"/>
      <c r="N127" s="6">
        <v>53.912007357400398</v>
      </c>
      <c r="O127" s="7">
        <v>50.030503678205747</v>
      </c>
      <c r="P127" s="43"/>
      <c r="Q127" s="6">
        <v>52.130857121799799</v>
      </c>
      <c r="R127" s="7">
        <v>48.298869635019699</v>
      </c>
      <c r="S127" s="43"/>
      <c r="T127" s="6">
        <v>43.513822872396702</v>
      </c>
      <c r="U127" s="7">
        <v>39.872316154890797</v>
      </c>
      <c r="V127" s="43"/>
      <c r="W127" s="6">
        <v>41.698533559461097</v>
      </c>
      <c r="X127" s="7">
        <v>38.120739536760851</v>
      </c>
      <c r="Y127" s="43"/>
      <c r="Z127" s="46">
        <f t="shared" si="44"/>
        <v>-1.7418217193202992</v>
      </c>
      <c r="AA127" s="21">
        <f t="shared" si="45"/>
        <v>-1.7811502356005988</v>
      </c>
      <c r="AB127" s="10">
        <f t="shared" si="46"/>
        <v>-1.8152893129356045</v>
      </c>
      <c r="AC127" s="43"/>
      <c r="AD127" s="46">
        <f t="shared" si="47"/>
        <v>-1.6630483238312479</v>
      </c>
      <c r="AE127" s="21">
        <f t="shared" si="48"/>
        <v>-1.7316340431860482</v>
      </c>
      <c r="AF127" s="10">
        <f t="shared" si="49"/>
        <v>-1.7515766181299455</v>
      </c>
      <c r="AG127" s="50"/>
      <c r="AH127" s="46">
        <f t="shared" si="50"/>
        <v>-2.3796054440312717E-2</v>
      </c>
      <c r="AI127" s="10">
        <f t="shared" si="26"/>
        <v>-5.8167266658364462E-2</v>
      </c>
      <c r="AK127" s="46">
        <f t="shared" si="51"/>
        <v>-1.7776905182305458</v>
      </c>
      <c r="AL127" s="10">
        <f t="shared" si="27"/>
        <v>-1.7111910695304571</v>
      </c>
    </row>
    <row r="128" spans="2:38" x14ac:dyDescent="0.3">
      <c r="B128" s="2" t="s">
        <v>125</v>
      </c>
      <c r="C128" s="41"/>
      <c r="D128" s="14">
        <v>6.2221492575331597E-5</v>
      </c>
      <c r="E128" s="15">
        <v>4.51256257314555E-5</v>
      </c>
      <c r="F128" s="19">
        <v>1.6569558833706801E-5</v>
      </c>
      <c r="G128" s="43"/>
      <c r="H128" s="6" t="s">
        <v>107</v>
      </c>
      <c r="I128" s="7" t="s">
        <v>107</v>
      </c>
      <c r="J128" s="43"/>
      <c r="K128" s="6" t="s">
        <v>107</v>
      </c>
      <c r="L128" s="7" t="s">
        <v>107</v>
      </c>
      <c r="M128" s="43"/>
      <c r="N128" s="6" t="s">
        <v>107</v>
      </c>
      <c r="O128" s="7" t="s">
        <v>107</v>
      </c>
      <c r="P128" s="43"/>
      <c r="Q128" s="6" t="s">
        <v>107</v>
      </c>
      <c r="R128" s="7" t="s">
        <v>107</v>
      </c>
      <c r="S128" s="43"/>
      <c r="T128" s="6" t="s">
        <v>107</v>
      </c>
      <c r="U128" s="7" t="s">
        <v>107</v>
      </c>
      <c r="V128" s="43"/>
      <c r="W128" s="6" t="s">
        <v>107</v>
      </c>
      <c r="X128" s="7" t="s">
        <v>107</v>
      </c>
      <c r="Y128" s="43"/>
      <c r="Z128" s="46" t="s">
        <v>107</v>
      </c>
      <c r="AA128" s="21" t="s">
        <v>107</v>
      </c>
      <c r="AB128" s="10" t="s">
        <v>107</v>
      </c>
      <c r="AC128" s="43"/>
      <c r="AD128" s="46" t="s">
        <v>107</v>
      </c>
      <c r="AE128" s="21" t="s">
        <v>107</v>
      </c>
      <c r="AF128" s="10" t="s">
        <v>107</v>
      </c>
      <c r="AG128" s="50"/>
      <c r="AH128" s="46" t="s">
        <v>107</v>
      </c>
      <c r="AI128" s="10" t="s">
        <v>107</v>
      </c>
      <c r="AK128" s="46" t="s">
        <v>107</v>
      </c>
      <c r="AL128" s="10" t="s">
        <v>107</v>
      </c>
    </row>
    <row r="129" spans="2:38" x14ac:dyDescent="0.3">
      <c r="B129" s="2" t="s">
        <v>126</v>
      </c>
      <c r="C129" s="41"/>
      <c r="D129" s="14">
        <v>0.158552739980583</v>
      </c>
      <c r="E129" s="15">
        <v>8.7196945781008894E-2</v>
      </c>
      <c r="F129" s="19">
        <v>5.4585510178555001E-2</v>
      </c>
      <c r="G129" s="43"/>
      <c r="H129" s="6">
        <v>41.079843172106401</v>
      </c>
      <c r="I129" s="7">
        <v>43.994462382345802</v>
      </c>
      <c r="J129" s="43"/>
      <c r="K129" s="6">
        <v>38.768344467761899</v>
      </c>
      <c r="L129" s="7">
        <v>41.459782845987704</v>
      </c>
      <c r="M129" s="43"/>
      <c r="N129" s="6">
        <v>40.5360419947311</v>
      </c>
      <c r="O129" s="7">
        <v>41.718128897970402</v>
      </c>
      <c r="P129" s="43"/>
      <c r="Q129" s="6">
        <v>38.399286659053899</v>
      </c>
      <c r="R129" s="7">
        <v>39.495860006182497</v>
      </c>
      <c r="S129" s="43"/>
      <c r="T129" s="6">
        <v>35.133622930152498</v>
      </c>
      <c r="U129" s="7">
        <v>34.633383463236399</v>
      </c>
      <c r="V129" s="43"/>
      <c r="W129" s="6">
        <v>33.340334761376802</v>
      </c>
      <c r="X129" s="7">
        <v>32.82281722264765</v>
      </c>
      <c r="Y129" s="43"/>
      <c r="Z129" s="46">
        <f>K129-H129</f>
        <v>-2.3114987043445012</v>
      </c>
      <c r="AA129" s="21">
        <f>Q129-N129</f>
        <v>-2.1367553356772007</v>
      </c>
      <c r="AB129" s="10">
        <f>W129-T129</f>
        <v>-1.7932881687756961</v>
      </c>
      <c r="AC129" s="43"/>
      <c r="AD129" s="46">
        <f>L129-I129</f>
        <v>-2.5346795363580981</v>
      </c>
      <c r="AE129" s="21">
        <f>R129-O129</f>
        <v>-2.2222688917879054</v>
      </c>
      <c r="AF129" s="10">
        <f>X129-U129</f>
        <v>-1.8105662405887486</v>
      </c>
      <c r="AG129" s="50"/>
      <c r="AH129" s="46">
        <f>SLOPE(Z129:AB129,LN($D129:$F129))</f>
        <v>-0.47722770005926068</v>
      </c>
      <c r="AI129" s="10">
        <f t="shared" si="26"/>
        <v>-0.67200294080050771</v>
      </c>
      <c r="AK129" s="46">
        <f>INTERCEPT(Z129:AB129,LN($D129:$F129))</f>
        <v>-3.2241490177056766</v>
      </c>
      <c r="AL129" s="10">
        <f t="shared" si="27"/>
        <v>-3.7995685391409233</v>
      </c>
    </row>
    <row r="130" spans="2:38" x14ac:dyDescent="0.3">
      <c r="B130" s="2" t="s">
        <v>127</v>
      </c>
      <c r="C130" s="41"/>
      <c r="D130" s="14">
        <v>0.15146314587972001</v>
      </c>
      <c r="E130" s="15">
        <v>0.14069878692033699</v>
      </c>
      <c r="F130" s="19">
        <v>4.5032584244295598E-2</v>
      </c>
      <c r="G130" s="43"/>
      <c r="H130" s="6">
        <v>51.882152858558001</v>
      </c>
      <c r="I130" s="7">
        <v>51.217450558647698</v>
      </c>
      <c r="J130" s="43"/>
      <c r="K130" s="6">
        <v>48.484762627639803</v>
      </c>
      <c r="L130" s="7">
        <v>47.855686507701805</v>
      </c>
      <c r="M130" s="43"/>
      <c r="N130" s="6">
        <v>53.6764599524451</v>
      </c>
      <c r="O130" s="7">
        <v>53.213180065089652</v>
      </c>
      <c r="P130" s="43"/>
      <c r="Q130" s="6">
        <v>50.175537201736603</v>
      </c>
      <c r="R130" s="7">
        <v>49.759229207349399</v>
      </c>
      <c r="S130" s="43"/>
      <c r="T130" s="6">
        <v>41.245262272454802</v>
      </c>
      <c r="U130" s="7">
        <v>40.441461434944401</v>
      </c>
      <c r="V130" s="43"/>
      <c r="W130" s="6">
        <v>38.745638498050198</v>
      </c>
      <c r="X130" s="7">
        <v>37.993912869615201</v>
      </c>
      <c r="Y130" s="43"/>
      <c r="Z130" s="46">
        <f>K130-H130</f>
        <v>-3.397390230918198</v>
      </c>
      <c r="AA130" s="21">
        <f>Q130-N130</f>
        <v>-3.5009227507084972</v>
      </c>
      <c r="AB130" s="10">
        <f>W130-T130</f>
        <v>-2.4996237744046041</v>
      </c>
      <c r="AC130" s="43"/>
      <c r="AD130" s="46">
        <f>L130-I130</f>
        <v>-3.3617640509458937</v>
      </c>
      <c r="AE130" s="21">
        <f>R130-O130</f>
        <v>-3.4539508577402529</v>
      </c>
      <c r="AF130" s="10">
        <f>X130-U130</f>
        <v>-2.4475485653291997</v>
      </c>
      <c r="AG130" s="50"/>
      <c r="AH130" s="46">
        <f>SLOPE(Z130:AB130,LN($D130:$F130))</f>
        <v>-0.80086167310916911</v>
      </c>
      <c r="AI130" s="10">
        <f t="shared" si="26"/>
        <v>-0.81044960945800959</v>
      </c>
      <c r="AK130" s="46">
        <f>INTERCEPT(Z130:AB130,LN($D130:$F130))</f>
        <v>-4.9876857069730018</v>
      </c>
      <c r="AL130" s="10">
        <f t="shared" si="27"/>
        <v>-4.9650032005526992</v>
      </c>
    </row>
    <row r="131" spans="2:38" x14ac:dyDescent="0.3">
      <c r="B131" s="2" t="s">
        <v>128</v>
      </c>
      <c r="C131" s="41"/>
      <c r="D131" s="14">
        <v>1.6459102434279</v>
      </c>
      <c r="E131" s="15">
        <v>2.5252275511818398</v>
      </c>
      <c r="F131" s="19">
        <v>1.5337322372154001</v>
      </c>
      <c r="G131" s="43"/>
      <c r="H131" s="6">
        <v>58.338706530727698</v>
      </c>
      <c r="I131" s="7">
        <v>63.327680678895</v>
      </c>
      <c r="J131" s="43"/>
      <c r="K131" s="6">
        <v>55.8115351576431</v>
      </c>
      <c r="L131" s="7">
        <v>60.683614000511199</v>
      </c>
      <c r="M131" s="43"/>
      <c r="N131" s="6">
        <v>61.775483252423101</v>
      </c>
      <c r="O131" s="7">
        <v>69.581788250866111</v>
      </c>
      <c r="P131" s="43"/>
      <c r="Q131" s="6">
        <v>59.285650502186499</v>
      </c>
      <c r="R131" s="7">
        <v>67.104995793926037</v>
      </c>
      <c r="S131" s="43"/>
      <c r="T131" s="6">
        <v>52.969466252393801</v>
      </c>
      <c r="U131" s="7">
        <v>57.971334073566496</v>
      </c>
      <c r="V131" s="43"/>
      <c r="W131" s="6">
        <v>50.304694954386697</v>
      </c>
      <c r="X131" s="7">
        <v>55.17438510162075</v>
      </c>
      <c r="Y131" s="43"/>
      <c r="Z131" s="46">
        <f>K131-H131</f>
        <v>-2.5271713730845988</v>
      </c>
      <c r="AA131" s="21">
        <f>Q131-N131</f>
        <v>-2.4898327502366016</v>
      </c>
      <c r="AB131" s="10">
        <f>W131-T131</f>
        <v>-2.6647712980071034</v>
      </c>
      <c r="AC131" s="43"/>
      <c r="AD131" s="46">
        <f>L131-I131</f>
        <v>-2.6440666783838012</v>
      </c>
      <c r="AE131" s="21">
        <f>R131-O131</f>
        <v>-2.4767924569400748</v>
      </c>
      <c r="AF131" s="10">
        <f>X131-U131</f>
        <v>-2.7969489719457457</v>
      </c>
      <c r="AG131" s="50"/>
      <c r="AH131" s="46">
        <f>SLOPE(Z131:AB131,LN($D131:$F131))</f>
        <v>0.25851028154439759</v>
      </c>
      <c r="AI131" s="10">
        <f t="shared" si="26"/>
        <v>0.55406300543648312</v>
      </c>
      <c r="AK131" s="46">
        <f>INTERCEPT(Z131:AB131,LN($D131:$F131))</f>
        <v>-2.7202071609068601</v>
      </c>
      <c r="AL131" s="10">
        <f t="shared" si="27"/>
        <v>-2.9813716719865604</v>
      </c>
    </row>
    <row r="132" spans="2:38" x14ac:dyDescent="0.3">
      <c r="B132" s="2" t="s">
        <v>129</v>
      </c>
      <c r="C132" s="41"/>
      <c r="D132" s="14">
        <v>1.2385156170253201E-3</v>
      </c>
      <c r="E132" s="15">
        <v>9.7328269637755502E-4</v>
      </c>
      <c r="F132" s="19">
        <v>3.3971755029386702E-4</v>
      </c>
      <c r="G132" s="43"/>
      <c r="H132" s="6" t="s">
        <v>107</v>
      </c>
      <c r="I132" s="7" t="s">
        <v>107</v>
      </c>
      <c r="J132" s="43"/>
      <c r="K132" s="6" t="s">
        <v>107</v>
      </c>
      <c r="L132" s="7" t="s">
        <v>107</v>
      </c>
      <c r="M132" s="43"/>
      <c r="N132" s="6" t="s">
        <v>107</v>
      </c>
      <c r="O132" s="7" t="s">
        <v>107</v>
      </c>
      <c r="P132" s="43"/>
      <c r="Q132" s="6" t="s">
        <v>107</v>
      </c>
      <c r="R132" s="7" t="s">
        <v>107</v>
      </c>
      <c r="S132" s="43"/>
      <c r="T132" s="6" t="s">
        <v>107</v>
      </c>
      <c r="U132" s="7" t="s">
        <v>107</v>
      </c>
      <c r="V132" s="43"/>
      <c r="W132" s="6" t="s">
        <v>107</v>
      </c>
      <c r="X132" s="7" t="s">
        <v>107</v>
      </c>
      <c r="Y132" s="43"/>
      <c r="Z132" s="46" t="s">
        <v>107</v>
      </c>
      <c r="AA132" s="21" t="s">
        <v>107</v>
      </c>
      <c r="AB132" s="10" t="s">
        <v>107</v>
      </c>
      <c r="AC132" s="43"/>
      <c r="AD132" s="46" t="s">
        <v>107</v>
      </c>
      <c r="AE132" s="21" t="s">
        <v>107</v>
      </c>
      <c r="AF132" s="10" t="s">
        <v>107</v>
      </c>
      <c r="AG132" s="50"/>
      <c r="AH132" s="46" t="s">
        <v>107</v>
      </c>
      <c r="AI132" s="10" t="s">
        <v>107</v>
      </c>
      <c r="AK132" s="46" t="s">
        <v>107</v>
      </c>
      <c r="AL132" s="10" t="s">
        <v>107</v>
      </c>
    </row>
    <row r="133" spans="2:38" x14ac:dyDescent="0.3">
      <c r="B133" s="2" t="s">
        <v>130</v>
      </c>
      <c r="C133" s="41"/>
      <c r="D133" s="14">
        <v>5.1995126456688898E-2</v>
      </c>
      <c r="E133" s="15">
        <v>9.1788571733181001E-2</v>
      </c>
      <c r="F133" s="19">
        <v>3.5761635282677701E-2</v>
      </c>
      <c r="G133" s="43"/>
      <c r="H133" s="6">
        <v>34.835490734699498</v>
      </c>
      <c r="I133" s="7">
        <v>35.100347167043701</v>
      </c>
      <c r="J133" s="43"/>
      <c r="K133" s="6">
        <v>32.923208680469102</v>
      </c>
      <c r="L133" s="7">
        <v>33.1690155155637</v>
      </c>
      <c r="M133" s="43"/>
      <c r="N133" s="6">
        <v>35.776215241856796</v>
      </c>
      <c r="O133" s="7">
        <v>36.149563767166299</v>
      </c>
      <c r="P133" s="43"/>
      <c r="Q133" s="6">
        <v>33.981692689301902</v>
      </c>
      <c r="R133" s="7">
        <v>34.286457376421751</v>
      </c>
      <c r="S133" s="43"/>
      <c r="T133" s="6">
        <v>24.299412960955902</v>
      </c>
      <c r="U133" s="7">
        <v>24.189409503817799</v>
      </c>
      <c r="V133" s="43"/>
      <c r="W133" s="6">
        <v>22.941618613573301</v>
      </c>
      <c r="X133" s="7">
        <v>22.798211933679347</v>
      </c>
      <c r="Y133" s="43"/>
      <c r="Z133" s="46">
        <f t="shared" ref="Z133:Z145" si="52">K133-H133</f>
        <v>-1.9122820542303955</v>
      </c>
      <c r="AA133" s="21">
        <f t="shared" ref="AA133:AA145" si="53">Q133-N133</f>
        <v>-1.7945225525548949</v>
      </c>
      <c r="AB133" s="10">
        <f t="shared" ref="AB133:AB145" si="54">W133-T133</f>
        <v>-1.3577943473826011</v>
      </c>
      <c r="AC133" s="43"/>
      <c r="AD133" s="46">
        <f t="shared" ref="AD133:AD145" si="55">L133-I133</f>
        <v>-1.9313316514800007</v>
      </c>
      <c r="AE133" s="21">
        <f t="shared" ref="AE133:AE145" si="56">R133-O133</f>
        <v>-1.863106390744548</v>
      </c>
      <c r="AF133" s="10">
        <f t="shared" ref="AF133:AF145" si="57">X133-U133</f>
        <v>-1.391197570138452</v>
      </c>
      <c r="AG133" s="50"/>
      <c r="AH133" s="46">
        <f t="shared" ref="AH133:AH145" si="58">SLOPE(Z133:AB133,LN($D133:$F133))</f>
        <v>-0.40860156630383992</v>
      </c>
      <c r="AI133" s="10">
        <f t="shared" ref="AI133:AI196" si="59">SLOPE(AD133:AF133,LN($D133:$F133))</f>
        <v>-0.44999057512809942</v>
      </c>
      <c r="AK133" s="46">
        <f t="shared" ref="AK133:AK145" si="60">INTERCEPT(Z133:AB133,LN($D133:$F133))</f>
        <v>-2.8698416534165343</v>
      </c>
      <c r="AL133" s="10">
        <f t="shared" ref="AL133:AL196" si="61">INTERCEPT(AD133:AF133,LN($D133:$F133))</f>
        <v>-3.029880803241924</v>
      </c>
    </row>
    <row r="134" spans="2:38" x14ac:dyDescent="0.3">
      <c r="B134" s="2" t="s">
        <v>131</v>
      </c>
      <c r="C134" s="41"/>
      <c r="D134" s="14">
        <v>7.3294850802225406E-2</v>
      </c>
      <c r="E134" s="15">
        <v>0.10829857215941401</v>
      </c>
      <c r="F134" s="19">
        <v>6.42252539315675E-2</v>
      </c>
      <c r="G134" s="43"/>
      <c r="H134" s="6">
        <v>16.9199187914333</v>
      </c>
      <c r="I134" s="7">
        <v>18.004670013911699</v>
      </c>
      <c r="J134" s="43"/>
      <c r="K134" s="6">
        <v>15.815688963434001</v>
      </c>
      <c r="L134" s="7">
        <v>16.783588918002799</v>
      </c>
      <c r="M134" s="43"/>
      <c r="N134" s="6">
        <v>16.875445114966499</v>
      </c>
      <c r="O134" s="7">
        <v>17.997706629284352</v>
      </c>
      <c r="P134" s="43"/>
      <c r="Q134" s="6">
        <v>15.7916045487658</v>
      </c>
      <c r="R134" s="7">
        <v>16.853065052451949</v>
      </c>
      <c r="S134" s="43"/>
      <c r="T134" s="6">
        <v>13.9896638311874</v>
      </c>
      <c r="U134" s="7">
        <v>15.001990277394349</v>
      </c>
      <c r="V134" s="43"/>
      <c r="W134" s="6">
        <v>13.0878525622451</v>
      </c>
      <c r="X134" s="7">
        <v>14.032648648704949</v>
      </c>
      <c r="Y134" s="43"/>
      <c r="Z134" s="46">
        <f t="shared" si="52"/>
        <v>-1.1042298279992995</v>
      </c>
      <c r="AA134" s="21">
        <f t="shared" si="53"/>
        <v>-1.0838405662006991</v>
      </c>
      <c r="AB134" s="10">
        <f t="shared" si="54"/>
        <v>-0.9018112689422999</v>
      </c>
      <c r="AC134" s="43"/>
      <c r="AD134" s="46">
        <f t="shared" si="55"/>
        <v>-1.2210810959089002</v>
      </c>
      <c r="AE134" s="21">
        <f t="shared" si="56"/>
        <v>-1.1446415768324023</v>
      </c>
      <c r="AF134" s="10">
        <f t="shared" si="57"/>
        <v>-0.96934162868939922</v>
      </c>
      <c r="AG134" s="50"/>
      <c r="AH134" s="46">
        <f t="shared" si="58"/>
        <v>-0.25716202417897849</v>
      </c>
      <c r="AI134" s="10">
        <f t="shared" si="59"/>
        <v>-0.21452322828898487</v>
      </c>
      <c r="AK134" s="46">
        <f t="shared" si="60"/>
        <v>-1.6798507364971735</v>
      </c>
      <c r="AL134" s="10">
        <f t="shared" si="61"/>
        <v>-1.653823123507741</v>
      </c>
    </row>
    <row r="135" spans="2:38" x14ac:dyDescent="0.3">
      <c r="B135" s="2" t="s">
        <v>132</v>
      </c>
      <c r="C135" s="41"/>
      <c r="D135" s="14">
        <v>6.3631105738768498E-2</v>
      </c>
      <c r="E135" s="15">
        <v>0.112090730550774</v>
      </c>
      <c r="F135" s="19">
        <v>3.54864581316119E-2</v>
      </c>
      <c r="G135" s="43"/>
      <c r="H135" s="6">
        <v>33.475098366867897</v>
      </c>
      <c r="I135" s="7">
        <v>33.963723119084598</v>
      </c>
      <c r="J135" s="43"/>
      <c r="K135" s="6">
        <v>32.1573141381892</v>
      </c>
      <c r="L135" s="7">
        <v>32.541554089477849</v>
      </c>
      <c r="M135" s="43"/>
      <c r="N135" s="6">
        <v>35.220375266124798</v>
      </c>
      <c r="O135" s="7">
        <v>35.640841025433247</v>
      </c>
      <c r="P135" s="43"/>
      <c r="Q135" s="6">
        <v>33.936360219115898</v>
      </c>
      <c r="R135" s="7">
        <v>34.365528926615653</v>
      </c>
      <c r="S135" s="43"/>
      <c r="T135" s="6">
        <v>28.382681257691299</v>
      </c>
      <c r="U135" s="7">
        <v>28.655997134129599</v>
      </c>
      <c r="V135" s="43"/>
      <c r="W135" s="6">
        <v>27.3590700827157</v>
      </c>
      <c r="X135" s="7">
        <v>27.587480870688999</v>
      </c>
      <c r="Y135" s="43"/>
      <c r="Z135" s="46">
        <f t="shared" si="52"/>
        <v>-1.3177842286786969</v>
      </c>
      <c r="AA135" s="21">
        <f t="shared" si="53"/>
        <v>-1.2840150470089</v>
      </c>
      <c r="AB135" s="10">
        <f t="shared" si="54"/>
        <v>-1.0236111749755992</v>
      </c>
      <c r="AC135" s="43"/>
      <c r="AD135" s="46">
        <f t="shared" si="55"/>
        <v>-1.4221690296067493</v>
      </c>
      <c r="AE135" s="21">
        <f t="shared" si="56"/>
        <v>-1.2753120988175937</v>
      </c>
      <c r="AF135" s="10">
        <f t="shared" si="57"/>
        <v>-1.0685162634405998</v>
      </c>
      <c r="AG135" s="50"/>
      <c r="AH135" s="46">
        <f t="shared" si="58"/>
        <v>-0.22785542261191979</v>
      </c>
      <c r="AI135" s="10">
        <f t="shared" si="59"/>
        <v>-0.18202137284098657</v>
      </c>
      <c r="AK135" s="46">
        <f t="shared" si="60"/>
        <v>-1.8374805082846475</v>
      </c>
      <c r="AL135" s="10">
        <f t="shared" si="61"/>
        <v>-1.7578148169904724</v>
      </c>
    </row>
    <row r="136" spans="2:38" x14ac:dyDescent="0.3">
      <c r="B136" s="2" t="s">
        <v>133</v>
      </c>
      <c r="C136" s="41"/>
      <c r="D136" s="14">
        <v>0.33626653427549202</v>
      </c>
      <c r="E136" s="15">
        <v>0.54745976237256599</v>
      </c>
      <c r="F136" s="19">
        <v>0.17556626336724099</v>
      </c>
      <c r="G136" s="43"/>
      <c r="H136" s="6">
        <v>28.1914399580435</v>
      </c>
      <c r="I136" s="7">
        <v>28.494556618466298</v>
      </c>
      <c r="J136" s="43"/>
      <c r="K136" s="6">
        <v>26.2776107405424</v>
      </c>
      <c r="L136" s="7">
        <v>26.5909047764065</v>
      </c>
      <c r="M136" s="43"/>
      <c r="N136" s="6">
        <v>29.318557946596801</v>
      </c>
      <c r="O136" s="7">
        <v>29.725052099684952</v>
      </c>
      <c r="P136" s="43"/>
      <c r="Q136" s="6">
        <v>27.342135167165299</v>
      </c>
      <c r="R136" s="7">
        <v>27.753648330878448</v>
      </c>
      <c r="S136" s="43"/>
      <c r="T136" s="6">
        <v>24.4022835921743</v>
      </c>
      <c r="U136" s="7">
        <v>24.798033645054151</v>
      </c>
      <c r="V136" s="43"/>
      <c r="W136" s="6">
        <v>22.859470286926001</v>
      </c>
      <c r="X136" s="7">
        <v>23.247442479333102</v>
      </c>
      <c r="Y136" s="43"/>
      <c r="Z136" s="46">
        <f t="shared" si="52"/>
        <v>-1.9138292175010996</v>
      </c>
      <c r="AA136" s="21">
        <f t="shared" si="53"/>
        <v>-1.9764227794315019</v>
      </c>
      <c r="AB136" s="10">
        <f t="shared" si="54"/>
        <v>-1.5428133052482984</v>
      </c>
      <c r="AC136" s="43"/>
      <c r="AD136" s="46">
        <f t="shared" si="55"/>
        <v>-1.9036518420597979</v>
      </c>
      <c r="AE136" s="21">
        <f t="shared" si="56"/>
        <v>-1.9714037688065034</v>
      </c>
      <c r="AF136" s="10">
        <f t="shared" si="57"/>
        <v>-1.5505911657210483</v>
      </c>
      <c r="AG136" s="50"/>
      <c r="AH136" s="46">
        <f t="shared" si="58"/>
        <v>-0.39152367670415428</v>
      </c>
      <c r="AI136" s="10">
        <f t="shared" si="59"/>
        <v>-0.37938602808126148</v>
      </c>
      <c r="AK136" s="46">
        <f t="shared" si="60"/>
        <v>-2.2589321917902243</v>
      </c>
      <c r="AL136" s="10">
        <f t="shared" si="61"/>
        <v>-2.2425736524076885</v>
      </c>
    </row>
    <row r="137" spans="2:38" x14ac:dyDescent="0.3">
      <c r="B137" s="2" t="s">
        <v>134</v>
      </c>
      <c r="C137" s="41"/>
      <c r="D137" s="14">
        <v>0.55049106579517804</v>
      </c>
      <c r="E137" s="15">
        <v>0.83543519349422501</v>
      </c>
      <c r="F137" s="19">
        <v>0.38591091153139101</v>
      </c>
      <c r="G137" s="43"/>
      <c r="H137" s="6">
        <v>34.068092863173597</v>
      </c>
      <c r="I137" s="7">
        <v>33.32148138073655</v>
      </c>
      <c r="J137" s="43"/>
      <c r="K137" s="6">
        <v>32.429166402391701</v>
      </c>
      <c r="L137" s="7">
        <v>31.738530446203399</v>
      </c>
      <c r="M137" s="43"/>
      <c r="N137" s="6">
        <v>37.645278365476898</v>
      </c>
      <c r="O137" s="7">
        <v>37.738755785583351</v>
      </c>
      <c r="P137" s="43"/>
      <c r="Q137" s="6">
        <v>35.993647228361503</v>
      </c>
      <c r="R137" s="7">
        <v>36.14256924363</v>
      </c>
      <c r="S137" s="43"/>
      <c r="T137" s="6">
        <v>27.4359581126701</v>
      </c>
      <c r="U137" s="7">
        <v>26.209579377587449</v>
      </c>
      <c r="V137" s="43"/>
      <c r="W137" s="6">
        <v>26.136443563177099</v>
      </c>
      <c r="X137" s="7">
        <v>25.0002690576476</v>
      </c>
      <c r="Y137" s="43"/>
      <c r="Z137" s="46">
        <f t="shared" si="52"/>
        <v>-1.6389264607818959</v>
      </c>
      <c r="AA137" s="21">
        <f t="shared" si="53"/>
        <v>-1.6516311371153947</v>
      </c>
      <c r="AB137" s="10">
        <f t="shared" si="54"/>
        <v>-1.2995145494930007</v>
      </c>
      <c r="AC137" s="43"/>
      <c r="AD137" s="46">
        <f t="shared" si="55"/>
        <v>-1.5829509345331516</v>
      </c>
      <c r="AE137" s="21">
        <f t="shared" si="56"/>
        <v>-1.596186541953351</v>
      </c>
      <c r="AF137" s="10">
        <f t="shared" si="57"/>
        <v>-1.2093103199398492</v>
      </c>
      <c r="AG137" s="50"/>
      <c r="AH137" s="46">
        <f t="shared" si="58"/>
        <v>-0.44364646760259796</v>
      </c>
      <c r="AI137" s="10">
        <f t="shared" si="59"/>
        <v>-0.48739163411961206</v>
      </c>
      <c r="AK137" s="46">
        <f t="shared" si="60"/>
        <v>-1.7856968854696569</v>
      </c>
      <c r="AL137" s="10">
        <f t="shared" si="61"/>
        <v>-1.7436990465212845</v>
      </c>
    </row>
    <row r="138" spans="2:38" x14ac:dyDescent="0.3">
      <c r="B138" s="2" t="s">
        <v>135</v>
      </c>
      <c r="C138" s="41"/>
      <c r="D138" s="14">
        <v>0.64431788946536706</v>
      </c>
      <c r="E138" s="15">
        <v>0.36174067917652403</v>
      </c>
      <c r="F138" s="19">
        <v>0.25802733727215799</v>
      </c>
      <c r="G138" s="43"/>
      <c r="H138" s="6">
        <v>34.484573792705497</v>
      </c>
      <c r="I138" s="7">
        <v>40.950837964262853</v>
      </c>
      <c r="J138" s="43"/>
      <c r="K138" s="6">
        <v>32.614983609780502</v>
      </c>
      <c r="L138" s="7">
        <v>38.850758104430952</v>
      </c>
      <c r="M138" s="43"/>
      <c r="N138" s="6">
        <v>34.158551120467102</v>
      </c>
      <c r="O138" s="7">
        <v>38.303370094064</v>
      </c>
      <c r="P138" s="43"/>
      <c r="Q138" s="6">
        <v>32.339243738032998</v>
      </c>
      <c r="R138" s="7">
        <v>36.350203499649652</v>
      </c>
      <c r="S138" s="43"/>
      <c r="T138" s="6">
        <v>29.811969492048799</v>
      </c>
      <c r="U138" s="7">
        <v>32.256121766994099</v>
      </c>
      <c r="V138" s="43"/>
      <c r="W138" s="6">
        <v>28.272798379960701</v>
      </c>
      <c r="X138" s="7">
        <v>30.643296960660052</v>
      </c>
      <c r="Y138" s="43"/>
      <c r="Z138" s="46">
        <f t="shared" si="52"/>
        <v>-1.8695901829249948</v>
      </c>
      <c r="AA138" s="21">
        <f t="shared" si="53"/>
        <v>-1.8193073824341042</v>
      </c>
      <c r="AB138" s="10">
        <f t="shared" si="54"/>
        <v>-1.5391711120880984</v>
      </c>
      <c r="AC138" s="43"/>
      <c r="AD138" s="46">
        <f t="shared" si="55"/>
        <v>-2.1000798598319008</v>
      </c>
      <c r="AE138" s="21">
        <f t="shared" si="56"/>
        <v>-1.9531665944143484</v>
      </c>
      <c r="AF138" s="10">
        <f t="shared" si="57"/>
        <v>-1.6128248063340465</v>
      </c>
      <c r="AG138" s="50"/>
      <c r="AH138" s="46">
        <f t="shared" si="58"/>
        <v>-0.33159655968999435</v>
      </c>
      <c r="AI138" s="10">
        <f t="shared" si="59"/>
        <v>-0.50254932347499104</v>
      </c>
      <c r="AK138" s="46">
        <f t="shared" si="60"/>
        <v>-2.0534044310394872</v>
      </c>
      <c r="AL138" s="10">
        <f t="shared" si="61"/>
        <v>-2.3595926177558311</v>
      </c>
    </row>
    <row r="139" spans="2:38" x14ac:dyDescent="0.3">
      <c r="B139" s="2" t="s">
        <v>136</v>
      </c>
      <c r="C139" s="41"/>
      <c r="D139" s="14">
        <v>0.139446072260377</v>
      </c>
      <c r="E139" s="15">
        <v>7.3720007385734906E-2</v>
      </c>
      <c r="F139" s="19">
        <v>5.0834938792997102E-2</v>
      </c>
      <c r="G139" s="43"/>
      <c r="H139" s="6">
        <v>44.6408578998753</v>
      </c>
      <c r="I139" s="7">
        <v>47.562640853190103</v>
      </c>
      <c r="J139" s="43"/>
      <c r="K139" s="6">
        <v>41.897911990831197</v>
      </c>
      <c r="L139" s="7">
        <v>44.534423387935547</v>
      </c>
      <c r="M139" s="43"/>
      <c r="N139" s="6">
        <v>42.581395384754003</v>
      </c>
      <c r="O139" s="7">
        <v>43.607256387197097</v>
      </c>
      <c r="P139" s="43"/>
      <c r="Q139" s="6">
        <v>40.204064504126002</v>
      </c>
      <c r="R139" s="7">
        <v>41.112855660066302</v>
      </c>
      <c r="S139" s="43"/>
      <c r="T139" s="6">
        <v>35.714613651628497</v>
      </c>
      <c r="U139" s="7">
        <v>35.174111496594847</v>
      </c>
      <c r="V139" s="43"/>
      <c r="W139" s="6">
        <v>33.800903764023197</v>
      </c>
      <c r="X139" s="7">
        <v>33.285459625892848</v>
      </c>
      <c r="Y139" s="43"/>
      <c r="Z139" s="46">
        <f t="shared" si="52"/>
        <v>-2.7429459090441028</v>
      </c>
      <c r="AA139" s="21">
        <f t="shared" si="53"/>
        <v>-2.3773308806280014</v>
      </c>
      <c r="AB139" s="10">
        <f t="shared" si="54"/>
        <v>-1.9137098876053003</v>
      </c>
      <c r="AC139" s="43"/>
      <c r="AD139" s="46">
        <f t="shared" si="55"/>
        <v>-3.0282174652545564</v>
      </c>
      <c r="AE139" s="21">
        <f t="shared" si="56"/>
        <v>-2.4944007271307953</v>
      </c>
      <c r="AF139" s="10">
        <f t="shared" si="57"/>
        <v>-1.8886518707019988</v>
      </c>
      <c r="AG139" s="50"/>
      <c r="AH139" s="46">
        <f t="shared" si="58"/>
        <v>-0.79486695244635208</v>
      </c>
      <c r="AI139" s="10">
        <f t="shared" si="59"/>
        <v>-1.097669311986444</v>
      </c>
      <c r="AK139" s="46">
        <f t="shared" si="60"/>
        <v>-4.3468604790846914</v>
      </c>
      <c r="AL139" s="10">
        <f t="shared" si="61"/>
        <v>-5.2353534755913316</v>
      </c>
    </row>
    <row r="140" spans="2:38" x14ac:dyDescent="0.3">
      <c r="B140" s="2" t="s">
        <v>137</v>
      </c>
      <c r="C140" s="41"/>
      <c r="D140" s="14">
        <v>0.16263691723246099</v>
      </c>
      <c r="E140" s="15">
        <v>0.20549029170025301</v>
      </c>
      <c r="F140" s="19">
        <v>5.7259838631303198E-2</v>
      </c>
      <c r="G140" s="43"/>
      <c r="H140" s="6">
        <v>63.715430997982097</v>
      </c>
      <c r="I140" s="7">
        <v>68.920153000393043</v>
      </c>
      <c r="J140" s="43"/>
      <c r="K140" s="6">
        <v>60.032338024129601</v>
      </c>
      <c r="L140" s="7">
        <v>65.121876320715202</v>
      </c>
      <c r="M140" s="43"/>
      <c r="N140" s="6">
        <v>63.641138927548603</v>
      </c>
      <c r="O140" s="7">
        <v>68.484194890852251</v>
      </c>
      <c r="P140" s="43"/>
      <c r="Q140" s="6">
        <v>59.594471494060897</v>
      </c>
      <c r="R140" s="7">
        <v>64.264358361209801</v>
      </c>
      <c r="S140" s="43"/>
      <c r="T140" s="6">
        <v>53.670320606556899</v>
      </c>
      <c r="U140" s="7">
        <v>57.932836990837146</v>
      </c>
      <c r="V140" s="43"/>
      <c r="W140" s="6">
        <v>50.842007880373203</v>
      </c>
      <c r="X140" s="7">
        <v>54.962599107684298</v>
      </c>
      <c r="Y140" s="43"/>
      <c r="Z140" s="46">
        <f t="shared" si="52"/>
        <v>-3.6830929738524958</v>
      </c>
      <c r="AA140" s="21">
        <f t="shared" si="53"/>
        <v>-4.0466674334877055</v>
      </c>
      <c r="AB140" s="10">
        <f t="shared" si="54"/>
        <v>-2.8283127261836967</v>
      </c>
      <c r="AC140" s="43"/>
      <c r="AD140" s="46">
        <f t="shared" si="55"/>
        <v>-3.7982766796778407</v>
      </c>
      <c r="AE140" s="21">
        <f t="shared" si="56"/>
        <v>-4.2198365296424498</v>
      </c>
      <c r="AF140" s="10">
        <f t="shared" si="57"/>
        <v>-2.9702378831528478</v>
      </c>
      <c r="AG140" s="50"/>
      <c r="AH140" s="46">
        <f t="shared" si="58"/>
        <v>-0.91247685107187637</v>
      </c>
      <c r="AI140" s="10">
        <f t="shared" si="59"/>
        <v>-0.9216834958491702</v>
      </c>
      <c r="AK140" s="46">
        <f t="shared" si="60"/>
        <v>-5.4230117358165373</v>
      </c>
      <c r="AL140" s="10">
        <f t="shared" si="61"/>
        <v>-5.5856450766681984</v>
      </c>
    </row>
    <row r="141" spans="2:38" x14ac:dyDescent="0.3">
      <c r="B141" s="2" t="s">
        <v>138</v>
      </c>
      <c r="C141" s="41"/>
      <c r="D141" s="14">
        <v>0.65650353723565102</v>
      </c>
      <c r="E141" s="15">
        <v>0.67004648287390101</v>
      </c>
      <c r="F141" s="19">
        <v>0.26946414917697298</v>
      </c>
      <c r="G141" s="43"/>
      <c r="H141" s="6">
        <v>43.798164249869998</v>
      </c>
      <c r="I141" s="7">
        <v>51.819152984968397</v>
      </c>
      <c r="J141" s="43"/>
      <c r="K141" s="6">
        <v>41.483933427797801</v>
      </c>
      <c r="L141" s="7">
        <v>49.289940451504506</v>
      </c>
      <c r="M141" s="43"/>
      <c r="N141" s="6">
        <v>43.5107427018838</v>
      </c>
      <c r="O141" s="7">
        <v>51.424556993131603</v>
      </c>
      <c r="P141" s="43"/>
      <c r="Q141" s="6">
        <v>41.411006676875502</v>
      </c>
      <c r="R141" s="7">
        <v>49.274640353355949</v>
      </c>
      <c r="S141" s="43"/>
      <c r="T141" s="6">
        <v>40.1961866905989</v>
      </c>
      <c r="U141" s="7">
        <v>44.114997231650499</v>
      </c>
      <c r="V141" s="43"/>
      <c r="W141" s="6">
        <v>38.339759178306402</v>
      </c>
      <c r="X141" s="7">
        <v>42.3471935088265</v>
      </c>
      <c r="Y141" s="43"/>
      <c r="Z141" s="46">
        <f t="shared" si="52"/>
        <v>-2.3142308220721972</v>
      </c>
      <c r="AA141" s="21">
        <f t="shared" si="53"/>
        <v>-2.0997360250082977</v>
      </c>
      <c r="AB141" s="10">
        <f t="shared" si="54"/>
        <v>-1.8564275122924982</v>
      </c>
      <c r="AC141" s="43"/>
      <c r="AD141" s="46">
        <f t="shared" si="55"/>
        <v>-2.5292125334638911</v>
      </c>
      <c r="AE141" s="21">
        <f t="shared" si="56"/>
        <v>-2.1499166397756539</v>
      </c>
      <c r="AF141" s="10">
        <f t="shared" si="57"/>
        <v>-1.7678037228239987</v>
      </c>
      <c r="AG141" s="50"/>
      <c r="AH141" s="46">
        <f t="shared" si="58"/>
        <v>-0.38500546787935264</v>
      </c>
      <c r="AI141" s="10">
        <f t="shared" si="59"/>
        <v>-0.62739274283785529</v>
      </c>
      <c r="AK141" s="46">
        <f t="shared" si="60"/>
        <v>-2.3638132718710527</v>
      </c>
      <c r="AL141" s="10">
        <f t="shared" si="61"/>
        <v>-2.5949608744777928</v>
      </c>
    </row>
    <row r="142" spans="2:38" x14ac:dyDescent="0.3">
      <c r="B142" s="2" t="s">
        <v>139</v>
      </c>
      <c r="C142" s="41"/>
      <c r="D142" s="14">
        <v>2.0220472449907299E-2</v>
      </c>
      <c r="E142" s="15">
        <v>2.33200454339418E-2</v>
      </c>
      <c r="F142" s="19">
        <v>9.6180254829800003E-3</v>
      </c>
      <c r="G142" s="43"/>
      <c r="H142" s="6">
        <v>37.323426176759902</v>
      </c>
      <c r="I142" s="7">
        <v>42.957629201140399</v>
      </c>
      <c r="J142" s="43"/>
      <c r="K142" s="6">
        <v>35.371897578984701</v>
      </c>
      <c r="L142" s="7">
        <v>40.815792005046802</v>
      </c>
      <c r="M142" s="43"/>
      <c r="N142" s="6">
        <v>36.829872399559299</v>
      </c>
      <c r="O142" s="7">
        <v>41.244007857748251</v>
      </c>
      <c r="P142" s="43"/>
      <c r="Q142" s="6">
        <v>34.915774905883801</v>
      </c>
      <c r="R142" s="7">
        <v>39.207379393971905</v>
      </c>
      <c r="S142" s="43"/>
      <c r="T142" s="6">
        <v>31.772759719671701</v>
      </c>
      <c r="U142" s="7">
        <v>34.2043741309854</v>
      </c>
      <c r="V142" s="43"/>
      <c r="W142" s="6">
        <v>30.148980068965599</v>
      </c>
      <c r="X142" s="7">
        <v>32.569526233356697</v>
      </c>
      <c r="Y142" s="43"/>
      <c r="Z142" s="46">
        <f t="shared" si="52"/>
        <v>-1.9515285977752015</v>
      </c>
      <c r="AA142" s="21">
        <f t="shared" si="53"/>
        <v>-1.9140974936754986</v>
      </c>
      <c r="AB142" s="10">
        <f t="shared" si="54"/>
        <v>-1.6237796507061013</v>
      </c>
      <c r="AC142" s="43"/>
      <c r="AD142" s="46">
        <f t="shared" si="55"/>
        <v>-2.1418371960935971</v>
      </c>
      <c r="AE142" s="21">
        <f t="shared" si="56"/>
        <v>-2.0366284637763457</v>
      </c>
      <c r="AF142" s="10">
        <f t="shared" si="57"/>
        <v>-1.6348478976287026</v>
      </c>
      <c r="AG142" s="50"/>
      <c r="AH142" s="46">
        <f t="shared" si="58"/>
        <v>-0.36504361954082754</v>
      </c>
      <c r="AI142" s="10">
        <f t="shared" si="59"/>
        <v>-0.52882903433283179</v>
      </c>
      <c r="AK142" s="46">
        <f t="shared" si="60"/>
        <v>-3.3269209914242692</v>
      </c>
      <c r="AL142" s="10">
        <f t="shared" si="61"/>
        <v>-4.1066079866616869</v>
      </c>
    </row>
    <row r="143" spans="2:38" x14ac:dyDescent="0.3">
      <c r="B143" s="2" t="s">
        <v>140</v>
      </c>
      <c r="C143" s="41"/>
      <c r="D143" s="14">
        <v>0.21343406018205599</v>
      </c>
      <c r="E143" s="15">
        <v>0.145147503815164</v>
      </c>
      <c r="F143" s="19">
        <v>9.5205245562169694E-2</v>
      </c>
      <c r="G143" s="43"/>
      <c r="H143" s="6">
        <v>36.878585202526097</v>
      </c>
      <c r="I143" s="7">
        <v>42.040591055255405</v>
      </c>
      <c r="J143" s="43"/>
      <c r="K143" s="6">
        <v>34.971226161414599</v>
      </c>
      <c r="L143" s="7">
        <v>40.077157465066549</v>
      </c>
      <c r="M143" s="43"/>
      <c r="N143" s="6">
        <v>36.140187324382097</v>
      </c>
      <c r="O143" s="7">
        <v>39.719706643490298</v>
      </c>
      <c r="P143" s="43"/>
      <c r="Q143" s="6">
        <v>34.354153839389497</v>
      </c>
      <c r="R143" s="7">
        <v>37.944476196959698</v>
      </c>
      <c r="S143" s="43"/>
      <c r="T143" s="6">
        <v>31.355148318420301</v>
      </c>
      <c r="U143" s="7">
        <v>33.427845478503144</v>
      </c>
      <c r="V143" s="43"/>
      <c r="W143" s="6">
        <v>29.778179354083701</v>
      </c>
      <c r="X143" s="7">
        <v>31.900306012987251</v>
      </c>
      <c r="Y143" s="43"/>
      <c r="Z143" s="46">
        <f t="shared" si="52"/>
        <v>-1.9073590411114978</v>
      </c>
      <c r="AA143" s="21">
        <f t="shared" si="53"/>
        <v>-1.7860334849926005</v>
      </c>
      <c r="AB143" s="10">
        <f t="shared" si="54"/>
        <v>-1.5769689643366007</v>
      </c>
      <c r="AC143" s="43"/>
      <c r="AD143" s="46">
        <f t="shared" si="55"/>
        <v>-1.9634335901888562</v>
      </c>
      <c r="AE143" s="21">
        <f t="shared" si="56"/>
        <v>-1.7752304465305997</v>
      </c>
      <c r="AF143" s="10">
        <f t="shared" si="57"/>
        <v>-1.5275394655158934</v>
      </c>
      <c r="AG143" s="50"/>
      <c r="AH143" s="46">
        <f t="shared" si="58"/>
        <v>-0.41060421038037753</v>
      </c>
      <c r="AI143" s="10">
        <f t="shared" si="59"/>
        <v>-0.54068383461629776</v>
      </c>
      <c r="AK143" s="46">
        <f t="shared" si="60"/>
        <v>-2.5542013946022699</v>
      </c>
      <c r="AL143" s="10">
        <f t="shared" si="61"/>
        <v>-2.80543663553633</v>
      </c>
    </row>
    <row r="144" spans="2:38" x14ac:dyDescent="0.3">
      <c r="B144" s="2" t="s">
        <v>141</v>
      </c>
      <c r="C144" s="41"/>
      <c r="D144" s="14">
        <v>3.5784350982236699</v>
      </c>
      <c r="E144" s="15">
        <v>2.6134138781859502</v>
      </c>
      <c r="F144" s="19">
        <v>0.92855986491161702</v>
      </c>
      <c r="G144" s="43"/>
      <c r="H144" s="6">
        <v>36.510793278903598</v>
      </c>
      <c r="I144" s="7">
        <v>41.192397932554954</v>
      </c>
      <c r="J144" s="43"/>
      <c r="K144" s="6">
        <v>34.5987325758936</v>
      </c>
      <c r="L144" s="7">
        <v>39.161001917068603</v>
      </c>
      <c r="M144" s="43"/>
      <c r="N144" s="6">
        <v>36.6523094297564</v>
      </c>
      <c r="O144" s="7">
        <v>40.138547566428045</v>
      </c>
      <c r="P144" s="43"/>
      <c r="Q144" s="6">
        <v>34.770248050364998</v>
      </c>
      <c r="R144" s="7">
        <v>38.221542185019146</v>
      </c>
      <c r="S144" s="43"/>
      <c r="T144" s="6">
        <v>32.157622155062803</v>
      </c>
      <c r="U144" s="7">
        <v>33.494792854241801</v>
      </c>
      <c r="V144" s="43"/>
      <c r="W144" s="6">
        <v>30.560534221936202</v>
      </c>
      <c r="X144" s="7">
        <v>31.878616104811549</v>
      </c>
      <c r="Y144" s="43"/>
      <c r="Z144" s="46">
        <f t="shared" si="52"/>
        <v>-1.912060703009999</v>
      </c>
      <c r="AA144" s="21">
        <f t="shared" si="53"/>
        <v>-1.8820613793914021</v>
      </c>
      <c r="AB144" s="10">
        <f t="shared" si="54"/>
        <v>-1.5970879331266019</v>
      </c>
      <c r="AC144" s="43"/>
      <c r="AD144" s="46">
        <f t="shared" si="55"/>
        <v>-2.0313960154863508</v>
      </c>
      <c r="AE144" s="21">
        <f t="shared" si="56"/>
        <v>-1.9170053814088988</v>
      </c>
      <c r="AF144" s="10">
        <f t="shared" si="57"/>
        <v>-1.6161767494302524</v>
      </c>
      <c r="AG144" s="50"/>
      <c r="AH144" s="46">
        <f t="shared" si="58"/>
        <v>-0.2439323735082459</v>
      </c>
      <c r="AI144" s="10">
        <f t="shared" si="59"/>
        <v>-0.30353027774270758</v>
      </c>
      <c r="AK144" s="46">
        <f t="shared" si="60"/>
        <v>-1.6213197774295132</v>
      </c>
      <c r="AL144" s="10">
        <f t="shared" si="61"/>
        <v>-1.6361696088979258</v>
      </c>
    </row>
    <row r="145" spans="2:38" x14ac:dyDescent="0.3">
      <c r="B145" s="2" t="s">
        <v>142</v>
      </c>
      <c r="C145" s="41"/>
      <c r="D145" s="14">
        <v>2.1687605153289199E-2</v>
      </c>
      <c r="E145" s="15">
        <v>4.7591176023140801E-2</v>
      </c>
      <c r="F145" s="19">
        <v>2.98425174621566E-2</v>
      </c>
      <c r="G145" s="43"/>
      <c r="H145" s="6">
        <v>45.950708750458901</v>
      </c>
      <c r="I145" s="7">
        <v>44.75349219484675</v>
      </c>
      <c r="J145" s="43"/>
      <c r="K145" s="6">
        <v>43.927542009395196</v>
      </c>
      <c r="L145" s="7">
        <v>42.727359895171446</v>
      </c>
      <c r="M145" s="43"/>
      <c r="N145" s="6">
        <v>52.2877476789944</v>
      </c>
      <c r="O145" s="7">
        <v>51.099106766762304</v>
      </c>
      <c r="P145" s="43"/>
      <c r="Q145" s="6">
        <v>50.1254074017791</v>
      </c>
      <c r="R145" s="7">
        <v>48.844642747915699</v>
      </c>
      <c r="S145" s="43"/>
      <c r="T145" s="6">
        <v>45.405111241710003</v>
      </c>
      <c r="U145" s="7">
        <v>44.085425316461695</v>
      </c>
      <c r="V145" s="43"/>
      <c r="W145" s="6">
        <v>43.391009678692001</v>
      </c>
      <c r="X145" s="7">
        <v>42.061620533760802</v>
      </c>
      <c r="Y145" s="43"/>
      <c r="Z145" s="46">
        <f t="shared" si="52"/>
        <v>-2.0231667410637044</v>
      </c>
      <c r="AA145" s="21">
        <f t="shared" si="53"/>
        <v>-2.1623402772153</v>
      </c>
      <c r="AB145" s="10">
        <f t="shared" si="54"/>
        <v>-2.0141015630180021</v>
      </c>
      <c r="AC145" s="43"/>
      <c r="AD145" s="46">
        <f t="shared" si="55"/>
        <v>-2.0261322996753037</v>
      </c>
      <c r="AE145" s="21">
        <f t="shared" si="56"/>
        <v>-2.2544640188466047</v>
      </c>
      <c r="AF145" s="10">
        <f t="shared" si="57"/>
        <v>-2.0238047827008927</v>
      </c>
      <c r="AG145" s="50"/>
      <c r="AH145" s="46">
        <f t="shared" si="58"/>
        <v>-0.18740914214178536</v>
      </c>
      <c r="AI145" s="10">
        <f t="shared" si="59"/>
        <v>-0.30549397907641213</v>
      </c>
      <c r="AK145" s="46">
        <f t="shared" si="60"/>
        <v>-2.7154680491998588</v>
      </c>
      <c r="AL145" s="10">
        <f t="shared" si="61"/>
        <v>-3.1592850910694636</v>
      </c>
    </row>
    <row r="146" spans="2:38" x14ac:dyDescent="0.3">
      <c r="B146" s="2" t="s">
        <v>143</v>
      </c>
      <c r="C146" s="41"/>
      <c r="D146" s="14">
        <v>2.40832595097497E-3</v>
      </c>
      <c r="E146" s="15">
        <v>1.8612905039515301E-3</v>
      </c>
      <c r="F146" s="19">
        <v>7.6404932331852597E-4</v>
      </c>
      <c r="G146" s="43"/>
      <c r="H146" s="6" t="s">
        <v>107</v>
      </c>
      <c r="I146" s="7" t="s">
        <v>107</v>
      </c>
      <c r="J146" s="43"/>
      <c r="K146" s="6" t="s">
        <v>107</v>
      </c>
      <c r="L146" s="7" t="s">
        <v>107</v>
      </c>
      <c r="M146" s="43"/>
      <c r="N146" s="6" t="s">
        <v>107</v>
      </c>
      <c r="O146" s="7" t="s">
        <v>107</v>
      </c>
      <c r="P146" s="43"/>
      <c r="Q146" s="6" t="s">
        <v>107</v>
      </c>
      <c r="R146" s="7" t="s">
        <v>107</v>
      </c>
      <c r="S146" s="43"/>
      <c r="T146" s="6" t="s">
        <v>107</v>
      </c>
      <c r="U146" s="7" t="s">
        <v>107</v>
      </c>
      <c r="V146" s="43"/>
      <c r="W146" s="6" t="s">
        <v>107</v>
      </c>
      <c r="X146" s="7" t="s">
        <v>107</v>
      </c>
      <c r="Y146" s="43"/>
      <c r="Z146" s="46" t="s">
        <v>107</v>
      </c>
      <c r="AA146" s="21" t="s">
        <v>107</v>
      </c>
      <c r="AB146" s="10" t="s">
        <v>107</v>
      </c>
      <c r="AC146" s="43"/>
      <c r="AD146" s="46" t="s">
        <v>107</v>
      </c>
      <c r="AE146" s="21" t="s">
        <v>107</v>
      </c>
      <c r="AF146" s="10" t="s">
        <v>107</v>
      </c>
      <c r="AG146" s="50"/>
      <c r="AH146" s="46" t="s">
        <v>107</v>
      </c>
      <c r="AI146" s="10" t="s">
        <v>107</v>
      </c>
      <c r="AK146" s="46" t="s">
        <v>107</v>
      </c>
      <c r="AL146" s="10" t="s">
        <v>107</v>
      </c>
    </row>
    <row r="147" spans="2:38" x14ac:dyDescent="0.3">
      <c r="B147" s="2" t="s">
        <v>144</v>
      </c>
      <c r="C147" s="41"/>
      <c r="D147" s="14">
        <v>7.0127452691368802E-3</v>
      </c>
      <c r="E147" s="15">
        <v>5.2353524953948002E-3</v>
      </c>
      <c r="F147" s="19">
        <v>2.1554959206204201E-3</v>
      </c>
      <c r="G147" s="43"/>
      <c r="H147" s="6">
        <v>29.653120828674101</v>
      </c>
      <c r="I147" s="7">
        <v>28.701101791985749</v>
      </c>
      <c r="J147" s="43"/>
      <c r="K147" s="6">
        <v>27.426405457735601</v>
      </c>
      <c r="L147" s="7">
        <v>26.443331035084899</v>
      </c>
      <c r="M147" s="43"/>
      <c r="N147" s="6">
        <v>29.1141575828151</v>
      </c>
      <c r="O147" s="7">
        <v>28.095516613839248</v>
      </c>
      <c r="P147" s="43"/>
      <c r="Q147" s="6">
        <v>27.004252396117099</v>
      </c>
      <c r="R147" s="7">
        <v>25.97639242624275</v>
      </c>
      <c r="S147" s="43"/>
      <c r="T147" s="6">
        <v>24.3308270672213</v>
      </c>
      <c r="U147" s="7">
        <v>23.2550649597075</v>
      </c>
      <c r="V147" s="43"/>
      <c r="W147" s="6">
        <v>22.606563813431801</v>
      </c>
      <c r="X147" s="7">
        <v>21.540603320867199</v>
      </c>
      <c r="Y147" s="43"/>
      <c r="Z147" s="46">
        <f t="shared" ref="Z147:Z180" si="62">K147-H147</f>
        <v>-2.2267153709384999</v>
      </c>
      <c r="AA147" s="21">
        <f t="shared" ref="AA147:AA180" si="63">Q147-N147</f>
        <v>-2.1099051866980005</v>
      </c>
      <c r="AB147" s="10">
        <f t="shared" ref="AB147:AB180" si="64">W147-T147</f>
        <v>-1.7242632537894984</v>
      </c>
      <c r="AC147" s="43"/>
      <c r="AD147" s="46">
        <f t="shared" ref="AD147:AD180" si="65">L147-I147</f>
        <v>-2.2577707569008503</v>
      </c>
      <c r="AE147" s="21">
        <f t="shared" ref="AE147:AE180" si="66">R147-O147</f>
        <v>-2.1191241875964977</v>
      </c>
      <c r="AF147" s="10">
        <f t="shared" ref="AF147:AF180" si="67">X147-U147</f>
        <v>-1.7144616388403016</v>
      </c>
      <c r="AG147" s="50"/>
      <c r="AH147" s="46">
        <f t="shared" ref="AH147:AH180" si="68">SLOPE(Z147:AB147,LN($D147:$F147))</f>
        <v>-0.42793079752018204</v>
      </c>
      <c r="AI147" s="10">
        <f t="shared" si="59"/>
        <v>-0.45948584490114291</v>
      </c>
      <c r="AK147" s="46">
        <f t="shared" ref="AK147:AK180" si="69">INTERCEPT(Z147:AB147,LN($D147:$F147))</f>
        <v>-4.3528143760171885</v>
      </c>
      <c r="AL147" s="10">
        <f t="shared" si="61"/>
        <v>-4.5349688697882513</v>
      </c>
    </row>
    <row r="148" spans="2:38" x14ac:dyDescent="0.3">
      <c r="B148" s="2" t="s">
        <v>145</v>
      </c>
      <c r="C148" s="41"/>
      <c r="D148" s="14">
        <v>3.8734938281319302E-3</v>
      </c>
      <c r="E148" s="15">
        <v>2.8693497535032101E-3</v>
      </c>
      <c r="F148" s="19">
        <v>1.1243981664220001E-3</v>
      </c>
      <c r="G148" s="43"/>
      <c r="H148" s="6">
        <v>29.7084590088566</v>
      </c>
      <c r="I148" s="7">
        <v>28.75745138148865</v>
      </c>
      <c r="J148" s="43"/>
      <c r="K148" s="6">
        <v>27.4744324721635</v>
      </c>
      <c r="L148" s="7">
        <v>26.48225946239635</v>
      </c>
      <c r="M148" s="43"/>
      <c r="N148" s="6">
        <v>29.073002311317602</v>
      </c>
      <c r="O148" s="7">
        <v>28.044957479554398</v>
      </c>
      <c r="P148" s="43"/>
      <c r="Q148" s="6">
        <v>26.960226282742699</v>
      </c>
      <c r="R148" s="7">
        <v>25.922809391393002</v>
      </c>
      <c r="S148" s="43"/>
      <c r="T148" s="6">
        <v>24.225656480026199</v>
      </c>
      <c r="U148" s="7">
        <v>23.119864598229647</v>
      </c>
      <c r="V148" s="43"/>
      <c r="W148" s="6">
        <v>22.509370966109199</v>
      </c>
      <c r="X148" s="7">
        <v>21.409383920543501</v>
      </c>
      <c r="Y148" s="43"/>
      <c r="Z148" s="46">
        <f t="shared" si="62"/>
        <v>-2.2340265366931007</v>
      </c>
      <c r="AA148" s="21">
        <f t="shared" si="63"/>
        <v>-2.1127760285749027</v>
      </c>
      <c r="AB148" s="10">
        <f t="shared" si="64"/>
        <v>-1.7162855139170006</v>
      </c>
      <c r="AC148" s="43"/>
      <c r="AD148" s="46">
        <f t="shared" si="65"/>
        <v>-2.2751919190923005</v>
      </c>
      <c r="AE148" s="21">
        <f t="shared" si="66"/>
        <v>-2.1221480881613957</v>
      </c>
      <c r="AF148" s="10">
        <f t="shared" si="67"/>
        <v>-1.7104806776861459</v>
      </c>
      <c r="AG148" s="50"/>
      <c r="AH148" s="46">
        <f t="shared" si="68"/>
        <v>-0.41968611137241124</v>
      </c>
      <c r="AI148" s="10">
        <f t="shared" si="59"/>
        <v>-0.45245947817966597</v>
      </c>
      <c r="AK148" s="46">
        <f t="shared" si="69"/>
        <v>-4.5668139149458149</v>
      </c>
      <c r="AL148" s="10">
        <f t="shared" si="61"/>
        <v>-4.7805255748353623</v>
      </c>
    </row>
    <row r="149" spans="2:38" x14ac:dyDescent="0.3">
      <c r="B149" s="2" t="s">
        <v>146</v>
      </c>
      <c r="C149" s="41"/>
      <c r="D149" s="14">
        <v>1.8537504683998501E-3</v>
      </c>
      <c r="E149" s="15">
        <v>1.9887934060330899E-3</v>
      </c>
      <c r="F149" s="19">
        <v>1.0617307790008301E-3</v>
      </c>
      <c r="G149" s="43"/>
      <c r="H149" s="6">
        <v>16.3424266200816</v>
      </c>
      <c r="I149" s="7">
        <v>18.83244570164495</v>
      </c>
      <c r="J149" s="43"/>
      <c r="K149" s="6">
        <v>15.0624749003417</v>
      </c>
      <c r="L149" s="7">
        <v>17.389305047394149</v>
      </c>
      <c r="M149" s="43"/>
      <c r="N149" s="6">
        <v>16.120151101984</v>
      </c>
      <c r="O149" s="7">
        <v>18.734504968826499</v>
      </c>
      <c r="P149" s="43"/>
      <c r="Q149" s="6">
        <v>14.8671657112413</v>
      </c>
      <c r="R149" s="7">
        <v>17.246272704475899</v>
      </c>
      <c r="S149" s="43"/>
      <c r="T149" s="6">
        <v>13.9944174732617</v>
      </c>
      <c r="U149" s="7">
        <v>16.303611015179399</v>
      </c>
      <c r="V149" s="43"/>
      <c r="W149" s="6">
        <v>12.9372650041252</v>
      </c>
      <c r="X149" s="7">
        <v>15.075027896566299</v>
      </c>
      <c r="Y149" s="43"/>
      <c r="Z149" s="46">
        <f t="shared" si="62"/>
        <v>-1.2799517197399002</v>
      </c>
      <c r="AA149" s="21">
        <f t="shared" si="63"/>
        <v>-1.2529853907426993</v>
      </c>
      <c r="AB149" s="10">
        <f t="shared" si="64"/>
        <v>-1.0571524691365006</v>
      </c>
      <c r="AC149" s="43"/>
      <c r="AD149" s="46">
        <f t="shared" si="65"/>
        <v>-1.4431406542508007</v>
      </c>
      <c r="AE149" s="21">
        <f t="shared" si="66"/>
        <v>-1.4882322643506001</v>
      </c>
      <c r="AF149" s="10">
        <f t="shared" si="67"/>
        <v>-1.2285831186131002</v>
      </c>
      <c r="AG149" s="50"/>
      <c r="AH149" s="46">
        <f t="shared" si="68"/>
        <v>-0.34559198818340975</v>
      </c>
      <c r="AI149" s="10">
        <f t="shared" si="59"/>
        <v>-0.40271540566967834</v>
      </c>
      <c r="AK149" s="46">
        <f t="shared" si="69"/>
        <v>-3.4267585950926032</v>
      </c>
      <c r="AL149" s="10">
        <f t="shared" si="61"/>
        <v>-3.9853243813059978</v>
      </c>
    </row>
    <row r="150" spans="2:38" x14ac:dyDescent="0.3">
      <c r="B150" s="2" t="s">
        <v>147</v>
      </c>
      <c r="C150" s="41"/>
      <c r="D150" s="14">
        <v>3.2175877320880401E-4</v>
      </c>
      <c r="E150" s="15">
        <v>1.5130185641295599E-4</v>
      </c>
      <c r="F150" s="19">
        <v>1.17193497089679E-4</v>
      </c>
      <c r="G150" s="43"/>
      <c r="H150" s="6">
        <v>42.5085031297413</v>
      </c>
      <c r="I150" s="7">
        <v>49.484911526303648</v>
      </c>
      <c r="J150" s="43"/>
      <c r="K150" s="6">
        <v>40.348995677347403</v>
      </c>
      <c r="L150" s="7">
        <v>47.19426429354845</v>
      </c>
      <c r="M150" s="43"/>
      <c r="N150" s="6">
        <v>40.182873947026501</v>
      </c>
      <c r="O150" s="7">
        <v>44.104865874067855</v>
      </c>
      <c r="P150" s="43"/>
      <c r="Q150" s="6">
        <v>38.155392588212599</v>
      </c>
      <c r="R150" s="7">
        <v>41.988767968673855</v>
      </c>
      <c r="S150" s="43"/>
      <c r="T150" s="6">
        <v>34.716736178303996</v>
      </c>
      <c r="U150" s="7">
        <v>37.234728676398248</v>
      </c>
      <c r="V150" s="43"/>
      <c r="W150" s="6">
        <v>33.024050601938903</v>
      </c>
      <c r="X150" s="7">
        <v>35.513432210837749</v>
      </c>
      <c r="Y150" s="43"/>
      <c r="Z150" s="46">
        <f t="shared" si="62"/>
        <v>-2.1595074523938962</v>
      </c>
      <c r="AA150" s="21">
        <f t="shared" si="63"/>
        <v>-2.0274813588139011</v>
      </c>
      <c r="AB150" s="10">
        <f t="shared" si="64"/>
        <v>-1.6926855763650934</v>
      </c>
      <c r="AC150" s="43"/>
      <c r="AD150" s="46">
        <f t="shared" si="65"/>
        <v>-2.2906472327551981</v>
      </c>
      <c r="AE150" s="21">
        <f t="shared" si="66"/>
        <v>-2.1160979053939997</v>
      </c>
      <c r="AF150" s="10">
        <f t="shared" si="67"/>
        <v>-1.7212964655604992</v>
      </c>
      <c r="AG150" s="50"/>
      <c r="AH150" s="46">
        <f t="shared" si="68"/>
        <v>-0.39684146140674048</v>
      </c>
      <c r="AI150" s="10">
        <f t="shared" si="59"/>
        <v>-0.4880802624400874</v>
      </c>
      <c r="AK150" s="46">
        <f t="shared" si="69"/>
        <v>-5.3845838386193234</v>
      </c>
      <c r="AL150" s="10">
        <f t="shared" si="61"/>
        <v>-6.2547523976653903</v>
      </c>
    </row>
    <row r="151" spans="2:38" x14ac:dyDescent="0.3">
      <c r="B151" s="2" t="s">
        <v>148</v>
      </c>
      <c r="C151" s="41"/>
      <c r="D151" s="14">
        <v>1.4119763499378401E-3</v>
      </c>
      <c r="E151" s="15">
        <v>4.57205550424164E-3</v>
      </c>
      <c r="F151" s="19">
        <v>1.87788677409763E-3</v>
      </c>
      <c r="G151" s="43"/>
      <c r="H151" s="6">
        <v>37.149243473266097</v>
      </c>
      <c r="I151" s="7">
        <v>37.218203572641549</v>
      </c>
      <c r="J151" s="43"/>
      <c r="K151" s="6">
        <v>35.693374268959602</v>
      </c>
      <c r="L151" s="7">
        <v>35.597504535767399</v>
      </c>
      <c r="M151" s="43"/>
      <c r="N151" s="6">
        <v>38.7177063179642</v>
      </c>
      <c r="O151" s="7">
        <v>38.174324744419096</v>
      </c>
      <c r="P151" s="43"/>
      <c r="Q151" s="6">
        <v>37.247075247793298</v>
      </c>
      <c r="R151" s="7">
        <v>36.529943454695299</v>
      </c>
      <c r="S151" s="43"/>
      <c r="T151" s="6">
        <v>34.6522875403043</v>
      </c>
      <c r="U151" s="7">
        <v>34.820430159893846</v>
      </c>
      <c r="V151" s="43"/>
      <c r="W151" s="6">
        <v>33.0613333931149</v>
      </c>
      <c r="X151" s="7">
        <v>33.200924580022352</v>
      </c>
      <c r="Y151" s="43"/>
      <c r="Z151" s="46">
        <f t="shared" si="62"/>
        <v>-1.4558692043064951</v>
      </c>
      <c r="AA151" s="21">
        <f t="shared" si="63"/>
        <v>-1.4706310701709029</v>
      </c>
      <c r="AB151" s="10">
        <f t="shared" si="64"/>
        <v>-1.5909541471894002</v>
      </c>
      <c r="AC151" s="43"/>
      <c r="AD151" s="46">
        <f t="shared" si="65"/>
        <v>-1.6206990368741501</v>
      </c>
      <c r="AE151" s="21">
        <f t="shared" si="66"/>
        <v>-1.6443812897237962</v>
      </c>
      <c r="AF151" s="10">
        <f t="shared" si="67"/>
        <v>-1.6195055798714932</v>
      </c>
      <c r="AG151" s="50"/>
      <c r="AH151" s="46">
        <f t="shared" si="68"/>
        <v>2.271882646574808E-2</v>
      </c>
      <c r="AI151" s="10">
        <f t="shared" si="59"/>
        <v>-2.2017856433442552E-2</v>
      </c>
      <c r="AK151" s="46">
        <f t="shared" si="69"/>
        <v>-1.3677772978309579</v>
      </c>
      <c r="AL151" s="10">
        <f t="shared" si="61"/>
        <v>-1.7619770123009217</v>
      </c>
    </row>
    <row r="152" spans="2:38" x14ac:dyDescent="0.3">
      <c r="B152" s="2" t="s">
        <v>149</v>
      </c>
      <c r="C152" s="41"/>
      <c r="D152" s="14">
        <v>1.9196182884527999</v>
      </c>
      <c r="E152" s="15">
        <v>2.4721681010754399</v>
      </c>
      <c r="F152" s="19">
        <v>0.66890512120947399</v>
      </c>
      <c r="G152" s="43"/>
      <c r="H152" s="6">
        <v>52.510250482610203</v>
      </c>
      <c r="I152" s="7">
        <v>54.906057102017051</v>
      </c>
      <c r="J152" s="43"/>
      <c r="K152" s="6">
        <v>48.9149926309289</v>
      </c>
      <c r="L152" s="7">
        <v>51.112142091287353</v>
      </c>
      <c r="M152" s="43"/>
      <c r="N152" s="6">
        <v>56.383606381352202</v>
      </c>
      <c r="O152" s="7">
        <v>59.195588420646004</v>
      </c>
      <c r="P152" s="43"/>
      <c r="Q152" s="6">
        <v>52.481725624584797</v>
      </c>
      <c r="R152" s="7">
        <v>55.097328398444148</v>
      </c>
      <c r="S152" s="43"/>
      <c r="T152" s="6">
        <v>43.899284839582698</v>
      </c>
      <c r="U152" s="7">
        <v>45.64835555038615</v>
      </c>
      <c r="V152" s="43"/>
      <c r="W152" s="6">
        <v>41.105397149750303</v>
      </c>
      <c r="X152" s="7">
        <v>42.67881602751325</v>
      </c>
      <c r="Y152" s="43"/>
      <c r="Z152" s="46">
        <f t="shared" si="62"/>
        <v>-3.5952578516813034</v>
      </c>
      <c r="AA152" s="21">
        <f t="shared" si="63"/>
        <v>-3.9018807567674045</v>
      </c>
      <c r="AB152" s="10">
        <f t="shared" si="64"/>
        <v>-2.7938876898323954</v>
      </c>
      <c r="AC152" s="43"/>
      <c r="AD152" s="46">
        <f t="shared" si="65"/>
        <v>-3.7939150107296982</v>
      </c>
      <c r="AE152" s="21">
        <f t="shared" si="66"/>
        <v>-4.0982600222018561</v>
      </c>
      <c r="AF152" s="10">
        <f t="shared" si="67"/>
        <v>-2.9695395228728998</v>
      </c>
      <c r="AG152" s="50"/>
      <c r="AH152" s="46">
        <f t="shared" si="68"/>
        <v>-0.82198643355528467</v>
      </c>
      <c r="AI152" s="10">
        <f t="shared" si="59"/>
        <v>-0.83958986382564693</v>
      </c>
      <c r="AK152" s="46">
        <f t="shared" si="69"/>
        <v>-3.1138474989792457</v>
      </c>
      <c r="AL152" s="10">
        <f t="shared" si="61"/>
        <v>-3.2972989588072976</v>
      </c>
    </row>
    <row r="153" spans="2:38" x14ac:dyDescent="0.3">
      <c r="B153" s="2" t="s">
        <v>150</v>
      </c>
      <c r="C153" s="41"/>
      <c r="D153" s="14">
        <v>6.8517296036957595E-2</v>
      </c>
      <c r="E153" s="15">
        <v>0.13079060032366899</v>
      </c>
      <c r="F153" s="19">
        <v>5.9782616319320699E-2</v>
      </c>
      <c r="G153" s="43"/>
      <c r="H153" s="6">
        <v>39.5051220895933</v>
      </c>
      <c r="I153" s="7">
        <v>39.481790623255151</v>
      </c>
      <c r="J153" s="43"/>
      <c r="K153" s="6">
        <v>36.908500675842703</v>
      </c>
      <c r="L153" s="7">
        <v>36.589696700563294</v>
      </c>
      <c r="M153" s="43"/>
      <c r="N153" s="6">
        <v>40.709582307359199</v>
      </c>
      <c r="O153" s="7">
        <v>39.963428097205501</v>
      </c>
      <c r="P153" s="43"/>
      <c r="Q153" s="6">
        <v>38.114130194612201</v>
      </c>
      <c r="R153" s="7">
        <v>37.195930158675296</v>
      </c>
      <c r="S153" s="43"/>
      <c r="T153" s="6">
        <v>32.837997729122598</v>
      </c>
      <c r="U153" s="7">
        <v>31.107367931248749</v>
      </c>
      <c r="V153" s="43"/>
      <c r="W153" s="6">
        <v>30.817219001877898</v>
      </c>
      <c r="X153" s="7">
        <v>29.030809320591651</v>
      </c>
      <c r="Y153" s="43"/>
      <c r="Z153" s="46">
        <f t="shared" si="62"/>
        <v>-2.5966214137505972</v>
      </c>
      <c r="AA153" s="21">
        <f t="shared" si="63"/>
        <v>-2.5954521127469974</v>
      </c>
      <c r="AB153" s="10">
        <f t="shared" si="64"/>
        <v>-2.0207787272447</v>
      </c>
      <c r="AC153" s="43"/>
      <c r="AD153" s="46">
        <f t="shared" si="65"/>
        <v>-2.8920939226918563</v>
      </c>
      <c r="AE153" s="21">
        <f t="shared" si="66"/>
        <v>-2.7674979385302052</v>
      </c>
      <c r="AF153" s="10">
        <f t="shared" si="67"/>
        <v>-2.0765586106570986</v>
      </c>
      <c r="AG153" s="50"/>
      <c r="AH153" s="46">
        <f t="shared" si="68"/>
        <v>-0.50279625137019168</v>
      </c>
      <c r="AI153" s="10">
        <f t="shared" si="59"/>
        <v>-0.54463893237225269</v>
      </c>
      <c r="AK153" s="46">
        <f t="shared" si="69"/>
        <v>-3.6666156044252247</v>
      </c>
      <c r="AL153" s="10">
        <f t="shared" si="61"/>
        <v>-3.9460995150485125</v>
      </c>
    </row>
    <row r="154" spans="2:38" x14ac:dyDescent="0.3">
      <c r="B154" s="2" t="s">
        <v>151</v>
      </c>
      <c r="C154" s="41"/>
      <c r="D154" s="14">
        <v>0.16372630251522599</v>
      </c>
      <c r="E154" s="15">
        <v>8.9209871090572795E-2</v>
      </c>
      <c r="F154" s="19">
        <v>6.2797191080771794E-2</v>
      </c>
      <c r="G154" s="43"/>
      <c r="H154" s="6">
        <v>38.731637100760601</v>
      </c>
      <c r="I154" s="7">
        <v>44.010864527794354</v>
      </c>
      <c r="J154" s="43"/>
      <c r="K154" s="6">
        <v>36.700690431210703</v>
      </c>
      <c r="L154" s="7">
        <v>41.952704449090348</v>
      </c>
      <c r="M154" s="43"/>
      <c r="N154" s="6">
        <v>37.558703553259797</v>
      </c>
      <c r="O154" s="7">
        <v>40.700400692686344</v>
      </c>
      <c r="P154" s="43"/>
      <c r="Q154" s="6">
        <v>35.703082007324703</v>
      </c>
      <c r="R154" s="7">
        <v>38.870982486336302</v>
      </c>
      <c r="S154" s="43"/>
      <c r="T154" s="6">
        <v>32.659291614582799</v>
      </c>
      <c r="U154" s="7">
        <v>34.566490627501949</v>
      </c>
      <c r="V154" s="43"/>
      <c r="W154" s="6">
        <v>31.006316782220299</v>
      </c>
      <c r="X154" s="7">
        <v>32.949419648055454</v>
      </c>
      <c r="Y154" s="43"/>
      <c r="Z154" s="46">
        <f t="shared" si="62"/>
        <v>-2.0309466695498983</v>
      </c>
      <c r="AA154" s="21">
        <f t="shared" si="63"/>
        <v>-1.8556215459350938</v>
      </c>
      <c r="AB154" s="10">
        <f t="shared" si="64"/>
        <v>-1.6529748323624993</v>
      </c>
      <c r="AC154" s="43"/>
      <c r="AD154" s="46">
        <f t="shared" si="65"/>
        <v>-2.058160078704006</v>
      </c>
      <c r="AE154" s="21">
        <f t="shared" si="66"/>
        <v>-1.8294182063500415</v>
      </c>
      <c r="AF154" s="10">
        <f t="shared" si="67"/>
        <v>-1.6170709794464955</v>
      </c>
      <c r="AG154" s="50"/>
      <c r="AH154" s="46">
        <f t="shared" si="68"/>
        <v>-0.38277057307008094</v>
      </c>
      <c r="AI154" s="10">
        <f t="shared" si="59"/>
        <v>-0.45107319262059098</v>
      </c>
      <c r="AK154" s="46">
        <f t="shared" si="69"/>
        <v>-2.7389015357945836</v>
      </c>
      <c r="AL154" s="10">
        <f t="shared" si="61"/>
        <v>-2.8865102653689325</v>
      </c>
    </row>
    <row r="155" spans="2:38" x14ac:dyDescent="0.3">
      <c r="B155" s="2" t="s">
        <v>152</v>
      </c>
      <c r="C155" s="41"/>
      <c r="D155" s="14">
        <v>5.0492700704306802E-3</v>
      </c>
      <c r="E155" s="15">
        <v>4.1179032656526197E-3</v>
      </c>
      <c r="F155" s="19">
        <v>1.6893322316953901E-3</v>
      </c>
      <c r="G155" s="43"/>
      <c r="H155" s="6">
        <v>23.262830734252901</v>
      </c>
      <c r="I155" s="7">
        <v>22.3448438644409</v>
      </c>
      <c r="J155" s="43"/>
      <c r="K155" s="6">
        <v>21.566368103027301</v>
      </c>
      <c r="L155" s="7">
        <v>20.632357597351</v>
      </c>
      <c r="M155" s="43"/>
      <c r="N155" s="6">
        <v>23.598604202270501</v>
      </c>
      <c r="O155" s="7">
        <v>22.65696620941155</v>
      </c>
      <c r="P155" s="43"/>
      <c r="Q155" s="6">
        <v>21.947689056396399</v>
      </c>
      <c r="R155" s="7">
        <v>20.949094772338849</v>
      </c>
      <c r="S155" s="43"/>
      <c r="T155" s="6">
        <v>19.7828350067138</v>
      </c>
      <c r="U155" s="7">
        <v>19.053330898284848</v>
      </c>
      <c r="V155" s="43"/>
      <c r="W155" s="6">
        <v>18.443367004394499</v>
      </c>
      <c r="X155" s="7">
        <v>17.664750576019252</v>
      </c>
      <c r="Y155" s="43"/>
      <c r="Z155" s="46">
        <f t="shared" si="62"/>
        <v>-1.6964626312256001</v>
      </c>
      <c r="AA155" s="21">
        <f t="shared" si="63"/>
        <v>-1.6509151458741016</v>
      </c>
      <c r="AB155" s="10">
        <f t="shared" si="64"/>
        <v>-1.3394680023193004</v>
      </c>
      <c r="AC155" s="43"/>
      <c r="AD155" s="46">
        <f t="shared" si="65"/>
        <v>-1.7124862670899006</v>
      </c>
      <c r="AE155" s="21">
        <f t="shared" si="66"/>
        <v>-1.7078714370727006</v>
      </c>
      <c r="AF155" s="10">
        <f t="shared" si="67"/>
        <v>-1.3885803222655966</v>
      </c>
      <c r="AG155" s="50"/>
      <c r="AH155" s="46">
        <f t="shared" si="68"/>
        <v>-0.33311983033468778</v>
      </c>
      <c r="AI155" s="10">
        <f t="shared" si="59"/>
        <v>-0.31464361862452028</v>
      </c>
      <c r="AK155" s="46">
        <f t="shared" si="69"/>
        <v>-3.4682097918095951</v>
      </c>
      <c r="AL155" s="10">
        <f t="shared" si="61"/>
        <v>-3.4031965185993327</v>
      </c>
    </row>
    <row r="156" spans="2:38" x14ac:dyDescent="0.3">
      <c r="B156" s="2" t="s">
        <v>153</v>
      </c>
      <c r="C156" s="41"/>
      <c r="D156" s="14">
        <v>2.2998917012001699E-2</v>
      </c>
      <c r="E156" s="15">
        <v>4.1956069277707599E-2</v>
      </c>
      <c r="F156" s="19">
        <v>2.2109933344177098E-2</v>
      </c>
      <c r="G156" s="43"/>
      <c r="H156" s="6">
        <v>39.250587531787197</v>
      </c>
      <c r="I156" s="7">
        <v>32.252897650666448</v>
      </c>
      <c r="J156" s="43"/>
      <c r="K156" s="6">
        <v>37.4951128732123</v>
      </c>
      <c r="L156" s="7">
        <v>30.45836102623435</v>
      </c>
      <c r="M156" s="43"/>
      <c r="N156" s="6">
        <v>41.3913628330222</v>
      </c>
      <c r="O156" s="7">
        <v>33.471126275279701</v>
      </c>
      <c r="P156" s="43"/>
      <c r="Q156" s="6">
        <v>39.711299335072397</v>
      </c>
      <c r="R156" s="7">
        <v>31.79324262622405</v>
      </c>
      <c r="S156" s="43"/>
      <c r="T156" s="6">
        <v>36.250995344605002</v>
      </c>
      <c r="U156" s="7">
        <v>28.511658819378649</v>
      </c>
      <c r="V156" s="43"/>
      <c r="W156" s="6">
        <v>34.696444385189103</v>
      </c>
      <c r="X156" s="7">
        <v>26.988520630854204</v>
      </c>
      <c r="Y156" s="43"/>
      <c r="Z156" s="46">
        <f t="shared" si="62"/>
        <v>-1.7554746585748973</v>
      </c>
      <c r="AA156" s="21">
        <f t="shared" si="63"/>
        <v>-1.6800634979498028</v>
      </c>
      <c r="AB156" s="10">
        <f t="shared" si="64"/>
        <v>-1.5545509594158986</v>
      </c>
      <c r="AC156" s="43"/>
      <c r="AD156" s="46">
        <f t="shared" si="65"/>
        <v>-1.7945366244320979</v>
      </c>
      <c r="AE156" s="21">
        <f t="shared" si="66"/>
        <v>-1.6778836490556515</v>
      </c>
      <c r="AF156" s="10">
        <f t="shared" si="67"/>
        <v>-1.5231381885244453</v>
      </c>
      <c r="AG156" s="50"/>
      <c r="AH156" s="46">
        <f t="shared" si="68"/>
        <v>-5.5588061588198102E-2</v>
      </c>
      <c r="AI156" s="10">
        <f t="shared" si="59"/>
        <v>-5.1335067954015462E-2</v>
      </c>
      <c r="AK156" s="46">
        <f t="shared" si="69"/>
        <v>-1.8626493639924147</v>
      </c>
      <c r="AL156" s="10">
        <f t="shared" si="61"/>
        <v>-1.8492252581143578</v>
      </c>
    </row>
    <row r="157" spans="2:38" x14ac:dyDescent="0.3">
      <c r="B157" s="2" t="s">
        <v>154</v>
      </c>
      <c r="C157" s="41"/>
      <c r="D157" s="14">
        <v>0.28599812496695398</v>
      </c>
      <c r="E157" s="15">
        <v>0.29100016411305202</v>
      </c>
      <c r="F157" s="19">
        <v>0.10974555816703099</v>
      </c>
      <c r="G157" s="43"/>
      <c r="H157" s="6">
        <v>64.055673144334307</v>
      </c>
      <c r="I157" s="7">
        <v>66.146240299513295</v>
      </c>
      <c r="J157" s="43"/>
      <c r="K157" s="6">
        <v>61.959076967365299</v>
      </c>
      <c r="L157" s="7">
        <v>64.099383940844206</v>
      </c>
      <c r="M157" s="43"/>
      <c r="N157" s="6">
        <v>65.009994400142901</v>
      </c>
      <c r="O157" s="7">
        <v>67.25623643735095</v>
      </c>
      <c r="P157" s="43"/>
      <c r="Q157" s="6">
        <v>63.165253737746703</v>
      </c>
      <c r="R157" s="7">
        <v>65.385730830165755</v>
      </c>
      <c r="S157" s="43"/>
      <c r="T157" s="6">
        <v>45.289949079458502</v>
      </c>
      <c r="U157" s="7">
        <v>45.690945350788695</v>
      </c>
      <c r="V157" s="43"/>
      <c r="W157" s="6">
        <v>43.731215749447401</v>
      </c>
      <c r="X157" s="7">
        <v>43.964364201064051</v>
      </c>
      <c r="Y157" s="43"/>
      <c r="Z157" s="46">
        <f t="shared" si="62"/>
        <v>-2.0965961769690082</v>
      </c>
      <c r="AA157" s="21">
        <f t="shared" si="63"/>
        <v>-1.8447406623961982</v>
      </c>
      <c r="AB157" s="10">
        <f t="shared" si="64"/>
        <v>-1.5587333300111013</v>
      </c>
      <c r="AC157" s="43"/>
      <c r="AD157" s="46">
        <f t="shared" si="65"/>
        <v>-2.0468563586690891</v>
      </c>
      <c r="AE157" s="21">
        <f t="shared" si="66"/>
        <v>-1.8705056071851942</v>
      </c>
      <c r="AF157" s="10">
        <f t="shared" si="67"/>
        <v>-1.7265811497246446</v>
      </c>
      <c r="AG157" s="50"/>
      <c r="AH157" s="46">
        <f t="shared" si="68"/>
        <v>-0.42260949321863861</v>
      </c>
      <c r="AI157" s="10">
        <f t="shared" si="59"/>
        <v>-0.23763478146597269</v>
      </c>
      <c r="AK157" s="46">
        <f t="shared" si="69"/>
        <v>-2.4948521731793978</v>
      </c>
      <c r="AL157" s="10">
        <f t="shared" si="61"/>
        <v>-2.2532755540780065</v>
      </c>
    </row>
    <row r="158" spans="2:38" x14ac:dyDescent="0.3">
      <c r="B158" s="2" t="s">
        <v>155</v>
      </c>
      <c r="C158" s="41"/>
      <c r="D158" s="14">
        <v>6.8384942628248693E-2</v>
      </c>
      <c r="E158" s="15">
        <v>4.6649818234722702E-2</v>
      </c>
      <c r="F158" s="19">
        <v>3.2202070432287101E-2</v>
      </c>
      <c r="G158" s="43"/>
      <c r="H158" s="6">
        <v>34.567898132971798</v>
      </c>
      <c r="I158" s="7">
        <v>40.278686993440147</v>
      </c>
      <c r="J158" s="43"/>
      <c r="K158" s="6">
        <v>32.746991624149999</v>
      </c>
      <c r="L158" s="7">
        <v>38.323470786284346</v>
      </c>
      <c r="M158" s="43"/>
      <c r="N158" s="6">
        <v>33.916294266763501</v>
      </c>
      <c r="O158" s="7">
        <v>37.475618780248894</v>
      </c>
      <c r="P158" s="43"/>
      <c r="Q158" s="6">
        <v>32.2157655146571</v>
      </c>
      <c r="R158" s="7">
        <v>35.727097359605601</v>
      </c>
      <c r="S158" s="43"/>
      <c r="T158" s="6">
        <v>29.716660702769001</v>
      </c>
      <c r="U158" s="7">
        <v>31.851620873159952</v>
      </c>
      <c r="V158" s="43"/>
      <c r="W158" s="6">
        <v>28.190865511457599</v>
      </c>
      <c r="X158" s="7">
        <v>30.317794168577151</v>
      </c>
      <c r="Y158" s="43"/>
      <c r="Z158" s="46">
        <f t="shared" si="62"/>
        <v>-1.8209065088217997</v>
      </c>
      <c r="AA158" s="21">
        <f t="shared" si="63"/>
        <v>-1.7005287521064005</v>
      </c>
      <c r="AB158" s="10">
        <f t="shared" si="64"/>
        <v>-1.5257951913114027</v>
      </c>
      <c r="AC158" s="43"/>
      <c r="AD158" s="46">
        <f t="shared" si="65"/>
        <v>-1.9552162071558001</v>
      </c>
      <c r="AE158" s="21">
        <f t="shared" si="66"/>
        <v>-1.7485214206432929</v>
      </c>
      <c r="AF158" s="10">
        <f t="shared" si="67"/>
        <v>-1.5338267045828005</v>
      </c>
      <c r="AG158" s="50"/>
      <c r="AH158" s="46">
        <f t="shared" si="68"/>
        <v>-0.39143998778850542</v>
      </c>
      <c r="AI158" s="10">
        <f t="shared" si="59"/>
        <v>-0.55942180344923109</v>
      </c>
      <c r="AK158" s="46">
        <f t="shared" si="69"/>
        <v>-2.880661892886577</v>
      </c>
      <c r="AL158" s="10">
        <f t="shared" si="61"/>
        <v>-3.458322004841456</v>
      </c>
    </row>
    <row r="159" spans="2:38" x14ac:dyDescent="0.3">
      <c r="B159" s="2" t="s">
        <v>156</v>
      </c>
      <c r="C159" s="41"/>
      <c r="D159" s="14">
        <v>3.1195878010021601E-2</v>
      </c>
      <c r="E159" s="15">
        <v>1.6151559247482902E-2</v>
      </c>
      <c r="F159" s="19">
        <v>1.2118015840286401E-2</v>
      </c>
      <c r="G159" s="43"/>
      <c r="H159" s="6">
        <v>38.609843257661097</v>
      </c>
      <c r="I159" s="7">
        <v>43.991888438933898</v>
      </c>
      <c r="J159" s="43"/>
      <c r="K159" s="6">
        <v>36.532247369204697</v>
      </c>
      <c r="L159" s="7">
        <v>41.803455639259901</v>
      </c>
      <c r="M159" s="43"/>
      <c r="N159" s="6">
        <v>37.4006839014409</v>
      </c>
      <c r="O159" s="7">
        <v>40.209047641014195</v>
      </c>
      <c r="P159" s="43"/>
      <c r="Q159" s="6">
        <v>35.475053275428898</v>
      </c>
      <c r="R159" s="7">
        <v>38.227598680523201</v>
      </c>
      <c r="S159" s="43"/>
      <c r="T159" s="6">
        <v>32.735138525676703</v>
      </c>
      <c r="U159" s="7">
        <v>34.390956337397355</v>
      </c>
      <c r="V159" s="43"/>
      <c r="W159" s="6">
        <v>31.061566852887498</v>
      </c>
      <c r="X159" s="7">
        <v>32.69784786829225</v>
      </c>
      <c r="Y159" s="43"/>
      <c r="Z159" s="46">
        <f t="shared" si="62"/>
        <v>-2.0775958884564005</v>
      </c>
      <c r="AA159" s="21">
        <f t="shared" si="63"/>
        <v>-1.9256306260120013</v>
      </c>
      <c r="AB159" s="10">
        <f t="shared" si="64"/>
        <v>-1.6735716727892047</v>
      </c>
      <c r="AC159" s="43"/>
      <c r="AD159" s="46">
        <f t="shared" si="65"/>
        <v>-2.188432799673997</v>
      </c>
      <c r="AE159" s="21">
        <f t="shared" si="66"/>
        <v>-1.9814489604909937</v>
      </c>
      <c r="AF159" s="10">
        <f t="shared" si="67"/>
        <v>-1.6931084691051055</v>
      </c>
      <c r="AG159" s="50"/>
      <c r="AH159" s="46">
        <f t="shared" si="68"/>
        <v>-0.39325633923161779</v>
      </c>
      <c r="AI159" s="10">
        <f t="shared" si="59"/>
        <v>-0.48756309262863218</v>
      </c>
      <c r="AK159" s="46">
        <f t="shared" si="69"/>
        <v>-3.4661133271121241</v>
      </c>
      <c r="AL159" s="10">
        <f t="shared" si="61"/>
        <v>-3.905601456302751</v>
      </c>
    </row>
    <row r="160" spans="2:38" x14ac:dyDescent="0.3">
      <c r="B160" s="2" t="s">
        <v>157</v>
      </c>
      <c r="C160" s="41"/>
      <c r="D160" s="14">
        <v>1.5773903856633399E-3</v>
      </c>
      <c r="E160" s="15">
        <v>3.4675751199523498E-3</v>
      </c>
      <c r="F160" s="19">
        <v>1.7884726196406399E-3</v>
      </c>
      <c r="G160" s="43"/>
      <c r="H160" s="6">
        <v>18.106384354184399</v>
      </c>
      <c r="I160" s="7">
        <v>19.981062639798097</v>
      </c>
      <c r="J160" s="43"/>
      <c r="K160" s="6">
        <v>16.6910191800192</v>
      </c>
      <c r="L160" s="7">
        <v>18.447317439964102</v>
      </c>
      <c r="M160" s="43"/>
      <c r="N160" s="6">
        <v>17.77025084388</v>
      </c>
      <c r="O160" s="7">
        <v>19.718512572427151</v>
      </c>
      <c r="P160" s="43"/>
      <c r="Q160" s="6">
        <v>16.494754860210499</v>
      </c>
      <c r="R160" s="7">
        <v>18.34111052692235</v>
      </c>
      <c r="S160" s="43"/>
      <c r="T160" s="6">
        <v>15.240940613729601</v>
      </c>
      <c r="U160" s="7">
        <v>17.025883606629801</v>
      </c>
      <c r="V160" s="43"/>
      <c r="W160" s="6">
        <v>14.138976491167099</v>
      </c>
      <c r="X160" s="7">
        <v>15.801683318619601</v>
      </c>
      <c r="Y160" s="43"/>
      <c r="Z160" s="46">
        <f t="shared" si="62"/>
        <v>-1.4153651741651991</v>
      </c>
      <c r="AA160" s="21">
        <f t="shared" si="63"/>
        <v>-1.2754959836695008</v>
      </c>
      <c r="AB160" s="10">
        <f t="shared" si="64"/>
        <v>-1.1019641225625012</v>
      </c>
      <c r="AC160" s="43"/>
      <c r="AD160" s="46">
        <f t="shared" si="65"/>
        <v>-1.5337451998339944</v>
      </c>
      <c r="AE160" s="21">
        <f t="shared" si="66"/>
        <v>-1.3774020455048017</v>
      </c>
      <c r="AF160" s="10">
        <f t="shared" si="67"/>
        <v>-1.2242002880102003</v>
      </c>
      <c r="AG160" s="50"/>
      <c r="AH160" s="46">
        <f t="shared" si="68"/>
        <v>3.2234203849528492E-2</v>
      </c>
      <c r="AI160" s="10">
        <f t="shared" si="59"/>
        <v>5.6385273099448692E-2</v>
      </c>
      <c r="AK160" s="46">
        <f t="shared" si="69"/>
        <v>-1.0661134288274403</v>
      </c>
      <c r="AL160" s="10">
        <f t="shared" si="61"/>
        <v>-1.0318173940221917</v>
      </c>
    </row>
    <row r="161" spans="2:38" x14ac:dyDescent="0.3">
      <c r="B161" s="2" t="s">
        <v>158</v>
      </c>
      <c r="C161" s="41"/>
      <c r="D161" s="14">
        <v>3.3177293836453001E-2</v>
      </c>
      <c r="E161" s="15">
        <v>4.0102754729767001E-2</v>
      </c>
      <c r="F161" s="19">
        <v>3.0940800945044901E-2</v>
      </c>
      <c r="G161" s="43"/>
      <c r="H161" s="6">
        <v>29.990556653569499</v>
      </c>
      <c r="I161" s="7">
        <v>26.9222163350972</v>
      </c>
      <c r="J161" s="43"/>
      <c r="K161" s="6">
        <v>28.0059162858633</v>
      </c>
      <c r="L161" s="7">
        <v>25.039987699914448</v>
      </c>
      <c r="M161" s="43"/>
      <c r="N161" s="6">
        <v>31.139385389029901</v>
      </c>
      <c r="O161" s="7">
        <v>28.051625012321502</v>
      </c>
      <c r="P161" s="43"/>
      <c r="Q161" s="6">
        <v>29.1262030930374</v>
      </c>
      <c r="R161" s="7">
        <v>26.155512989535751</v>
      </c>
      <c r="S161" s="43"/>
      <c r="T161" s="6">
        <v>26.1642907776797</v>
      </c>
      <c r="U161" s="7">
        <v>23.7858197413541</v>
      </c>
      <c r="V161" s="43"/>
      <c r="W161" s="6">
        <v>24.4309872254683</v>
      </c>
      <c r="X161" s="7">
        <v>22.165181126075602</v>
      </c>
      <c r="Y161" s="43"/>
      <c r="Z161" s="46">
        <f t="shared" si="62"/>
        <v>-1.9846403677061986</v>
      </c>
      <c r="AA161" s="21">
        <f t="shared" si="63"/>
        <v>-2.0131822959925003</v>
      </c>
      <c r="AB161" s="10">
        <f t="shared" si="64"/>
        <v>-1.7333035522113995</v>
      </c>
      <c r="AC161" s="43"/>
      <c r="AD161" s="46">
        <f t="shared" si="65"/>
        <v>-1.8822286351827522</v>
      </c>
      <c r="AE161" s="21">
        <f t="shared" si="66"/>
        <v>-1.8961120227857506</v>
      </c>
      <c r="AF161" s="10">
        <f t="shared" si="67"/>
        <v>-1.620638615278498</v>
      </c>
      <c r="AG161" s="50"/>
      <c r="AH161" s="46">
        <f t="shared" si="68"/>
        <v>-0.88398140622271448</v>
      </c>
      <c r="AI161" s="10">
        <f t="shared" si="59"/>
        <v>-0.85431917988307093</v>
      </c>
      <c r="AK161" s="46">
        <f t="shared" si="69"/>
        <v>-4.8858212694211698</v>
      </c>
      <c r="AL161" s="10">
        <f t="shared" si="61"/>
        <v>-4.6752637608711645</v>
      </c>
    </row>
    <row r="162" spans="2:38" x14ac:dyDescent="0.3">
      <c r="B162" s="2" t="s">
        <v>159</v>
      </c>
      <c r="C162" s="41"/>
      <c r="D162" s="14">
        <v>1.3588967829393599</v>
      </c>
      <c r="E162" s="15">
        <v>1.38260816541579</v>
      </c>
      <c r="F162" s="19">
        <v>0.62388213820916005</v>
      </c>
      <c r="G162" s="43"/>
      <c r="H162" s="6">
        <v>37.472544382534601</v>
      </c>
      <c r="I162" s="7">
        <v>37.540815592053448</v>
      </c>
      <c r="J162" s="43"/>
      <c r="K162" s="6">
        <v>35.330455713813699</v>
      </c>
      <c r="L162" s="7">
        <v>35.423534940967897</v>
      </c>
      <c r="M162" s="43"/>
      <c r="N162" s="6">
        <v>36.746007560901099</v>
      </c>
      <c r="O162" s="7">
        <v>36.887649345882195</v>
      </c>
      <c r="P162" s="43"/>
      <c r="Q162" s="6">
        <v>34.5986352727897</v>
      </c>
      <c r="R162" s="7">
        <v>34.745668049797501</v>
      </c>
      <c r="S162" s="43"/>
      <c r="T162" s="6">
        <v>30.808953033409601</v>
      </c>
      <c r="U162" s="7">
        <v>31.660714157779601</v>
      </c>
      <c r="V162" s="43"/>
      <c r="W162" s="6">
        <v>28.976962169695501</v>
      </c>
      <c r="X162" s="7">
        <v>29.77727296784575</v>
      </c>
      <c r="Y162" s="43"/>
      <c r="Z162" s="46">
        <f t="shared" si="62"/>
        <v>-2.142088668720902</v>
      </c>
      <c r="AA162" s="21">
        <f t="shared" si="63"/>
        <v>-2.1473722881113986</v>
      </c>
      <c r="AB162" s="10">
        <f t="shared" si="64"/>
        <v>-1.8319908637141005</v>
      </c>
      <c r="AC162" s="43"/>
      <c r="AD162" s="46">
        <f t="shared" si="65"/>
        <v>-2.1172806510855509</v>
      </c>
      <c r="AE162" s="21">
        <f t="shared" si="66"/>
        <v>-2.141981296084694</v>
      </c>
      <c r="AF162" s="10">
        <f t="shared" si="67"/>
        <v>-1.8834411899338512</v>
      </c>
      <c r="AG162" s="50"/>
      <c r="AH162" s="46">
        <f t="shared" si="68"/>
        <v>-0.39729001514752549</v>
      </c>
      <c r="AI162" s="10">
        <f t="shared" si="59"/>
        <v>-0.31317816788394415</v>
      </c>
      <c r="AK162" s="46">
        <f t="shared" si="69"/>
        <v>-2.0194472931910044</v>
      </c>
      <c r="AL162" s="10">
        <f t="shared" si="61"/>
        <v>-2.0309848174753511</v>
      </c>
    </row>
    <row r="163" spans="2:38" x14ac:dyDescent="0.3">
      <c r="B163" s="2" t="s">
        <v>160</v>
      </c>
      <c r="C163" s="41"/>
      <c r="D163" s="14">
        <v>0.74692611481524995</v>
      </c>
      <c r="E163" s="15">
        <v>0.35439324280013501</v>
      </c>
      <c r="F163" s="19">
        <v>0.25091940196965201</v>
      </c>
      <c r="G163" s="43"/>
      <c r="H163" s="6">
        <v>44.899444617119997</v>
      </c>
      <c r="I163" s="7">
        <v>48.8564700839799</v>
      </c>
      <c r="J163" s="43"/>
      <c r="K163" s="6">
        <v>42.294365534269502</v>
      </c>
      <c r="L163" s="7">
        <v>46.035701767088554</v>
      </c>
      <c r="M163" s="43"/>
      <c r="N163" s="6">
        <v>42.758454841957402</v>
      </c>
      <c r="O163" s="7">
        <v>44.741862099079697</v>
      </c>
      <c r="P163" s="43"/>
      <c r="Q163" s="6">
        <v>40.372287296497703</v>
      </c>
      <c r="R163" s="7">
        <v>42.276181143271899</v>
      </c>
      <c r="S163" s="43"/>
      <c r="T163" s="6">
        <v>36.412145929079301</v>
      </c>
      <c r="U163" s="7">
        <v>37.225291267793999</v>
      </c>
      <c r="V163" s="43"/>
      <c r="W163" s="6">
        <v>34.429809223608999</v>
      </c>
      <c r="X163" s="7">
        <v>35.209887500257551</v>
      </c>
      <c r="Y163" s="43"/>
      <c r="Z163" s="46">
        <f t="shared" si="62"/>
        <v>-2.6050790828504944</v>
      </c>
      <c r="AA163" s="21">
        <f t="shared" si="63"/>
        <v>-2.3861675454596991</v>
      </c>
      <c r="AB163" s="10">
        <f t="shared" si="64"/>
        <v>-1.9823367054703027</v>
      </c>
      <c r="AC163" s="43"/>
      <c r="AD163" s="46">
        <f t="shared" si="65"/>
        <v>-2.8207683168913462</v>
      </c>
      <c r="AE163" s="21">
        <f t="shared" si="66"/>
        <v>-2.4656809558077981</v>
      </c>
      <c r="AF163" s="10">
        <f t="shared" si="67"/>
        <v>-2.0154037675364478</v>
      </c>
      <c r="AG163" s="50"/>
      <c r="AH163" s="46">
        <f t="shared" si="68"/>
        <v>-0.52651833342779253</v>
      </c>
      <c r="AI163" s="10">
        <f t="shared" si="59"/>
        <v>-0.69637120074920311</v>
      </c>
      <c r="AK163" s="46">
        <f t="shared" si="69"/>
        <v>-2.8004583411653434</v>
      </c>
      <c r="AL163" s="10">
        <f t="shared" si="61"/>
        <v>-3.0634150163801457</v>
      </c>
    </row>
    <row r="164" spans="2:38" x14ac:dyDescent="0.3">
      <c r="B164" s="2" t="s">
        <v>161</v>
      </c>
      <c r="C164" s="41"/>
      <c r="D164" s="14">
        <v>0.31881294178011699</v>
      </c>
      <c r="E164" s="15">
        <v>0.38837601208907402</v>
      </c>
      <c r="F164" s="19">
        <v>0.224849038667777</v>
      </c>
      <c r="G164" s="43"/>
      <c r="H164" s="6">
        <v>43.487568045061202</v>
      </c>
      <c r="I164" s="7">
        <v>40.045109633311355</v>
      </c>
      <c r="J164" s="43"/>
      <c r="K164" s="6">
        <v>41.280839092022703</v>
      </c>
      <c r="L164" s="7">
        <v>37.738285714623949</v>
      </c>
      <c r="M164" s="43"/>
      <c r="N164" s="6">
        <v>47.1521511808699</v>
      </c>
      <c r="O164" s="7">
        <v>43.133886049592547</v>
      </c>
      <c r="P164" s="43"/>
      <c r="Q164" s="6">
        <v>44.893891155159402</v>
      </c>
      <c r="R164" s="7">
        <v>40.764860251086951</v>
      </c>
      <c r="S164" s="43"/>
      <c r="T164" s="6">
        <v>36.989754630060801</v>
      </c>
      <c r="U164" s="7">
        <v>32.663983327986102</v>
      </c>
      <c r="V164" s="43"/>
      <c r="W164" s="6">
        <v>35.149623576937003</v>
      </c>
      <c r="X164" s="7">
        <v>30.893094945931303</v>
      </c>
      <c r="Y164" s="43"/>
      <c r="Z164" s="46">
        <f t="shared" si="62"/>
        <v>-2.2067289530384997</v>
      </c>
      <c r="AA164" s="21">
        <f t="shared" si="63"/>
        <v>-2.2582600257104986</v>
      </c>
      <c r="AB164" s="10">
        <f t="shared" si="64"/>
        <v>-1.8401310531237982</v>
      </c>
      <c r="AC164" s="43"/>
      <c r="AD164" s="46">
        <f t="shared" si="65"/>
        <v>-2.3068239186874067</v>
      </c>
      <c r="AE164" s="21">
        <f t="shared" si="66"/>
        <v>-2.3690257985055965</v>
      </c>
      <c r="AF164" s="10">
        <f t="shared" si="67"/>
        <v>-1.7708883820547996</v>
      </c>
      <c r="AG164" s="50"/>
      <c r="AH164" s="46">
        <f t="shared" si="68"/>
        <v>-0.79789462741177075</v>
      </c>
      <c r="AI164" s="10">
        <f t="shared" si="59"/>
        <v>-1.1451988450430557</v>
      </c>
      <c r="AK164" s="46">
        <f t="shared" si="69"/>
        <v>-3.0541955388560518</v>
      </c>
      <c r="AL164" s="10">
        <f t="shared" si="61"/>
        <v>-3.5159969069948751</v>
      </c>
    </row>
    <row r="165" spans="2:38" x14ac:dyDescent="0.3">
      <c r="B165" s="2" t="s">
        <v>162</v>
      </c>
      <c r="C165" s="41"/>
      <c r="D165" s="14">
        <v>0.21204761847846099</v>
      </c>
      <c r="E165" s="15">
        <v>0.42582224778471101</v>
      </c>
      <c r="F165" s="19">
        <v>0.23245715409564099</v>
      </c>
      <c r="G165" s="43"/>
      <c r="H165" s="6">
        <v>43.585533284406402</v>
      </c>
      <c r="I165" s="7">
        <v>42.498594550711445</v>
      </c>
      <c r="J165" s="43"/>
      <c r="K165" s="6">
        <v>41.310279702907003</v>
      </c>
      <c r="L165" s="7">
        <v>40.299217479716305</v>
      </c>
      <c r="M165" s="43"/>
      <c r="N165" s="6">
        <v>47.500438177842099</v>
      </c>
      <c r="O165" s="7">
        <v>46.431911929602002</v>
      </c>
      <c r="P165" s="43"/>
      <c r="Q165" s="6">
        <v>45.039515117960697</v>
      </c>
      <c r="R165" s="7">
        <v>44.060038431012302</v>
      </c>
      <c r="S165" s="43"/>
      <c r="T165" s="6">
        <v>39.871108652373799</v>
      </c>
      <c r="U165" s="7">
        <v>39.415474358297146</v>
      </c>
      <c r="V165" s="43"/>
      <c r="W165" s="6">
        <v>37.7034369516307</v>
      </c>
      <c r="X165" s="7">
        <v>37.347034226151649</v>
      </c>
      <c r="Y165" s="43"/>
      <c r="Z165" s="46">
        <f t="shared" si="62"/>
        <v>-2.275253581499399</v>
      </c>
      <c r="AA165" s="21">
        <f t="shared" si="63"/>
        <v>-2.4609230598814023</v>
      </c>
      <c r="AB165" s="10">
        <f t="shared" si="64"/>
        <v>-2.1676717007430994</v>
      </c>
      <c r="AC165" s="43"/>
      <c r="AD165" s="46">
        <f t="shared" si="65"/>
        <v>-2.1993770709951406</v>
      </c>
      <c r="AE165" s="21">
        <f t="shared" si="66"/>
        <v>-2.3718734985897001</v>
      </c>
      <c r="AF165" s="10">
        <f t="shared" si="67"/>
        <v>-2.068440132145497</v>
      </c>
      <c r="AG165" s="50"/>
      <c r="AH165" s="46">
        <f t="shared" si="68"/>
        <v>-0.34505186926525039</v>
      </c>
      <c r="AI165" s="10">
        <f t="shared" si="59"/>
        <v>-0.33905007391050973</v>
      </c>
      <c r="AK165" s="46">
        <f t="shared" si="69"/>
        <v>-2.7456781940044808</v>
      </c>
      <c r="AL165" s="10">
        <f t="shared" si="61"/>
        <v>-2.6498958808591189</v>
      </c>
    </row>
    <row r="166" spans="2:38" x14ac:dyDescent="0.3">
      <c r="B166" s="2" t="s">
        <v>163</v>
      </c>
      <c r="C166" s="41"/>
      <c r="D166" s="14">
        <v>3.06762361181078E-2</v>
      </c>
      <c r="E166" s="15">
        <v>3.38295493306114E-2</v>
      </c>
      <c r="F166" s="19">
        <v>1.3185395070452501E-2</v>
      </c>
      <c r="G166" s="43"/>
      <c r="H166" s="6">
        <v>24.607815435124898</v>
      </c>
      <c r="I166" s="7">
        <v>23.07272821901465</v>
      </c>
      <c r="J166" s="43"/>
      <c r="K166" s="6">
        <v>23.0059666398713</v>
      </c>
      <c r="L166" s="7">
        <v>21.553181652055748</v>
      </c>
      <c r="M166" s="43"/>
      <c r="N166" s="6">
        <v>24.6661177392158</v>
      </c>
      <c r="O166" s="7">
        <v>23.248870435347847</v>
      </c>
      <c r="P166" s="43"/>
      <c r="Q166" s="6">
        <v>23.090122168726499</v>
      </c>
      <c r="R166" s="7">
        <v>21.67489387367705</v>
      </c>
      <c r="S166" s="43"/>
      <c r="T166" s="6">
        <v>20.844667025667299</v>
      </c>
      <c r="U166" s="7">
        <v>19.152943219128801</v>
      </c>
      <c r="V166" s="43"/>
      <c r="W166" s="6">
        <v>19.460517557329698</v>
      </c>
      <c r="X166" s="7">
        <v>17.801067266799301</v>
      </c>
      <c r="Y166" s="43"/>
      <c r="Z166" s="46">
        <f t="shared" si="62"/>
        <v>-1.6018487952535985</v>
      </c>
      <c r="AA166" s="21">
        <f t="shared" si="63"/>
        <v>-1.5759955704893009</v>
      </c>
      <c r="AB166" s="10">
        <f t="shared" si="64"/>
        <v>-1.3841494683376006</v>
      </c>
      <c r="AC166" s="43"/>
      <c r="AD166" s="46">
        <f t="shared" si="65"/>
        <v>-1.5195465669589012</v>
      </c>
      <c r="AE166" s="21">
        <f t="shared" si="66"/>
        <v>-1.573976561670797</v>
      </c>
      <c r="AF166" s="10">
        <f t="shared" si="67"/>
        <v>-1.3518759523295003</v>
      </c>
      <c r="AG166" s="50"/>
      <c r="AH166" s="46">
        <f t="shared" si="68"/>
        <v>-0.22483072000649201</v>
      </c>
      <c r="AI166" s="10">
        <f t="shared" si="59"/>
        <v>-0.22117856577406925</v>
      </c>
      <c r="AK166" s="46">
        <f t="shared" si="69"/>
        <v>-2.3599826532843222</v>
      </c>
      <c r="AL166" s="10">
        <f t="shared" si="61"/>
        <v>-2.3074838383096523</v>
      </c>
    </row>
    <row r="167" spans="2:38" x14ac:dyDescent="0.3">
      <c r="B167" s="2" t="s">
        <v>164</v>
      </c>
      <c r="C167" s="41"/>
      <c r="D167" s="14">
        <v>9.5344276768309106E-3</v>
      </c>
      <c r="E167" s="15">
        <v>8.6998891535739198E-3</v>
      </c>
      <c r="F167" s="19">
        <v>4.4305570612334999E-3</v>
      </c>
      <c r="G167" s="43"/>
      <c r="H167" s="6">
        <v>35.8496247141194</v>
      </c>
      <c r="I167" s="7">
        <v>39.11578603551645</v>
      </c>
      <c r="J167" s="43"/>
      <c r="K167" s="6">
        <v>33.884389521886199</v>
      </c>
      <c r="L167" s="7">
        <v>37.078768335220552</v>
      </c>
      <c r="M167" s="43"/>
      <c r="N167" s="6">
        <v>35.450257490663503</v>
      </c>
      <c r="O167" s="7">
        <v>38.564738296695296</v>
      </c>
      <c r="P167" s="43"/>
      <c r="Q167" s="6">
        <v>33.520524220210099</v>
      </c>
      <c r="R167" s="7">
        <v>36.5628000716736</v>
      </c>
      <c r="S167" s="43"/>
      <c r="T167" s="6">
        <v>29.7758325707808</v>
      </c>
      <c r="U167" s="7">
        <v>32.920847424061996</v>
      </c>
      <c r="V167" s="43"/>
      <c r="W167" s="6">
        <v>28.098391103885099</v>
      </c>
      <c r="X167" s="7">
        <v>31.108147671928648</v>
      </c>
      <c r="Y167" s="43"/>
      <c r="Z167" s="46">
        <f t="shared" si="62"/>
        <v>-1.9652351922332016</v>
      </c>
      <c r="AA167" s="21">
        <f t="shared" si="63"/>
        <v>-1.9297332704534043</v>
      </c>
      <c r="AB167" s="10">
        <f t="shared" si="64"/>
        <v>-1.6774414668957007</v>
      </c>
      <c r="AC167" s="43"/>
      <c r="AD167" s="46">
        <f t="shared" si="65"/>
        <v>-2.0370177002958982</v>
      </c>
      <c r="AE167" s="21">
        <f t="shared" si="66"/>
        <v>-2.0019382250216964</v>
      </c>
      <c r="AF167" s="10">
        <f t="shared" si="67"/>
        <v>-1.8126997521333479</v>
      </c>
      <c r="AG167" s="50"/>
      <c r="AH167" s="46">
        <f t="shared" si="68"/>
        <v>-0.37490877116264637</v>
      </c>
      <c r="AI167" s="10">
        <f t="shared" si="59"/>
        <v>-0.28810865104484462</v>
      </c>
      <c r="AK167" s="46">
        <f t="shared" si="69"/>
        <v>-3.7090845387257021</v>
      </c>
      <c r="AL167" s="10">
        <f t="shared" si="61"/>
        <v>-3.3734745200753609</v>
      </c>
    </row>
    <row r="168" spans="2:38" x14ac:dyDescent="0.3">
      <c r="B168" s="2" t="s">
        <v>165</v>
      </c>
      <c r="C168" s="41"/>
      <c r="D168" s="14">
        <v>0.106484984892253</v>
      </c>
      <c r="E168" s="15">
        <v>7.8024123180847199E-2</v>
      </c>
      <c r="F168" s="19">
        <v>5.2833139601124297E-2</v>
      </c>
      <c r="G168" s="43"/>
      <c r="H168" s="6">
        <v>39.843872439490603</v>
      </c>
      <c r="I168" s="7">
        <v>43.360084637058449</v>
      </c>
      <c r="J168" s="43"/>
      <c r="K168" s="6">
        <v>37.671867058642199</v>
      </c>
      <c r="L168" s="7">
        <v>40.973676089941051</v>
      </c>
      <c r="M168" s="43"/>
      <c r="N168" s="6">
        <v>39.167872864884799</v>
      </c>
      <c r="O168" s="7">
        <v>40.914495408782301</v>
      </c>
      <c r="P168" s="43"/>
      <c r="Q168" s="6">
        <v>37.129744559232101</v>
      </c>
      <c r="R168" s="7">
        <v>38.817190367576202</v>
      </c>
      <c r="S168" s="43"/>
      <c r="T168" s="6">
        <v>33.870338782257903</v>
      </c>
      <c r="U168" s="7">
        <v>33.907314694742652</v>
      </c>
      <c r="V168" s="43"/>
      <c r="W168" s="6">
        <v>32.184463975256101</v>
      </c>
      <c r="X168" s="7">
        <v>32.2109210035064</v>
      </c>
      <c r="Y168" s="43"/>
      <c r="Z168" s="46">
        <f t="shared" si="62"/>
        <v>-2.1720053808484039</v>
      </c>
      <c r="AA168" s="21">
        <f t="shared" si="63"/>
        <v>-2.0381283056526982</v>
      </c>
      <c r="AB168" s="10">
        <f t="shared" si="64"/>
        <v>-1.6858748070018024</v>
      </c>
      <c r="AC168" s="43"/>
      <c r="AD168" s="46">
        <f t="shared" si="65"/>
        <v>-2.3864085471173979</v>
      </c>
      <c r="AE168" s="21">
        <f t="shared" si="66"/>
        <v>-2.0973050412060985</v>
      </c>
      <c r="AF168" s="10">
        <f t="shared" si="67"/>
        <v>-1.6963936912362527</v>
      </c>
      <c r="AG168" s="50"/>
      <c r="AH168" s="46">
        <f t="shared" si="68"/>
        <v>-0.70233945682198151</v>
      </c>
      <c r="AI168" s="10">
        <f t="shared" si="59"/>
        <v>-0.98633825774740835</v>
      </c>
      <c r="AK168" s="46">
        <f t="shared" si="69"/>
        <v>-3.7752895641762638</v>
      </c>
      <c r="AL168" s="10">
        <f t="shared" si="61"/>
        <v>-4.6018640246608502</v>
      </c>
    </row>
    <row r="169" spans="2:38" x14ac:dyDescent="0.3">
      <c r="B169" s="2" t="s">
        <v>166</v>
      </c>
      <c r="C169" s="41"/>
      <c r="D169" s="14">
        <v>5.7969420620573003E-2</v>
      </c>
      <c r="E169" s="15">
        <v>3.7427714016355203E-2</v>
      </c>
      <c r="F169" s="19">
        <v>2.52406345230381E-2</v>
      </c>
      <c r="G169" s="43"/>
      <c r="H169" s="6">
        <v>39.844474275503998</v>
      </c>
      <c r="I169" s="7">
        <v>43.493225654292701</v>
      </c>
      <c r="J169" s="43"/>
      <c r="K169" s="6">
        <v>37.6365860101875</v>
      </c>
      <c r="L169" s="7">
        <v>41.254824168038652</v>
      </c>
      <c r="M169" s="43"/>
      <c r="N169" s="6">
        <v>38.870572569908497</v>
      </c>
      <c r="O169" s="7">
        <v>40.387496213911099</v>
      </c>
      <c r="P169" s="43"/>
      <c r="Q169" s="6">
        <v>36.807617384561802</v>
      </c>
      <c r="R169" s="7">
        <v>38.303771219995255</v>
      </c>
      <c r="S169" s="43"/>
      <c r="T169" s="6">
        <v>34.217681853854302</v>
      </c>
      <c r="U169" s="7">
        <v>34.816762487267951</v>
      </c>
      <c r="V169" s="43"/>
      <c r="W169" s="6">
        <v>32.406066481154497</v>
      </c>
      <c r="X169" s="7">
        <v>33.066845404393099</v>
      </c>
      <c r="Y169" s="43"/>
      <c r="Z169" s="46">
        <f t="shared" si="62"/>
        <v>-2.2078882653164982</v>
      </c>
      <c r="AA169" s="21">
        <f t="shared" si="63"/>
        <v>-2.062955185346695</v>
      </c>
      <c r="AB169" s="10">
        <f t="shared" si="64"/>
        <v>-1.811615372699805</v>
      </c>
      <c r="AC169" s="43"/>
      <c r="AD169" s="46">
        <f t="shared" si="65"/>
        <v>-2.2384014862540482</v>
      </c>
      <c r="AE169" s="21">
        <f t="shared" si="66"/>
        <v>-2.083724993915844</v>
      </c>
      <c r="AF169" s="10">
        <f t="shared" si="67"/>
        <v>-1.7499170828748518</v>
      </c>
      <c r="AG169" s="50"/>
      <c r="AH169" s="46">
        <f t="shared" si="68"/>
        <v>-0.47393099095015956</v>
      </c>
      <c r="AI169" s="10">
        <f t="shared" si="59"/>
        <v>-0.58320711098208777</v>
      </c>
      <c r="AK169" s="46">
        <f t="shared" si="69"/>
        <v>-3.5776329622171463</v>
      </c>
      <c r="AL169" s="10">
        <f t="shared" si="61"/>
        <v>-3.9315845863446941</v>
      </c>
    </row>
    <row r="170" spans="2:38" x14ac:dyDescent="0.3">
      <c r="B170" s="2" t="s">
        <v>167</v>
      </c>
      <c r="C170" s="41"/>
      <c r="D170" s="14">
        <v>0.17595526338369699</v>
      </c>
      <c r="E170" s="15">
        <v>0.40091070373597298</v>
      </c>
      <c r="F170" s="19">
        <v>0.12938363658833499</v>
      </c>
      <c r="G170" s="43"/>
      <c r="H170" s="6">
        <v>47.424032397139797</v>
      </c>
      <c r="I170" s="7">
        <v>53.257360144869303</v>
      </c>
      <c r="J170" s="43"/>
      <c r="K170" s="6">
        <v>44.581493348560002</v>
      </c>
      <c r="L170" s="7">
        <v>50.251407582675149</v>
      </c>
      <c r="M170" s="43"/>
      <c r="N170" s="6">
        <v>47.764262585519702</v>
      </c>
      <c r="O170" s="7">
        <v>54.377780069717645</v>
      </c>
      <c r="P170" s="43"/>
      <c r="Q170" s="6">
        <v>44.823443088239301</v>
      </c>
      <c r="R170" s="7">
        <v>51.406309650254954</v>
      </c>
      <c r="S170" s="43"/>
      <c r="T170" s="6">
        <v>40.815336145105903</v>
      </c>
      <c r="U170" s="7">
        <v>44.297471152312355</v>
      </c>
      <c r="V170" s="43"/>
      <c r="W170" s="6">
        <v>38.475110050088396</v>
      </c>
      <c r="X170" s="7">
        <v>41.917345510368946</v>
      </c>
      <c r="Y170" s="43"/>
      <c r="Z170" s="46">
        <f t="shared" si="62"/>
        <v>-2.8425390485797948</v>
      </c>
      <c r="AA170" s="21">
        <f t="shared" si="63"/>
        <v>-2.9408194972804012</v>
      </c>
      <c r="AB170" s="10">
        <f t="shared" si="64"/>
        <v>-2.3402260950175062</v>
      </c>
      <c r="AC170" s="43"/>
      <c r="AD170" s="46">
        <f t="shared" si="65"/>
        <v>-3.0059525621941532</v>
      </c>
      <c r="AE170" s="21">
        <f t="shared" si="66"/>
        <v>-2.9714704194626904</v>
      </c>
      <c r="AF170" s="10">
        <f t="shared" si="67"/>
        <v>-2.3801256419434083</v>
      </c>
      <c r="AG170" s="50"/>
      <c r="AH170" s="46">
        <f t="shared" si="68"/>
        <v>-0.44577218512235461</v>
      </c>
      <c r="AI170" s="10">
        <f t="shared" si="59"/>
        <v>-0.40589564356063762</v>
      </c>
      <c r="AK170" s="46">
        <f t="shared" si="69"/>
        <v>-3.4057201944756885</v>
      </c>
      <c r="AL170" s="10">
        <f t="shared" si="61"/>
        <v>-3.4212812578970322</v>
      </c>
    </row>
    <row r="171" spans="2:38" x14ac:dyDescent="0.3">
      <c r="B171" s="2" t="s">
        <v>168</v>
      </c>
      <c r="C171" s="41"/>
      <c r="D171" s="14">
        <v>5.3692336741199699E-2</v>
      </c>
      <c r="E171" s="15">
        <v>8.8546451862234796E-2</v>
      </c>
      <c r="F171" s="19">
        <v>4.0853484225472698E-2</v>
      </c>
      <c r="G171" s="43"/>
      <c r="H171" s="6">
        <v>50.897378289724998</v>
      </c>
      <c r="I171" s="7">
        <v>56.466272591450405</v>
      </c>
      <c r="J171" s="43"/>
      <c r="K171" s="6">
        <v>48.039256096460399</v>
      </c>
      <c r="L171" s="7">
        <v>53.486635912059796</v>
      </c>
      <c r="M171" s="43"/>
      <c r="N171" s="6">
        <v>53.482186472359402</v>
      </c>
      <c r="O171" s="7">
        <v>60.365279779210056</v>
      </c>
      <c r="P171" s="43"/>
      <c r="Q171" s="6">
        <v>50.385297132410102</v>
      </c>
      <c r="R171" s="7">
        <v>57.230126021386397</v>
      </c>
      <c r="S171" s="43"/>
      <c r="T171" s="6">
        <v>44.985089192933998</v>
      </c>
      <c r="U171" s="7">
        <v>49.064246782733498</v>
      </c>
      <c r="V171" s="43"/>
      <c r="W171" s="6">
        <v>42.400026213482597</v>
      </c>
      <c r="X171" s="7">
        <v>46.425088726174906</v>
      </c>
      <c r="Y171" s="43"/>
      <c r="Z171" s="46">
        <f t="shared" si="62"/>
        <v>-2.8581221932645988</v>
      </c>
      <c r="AA171" s="21">
        <f t="shared" si="63"/>
        <v>-3.0968893399492998</v>
      </c>
      <c r="AB171" s="10">
        <f t="shared" si="64"/>
        <v>-2.5850629794514006</v>
      </c>
      <c r="AC171" s="43"/>
      <c r="AD171" s="46">
        <f t="shared" si="65"/>
        <v>-2.9796366793906088</v>
      </c>
      <c r="AE171" s="21">
        <f t="shared" si="66"/>
        <v>-3.1351537578236588</v>
      </c>
      <c r="AF171" s="10">
        <f t="shared" si="67"/>
        <v>-2.6391580565585926</v>
      </c>
      <c r="AG171" s="50"/>
      <c r="AH171" s="46">
        <f t="shared" si="68"/>
        <v>-0.63899614090466561</v>
      </c>
      <c r="AI171" s="10">
        <f t="shared" si="59"/>
        <v>-0.60058180984294707</v>
      </c>
      <c r="AK171" s="46">
        <f t="shared" si="69"/>
        <v>-4.6670799293634202</v>
      </c>
      <c r="AL171" s="10">
        <f t="shared" si="61"/>
        <v>-4.6289355350421637</v>
      </c>
    </row>
    <row r="172" spans="2:38" x14ac:dyDescent="0.3">
      <c r="B172" s="2" t="s">
        <v>169</v>
      </c>
      <c r="C172" s="41"/>
      <c r="D172" s="14">
        <v>1.1329941759558</v>
      </c>
      <c r="E172" s="15">
        <v>1.33104681316909</v>
      </c>
      <c r="F172" s="19">
        <v>0.61182634467485197</v>
      </c>
      <c r="G172" s="43"/>
      <c r="H172" s="6">
        <v>49.224998617364598</v>
      </c>
      <c r="I172" s="7">
        <v>45.635702478647204</v>
      </c>
      <c r="J172" s="43"/>
      <c r="K172" s="6">
        <v>47.885635122279702</v>
      </c>
      <c r="L172" s="7">
        <v>44.116635092894597</v>
      </c>
      <c r="M172" s="43"/>
      <c r="N172" s="6">
        <v>52.234133169468898</v>
      </c>
      <c r="O172" s="7">
        <v>48.849749499444002</v>
      </c>
      <c r="P172" s="43"/>
      <c r="Q172" s="6">
        <v>50.757826403793402</v>
      </c>
      <c r="R172" s="7">
        <v>47.239695272605097</v>
      </c>
      <c r="S172" s="43"/>
      <c r="T172" s="6">
        <v>40.299836002924501</v>
      </c>
      <c r="U172" s="7">
        <v>36.652295114046701</v>
      </c>
      <c r="V172" s="43"/>
      <c r="W172" s="6">
        <v>39.037711819651399</v>
      </c>
      <c r="X172" s="7">
        <v>35.399990457655797</v>
      </c>
      <c r="Y172" s="43"/>
      <c r="Z172" s="46">
        <f t="shared" si="62"/>
        <v>-1.3393634950848963</v>
      </c>
      <c r="AA172" s="21">
        <f t="shared" si="63"/>
        <v>-1.4763067656754956</v>
      </c>
      <c r="AB172" s="10">
        <f t="shared" si="64"/>
        <v>-1.2621241832731016</v>
      </c>
      <c r="AC172" s="43"/>
      <c r="AD172" s="46">
        <f t="shared" si="65"/>
        <v>-1.5190673857526065</v>
      </c>
      <c r="AE172" s="21">
        <f t="shared" si="66"/>
        <v>-1.6100542268389049</v>
      </c>
      <c r="AF172" s="10">
        <f t="shared" si="67"/>
        <v>-1.2523046563909048</v>
      </c>
      <c r="AG172" s="50"/>
      <c r="AH172" s="46">
        <f t="shared" si="68"/>
        <v>-0.23384734828435999</v>
      </c>
      <c r="AI172" s="10">
        <f t="shared" si="59"/>
        <v>-0.45267460698499956</v>
      </c>
      <c r="AK172" s="46">
        <f t="shared" si="69"/>
        <v>-1.3655379440419497</v>
      </c>
      <c r="AL172" s="10">
        <f t="shared" si="61"/>
        <v>-1.4726187566273914</v>
      </c>
    </row>
    <row r="173" spans="2:38" x14ac:dyDescent="0.3">
      <c r="B173" s="2" t="s">
        <v>170</v>
      </c>
      <c r="C173" s="41"/>
      <c r="D173" s="14">
        <v>3.36087823902173E-2</v>
      </c>
      <c r="E173" s="15">
        <v>2.4848483929103899E-2</v>
      </c>
      <c r="F173" s="19">
        <v>1.6090146350621101E-2</v>
      </c>
      <c r="G173" s="43"/>
      <c r="H173" s="6">
        <v>41.708796494101598</v>
      </c>
      <c r="I173" s="7">
        <v>46.225758274905402</v>
      </c>
      <c r="J173" s="43"/>
      <c r="K173" s="6">
        <v>39.559297743257702</v>
      </c>
      <c r="L173" s="7">
        <v>44.065924607410253</v>
      </c>
      <c r="M173" s="43"/>
      <c r="N173" s="6">
        <v>40.461103054189202</v>
      </c>
      <c r="O173" s="7">
        <v>43.305752821894401</v>
      </c>
      <c r="P173" s="43"/>
      <c r="Q173" s="6">
        <v>38.417518951209303</v>
      </c>
      <c r="R173" s="7">
        <v>41.222081791899051</v>
      </c>
      <c r="S173" s="43"/>
      <c r="T173" s="6">
        <v>35.045111932355702</v>
      </c>
      <c r="U173" s="7">
        <v>36.777596695989651</v>
      </c>
      <c r="V173" s="43"/>
      <c r="W173" s="6">
        <v>33.280306672384597</v>
      </c>
      <c r="X173" s="7">
        <v>35.040193816369097</v>
      </c>
      <c r="Y173" s="43"/>
      <c r="Z173" s="46">
        <f t="shared" si="62"/>
        <v>-2.1494987508438967</v>
      </c>
      <c r="AA173" s="21">
        <f t="shared" si="63"/>
        <v>-2.0435841029798993</v>
      </c>
      <c r="AB173" s="10">
        <f t="shared" si="64"/>
        <v>-1.764805259971105</v>
      </c>
      <c r="AC173" s="43"/>
      <c r="AD173" s="46">
        <f t="shared" si="65"/>
        <v>-2.1598336674951497</v>
      </c>
      <c r="AE173" s="21">
        <f t="shared" si="66"/>
        <v>-2.0836710299953509</v>
      </c>
      <c r="AF173" s="10">
        <f t="shared" si="67"/>
        <v>-1.7374028796205536</v>
      </c>
      <c r="AG173" s="50"/>
      <c r="AH173" s="46">
        <f t="shared" si="68"/>
        <v>-0.53062022465958913</v>
      </c>
      <c r="AI173" s="10">
        <f t="shared" si="59"/>
        <v>-0.58914304666621264</v>
      </c>
      <c r="AK173" s="46">
        <f t="shared" si="69"/>
        <v>-3.9700356731356026</v>
      </c>
      <c r="AL173" s="10">
        <f t="shared" si="61"/>
        <v>-4.1965349178545246</v>
      </c>
    </row>
    <row r="174" spans="2:38" x14ac:dyDescent="0.3">
      <c r="B174" s="2" t="s">
        <v>171</v>
      </c>
      <c r="C174" s="41"/>
      <c r="D174" s="14">
        <v>8.06884172344614E-3</v>
      </c>
      <c r="E174" s="15">
        <v>1.8777379238917001E-2</v>
      </c>
      <c r="F174" s="19">
        <v>8.1444312228344598E-3</v>
      </c>
      <c r="G174" s="43"/>
      <c r="H174" s="6">
        <v>34.6608251746839</v>
      </c>
      <c r="I174" s="7">
        <v>34.217171211607003</v>
      </c>
      <c r="J174" s="43"/>
      <c r="K174" s="6">
        <v>32.785530753822599</v>
      </c>
      <c r="L174" s="7">
        <v>32.402270611770248</v>
      </c>
      <c r="M174" s="43"/>
      <c r="N174" s="6">
        <v>35.499429919439002</v>
      </c>
      <c r="O174" s="7">
        <v>34.408163833880302</v>
      </c>
      <c r="P174" s="43"/>
      <c r="Q174" s="6">
        <v>33.590279180140399</v>
      </c>
      <c r="R174" s="7">
        <v>32.563055999825799</v>
      </c>
      <c r="S174" s="43"/>
      <c r="T174" s="6">
        <v>29.1322825915029</v>
      </c>
      <c r="U174" s="7">
        <v>29.905515321628052</v>
      </c>
      <c r="V174" s="43"/>
      <c r="W174" s="6">
        <v>27.428518129753499</v>
      </c>
      <c r="X174" s="7">
        <v>28.138757412128797</v>
      </c>
      <c r="Y174" s="43"/>
      <c r="Z174" s="46">
        <f t="shared" si="62"/>
        <v>-1.8752944208613016</v>
      </c>
      <c r="AA174" s="21">
        <f t="shared" si="63"/>
        <v>-1.9091507392986031</v>
      </c>
      <c r="AB174" s="10">
        <f t="shared" si="64"/>
        <v>-1.703764461749401</v>
      </c>
      <c r="AC174" s="43"/>
      <c r="AD174" s="46">
        <f t="shared" si="65"/>
        <v>-1.8149005998367542</v>
      </c>
      <c r="AE174" s="21">
        <f t="shared" si="66"/>
        <v>-1.8451078340545024</v>
      </c>
      <c r="AF174" s="10">
        <f t="shared" si="67"/>
        <v>-1.7667579094992547</v>
      </c>
      <c r="AG174" s="50"/>
      <c r="AH174" s="46">
        <f t="shared" si="68"/>
        <v>-0.14069642233328078</v>
      </c>
      <c r="AI174" s="10">
        <f t="shared" si="59"/>
        <v>-6.413573660141246E-2</v>
      </c>
      <c r="AK174" s="46">
        <f t="shared" si="69"/>
        <v>-2.4674740782955125</v>
      </c>
      <c r="AL174" s="10">
        <f t="shared" si="61"/>
        <v>-2.0997834216406299</v>
      </c>
    </row>
    <row r="175" spans="2:38" x14ac:dyDescent="0.3">
      <c r="B175" s="2" t="s">
        <v>172</v>
      </c>
      <c r="C175" s="41"/>
      <c r="D175" s="14">
        <v>1.5985088074999002E-2</v>
      </c>
      <c r="E175" s="15">
        <v>2.0937196103938901E-2</v>
      </c>
      <c r="F175" s="19">
        <v>1.1845739905384201E-2</v>
      </c>
      <c r="G175" s="43"/>
      <c r="H175" s="6">
        <v>45.912205754608301</v>
      </c>
      <c r="I175" s="7">
        <v>35.769293336003699</v>
      </c>
      <c r="J175" s="43"/>
      <c r="K175" s="6">
        <v>44.282422148267301</v>
      </c>
      <c r="L175" s="7">
        <v>34.255419925196101</v>
      </c>
      <c r="M175" s="43"/>
      <c r="N175" s="6">
        <v>51.3147875604379</v>
      </c>
      <c r="O175" s="7">
        <v>41.033670572215996</v>
      </c>
      <c r="P175" s="43"/>
      <c r="Q175" s="6">
        <v>49.620006037782098</v>
      </c>
      <c r="R175" s="7">
        <v>39.386611923253597</v>
      </c>
      <c r="S175" s="43"/>
      <c r="T175" s="6">
        <v>42.173096538684597</v>
      </c>
      <c r="U175" s="7">
        <v>32.456003534920804</v>
      </c>
      <c r="V175" s="43"/>
      <c r="W175" s="6">
        <v>40.496614527959601</v>
      </c>
      <c r="X175" s="7">
        <v>30.935159601910449</v>
      </c>
      <c r="Y175" s="43"/>
      <c r="Z175" s="46">
        <f t="shared" si="62"/>
        <v>-1.6297836063410003</v>
      </c>
      <c r="AA175" s="21">
        <f t="shared" si="63"/>
        <v>-1.6947815226558021</v>
      </c>
      <c r="AB175" s="10">
        <f t="shared" si="64"/>
        <v>-1.676482010724996</v>
      </c>
      <c r="AC175" s="43"/>
      <c r="AD175" s="46">
        <f t="shared" si="65"/>
        <v>-1.513873410807598</v>
      </c>
      <c r="AE175" s="21">
        <f t="shared" si="66"/>
        <v>-1.6470586489623997</v>
      </c>
      <c r="AF175" s="10">
        <f t="shared" si="67"/>
        <v>-1.5208439330103545</v>
      </c>
      <c r="AG175" s="50"/>
      <c r="AH175" s="46">
        <f t="shared" si="68"/>
        <v>-2.868087518763714E-2</v>
      </c>
      <c r="AI175" s="10">
        <f t="shared" si="59"/>
        <v>-0.21710830150022642</v>
      </c>
      <c r="AK175" s="46">
        <f t="shared" si="69"/>
        <v>-1.7859277111472085</v>
      </c>
      <c r="AL175" s="10">
        <f t="shared" si="61"/>
        <v>-2.4607312619848911</v>
      </c>
    </row>
    <row r="176" spans="2:38" x14ac:dyDescent="0.3">
      <c r="B176" s="2" t="s">
        <v>173</v>
      </c>
      <c r="C176" s="41"/>
      <c r="D176" s="14">
        <v>5.4942144572012804E-4</v>
      </c>
      <c r="E176" s="15">
        <v>7.2392586081126303E-4</v>
      </c>
      <c r="F176" s="19">
        <v>2.6064928392070097E-4</v>
      </c>
      <c r="G176" s="43"/>
      <c r="H176" s="6">
        <v>22.9316425664415</v>
      </c>
      <c r="I176" s="7">
        <v>26.105268413251203</v>
      </c>
      <c r="J176" s="43"/>
      <c r="K176" s="6">
        <v>21.274059215604002</v>
      </c>
      <c r="L176" s="7">
        <v>24.267838387755951</v>
      </c>
      <c r="M176" s="43"/>
      <c r="N176" s="6">
        <v>22.523731925165801</v>
      </c>
      <c r="O176" s="7">
        <v>25.810949478216102</v>
      </c>
      <c r="P176" s="43"/>
      <c r="Q176" s="6">
        <v>20.922367911537499</v>
      </c>
      <c r="R176" s="7">
        <v>24.007653181426448</v>
      </c>
      <c r="S176" s="43"/>
      <c r="T176" s="6">
        <v>19.736947672118699</v>
      </c>
      <c r="U176" s="7">
        <v>22.74272342271825</v>
      </c>
      <c r="V176" s="43"/>
      <c r="W176" s="6">
        <v>18.327342836508301</v>
      </c>
      <c r="X176" s="7">
        <v>21.164029596679498</v>
      </c>
      <c r="Y176" s="43"/>
      <c r="Z176" s="46">
        <f t="shared" si="62"/>
        <v>-1.6575833508374984</v>
      </c>
      <c r="AA176" s="21">
        <f t="shared" si="63"/>
        <v>-1.6013640136283023</v>
      </c>
      <c r="AB176" s="10">
        <f t="shared" si="64"/>
        <v>-1.4096048356103985</v>
      </c>
      <c r="AC176" s="43"/>
      <c r="AD176" s="46">
        <f t="shared" si="65"/>
        <v>-1.8374300254952516</v>
      </c>
      <c r="AE176" s="21">
        <f t="shared" si="66"/>
        <v>-1.8032962967896538</v>
      </c>
      <c r="AF176" s="10">
        <f t="shared" si="67"/>
        <v>-1.5786938260387515</v>
      </c>
      <c r="AG176" s="50"/>
      <c r="AH176" s="46">
        <f t="shared" si="68"/>
        <v>-0.21800453558834565</v>
      </c>
      <c r="AI176" s="10">
        <f t="shared" si="59"/>
        <v>-0.2464497921074886</v>
      </c>
      <c r="AK176" s="46">
        <f t="shared" si="69"/>
        <v>-3.2268110386417295</v>
      </c>
      <c r="AL176" s="10">
        <f t="shared" si="61"/>
        <v>-3.628417284759597</v>
      </c>
    </row>
    <row r="177" spans="2:38" x14ac:dyDescent="0.3">
      <c r="B177" s="2" t="s">
        <v>174</v>
      </c>
      <c r="C177" s="41"/>
      <c r="D177" s="14">
        <v>6.1057630336216501E-2</v>
      </c>
      <c r="E177" s="15">
        <v>5.1148482592655801E-2</v>
      </c>
      <c r="F177" s="19">
        <v>1.7732640421179401E-2</v>
      </c>
      <c r="G177" s="43"/>
      <c r="H177" s="6">
        <v>27.5677922026075</v>
      </c>
      <c r="I177" s="7">
        <v>26.3148793335289</v>
      </c>
      <c r="J177" s="43"/>
      <c r="K177" s="6">
        <v>25.745090010974199</v>
      </c>
      <c r="L177" s="7">
        <v>24.456442291913298</v>
      </c>
      <c r="M177" s="43"/>
      <c r="N177" s="6">
        <v>26.796511624562999</v>
      </c>
      <c r="O177" s="7">
        <v>25.529526414689101</v>
      </c>
      <c r="P177" s="43"/>
      <c r="Q177" s="6">
        <v>25.0292493840393</v>
      </c>
      <c r="R177" s="7">
        <v>23.755721013960901</v>
      </c>
      <c r="S177" s="43"/>
      <c r="T177" s="6">
        <v>22.084251616888899</v>
      </c>
      <c r="U177" s="7">
        <v>20.727074030153553</v>
      </c>
      <c r="V177" s="43"/>
      <c r="W177" s="6">
        <v>20.548059087839601</v>
      </c>
      <c r="X177" s="7">
        <v>19.180869469359997</v>
      </c>
      <c r="Y177" s="43"/>
      <c r="Z177" s="46">
        <f t="shared" si="62"/>
        <v>-1.8227021916333008</v>
      </c>
      <c r="AA177" s="21">
        <f t="shared" si="63"/>
        <v>-1.7672622405236993</v>
      </c>
      <c r="AB177" s="10">
        <f t="shared" si="64"/>
        <v>-1.5361925290492984</v>
      </c>
      <c r="AC177" s="43"/>
      <c r="AD177" s="46">
        <f t="shared" si="65"/>
        <v>-1.858437041615602</v>
      </c>
      <c r="AE177" s="21">
        <f t="shared" si="66"/>
        <v>-1.7738054007282003</v>
      </c>
      <c r="AF177" s="10">
        <f t="shared" si="67"/>
        <v>-1.5462045607935551</v>
      </c>
      <c r="AG177" s="50"/>
      <c r="AH177" s="46">
        <f t="shared" si="68"/>
        <v>-0.22698893294498348</v>
      </c>
      <c r="AI177" s="10">
        <f t="shared" si="59"/>
        <v>-0.23940344431753136</v>
      </c>
      <c r="AK177" s="46">
        <f t="shared" si="69"/>
        <v>-2.4503151200736393</v>
      </c>
      <c r="AL177" s="10">
        <f t="shared" si="61"/>
        <v>-2.5083046164341369</v>
      </c>
    </row>
    <row r="178" spans="2:38" x14ac:dyDescent="0.3">
      <c r="B178" s="2" t="s">
        <v>175</v>
      </c>
      <c r="C178" s="41"/>
      <c r="D178" s="14">
        <v>8.7137671518938795E-2</v>
      </c>
      <c r="E178" s="15">
        <v>0.16435615081895899</v>
      </c>
      <c r="F178" s="19">
        <v>4.5408744936677001E-2</v>
      </c>
      <c r="G178" s="43"/>
      <c r="H178" s="6">
        <v>46.288362774876603</v>
      </c>
      <c r="I178" s="7">
        <v>50.340145773188652</v>
      </c>
      <c r="J178" s="43"/>
      <c r="K178" s="6">
        <v>43.564292985528297</v>
      </c>
      <c r="L178" s="7">
        <v>47.444105691180653</v>
      </c>
      <c r="M178" s="43"/>
      <c r="N178" s="6">
        <v>45.141894127791602</v>
      </c>
      <c r="O178" s="7">
        <v>48.25311078779535</v>
      </c>
      <c r="P178" s="43"/>
      <c r="Q178" s="6">
        <v>42.540267471227303</v>
      </c>
      <c r="R178" s="7">
        <v>45.543141188094154</v>
      </c>
      <c r="S178" s="43"/>
      <c r="T178" s="6">
        <v>37.252303791460001</v>
      </c>
      <c r="U178" s="7">
        <v>38.827839686059605</v>
      </c>
      <c r="V178" s="43"/>
      <c r="W178" s="6">
        <v>35.167828231423798</v>
      </c>
      <c r="X178" s="7">
        <v>36.662254837204848</v>
      </c>
      <c r="Y178" s="43"/>
      <c r="Z178" s="46">
        <f t="shared" si="62"/>
        <v>-2.7240697893483059</v>
      </c>
      <c r="AA178" s="21">
        <f t="shared" si="63"/>
        <v>-2.6016266565642994</v>
      </c>
      <c r="AB178" s="10">
        <f t="shared" si="64"/>
        <v>-2.0844755600362035</v>
      </c>
      <c r="AC178" s="43"/>
      <c r="AD178" s="46">
        <f t="shared" si="65"/>
        <v>-2.8960400820079997</v>
      </c>
      <c r="AE178" s="21">
        <f t="shared" si="66"/>
        <v>-2.7099695997011963</v>
      </c>
      <c r="AF178" s="10">
        <f t="shared" si="67"/>
        <v>-2.1655848488547562</v>
      </c>
      <c r="AG178" s="50"/>
      <c r="AH178" s="46">
        <f t="shared" si="68"/>
        <v>-0.40465786731570896</v>
      </c>
      <c r="AI178" s="10">
        <f t="shared" si="59"/>
        <v>-0.42636463154169402</v>
      </c>
      <c r="AK178" s="46">
        <f t="shared" si="69"/>
        <v>-3.4598553490953687</v>
      </c>
      <c r="AL178" s="10">
        <f t="shared" si="61"/>
        <v>-3.633424530519096</v>
      </c>
    </row>
    <row r="179" spans="2:38" x14ac:dyDescent="0.3">
      <c r="B179" s="2" t="s">
        <v>176</v>
      </c>
      <c r="C179" s="41"/>
      <c r="D179" s="14">
        <v>0.95556253685753401</v>
      </c>
      <c r="E179" s="15">
        <v>0.85736289291832801</v>
      </c>
      <c r="F179" s="19">
        <v>0.52910688938331996</v>
      </c>
      <c r="G179" s="43"/>
      <c r="H179" s="6">
        <v>44.944839514372703</v>
      </c>
      <c r="I179" s="7">
        <v>50.427693069414602</v>
      </c>
      <c r="J179" s="43"/>
      <c r="K179" s="6">
        <v>42.520922697422897</v>
      </c>
      <c r="L179" s="7">
        <v>47.943385785759304</v>
      </c>
      <c r="M179" s="43"/>
      <c r="N179" s="6">
        <v>44.753182573295</v>
      </c>
      <c r="O179" s="7">
        <v>49.606730790744848</v>
      </c>
      <c r="P179" s="43"/>
      <c r="Q179" s="6">
        <v>42.366204834665197</v>
      </c>
      <c r="R179" s="7">
        <v>47.224562668431005</v>
      </c>
      <c r="S179" s="43"/>
      <c r="T179" s="6">
        <v>38.4659708628554</v>
      </c>
      <c r="U179" s="7">
        <v>41.418537671820246</v>
      </c>
      <c r="V179" s="43"/>
      <c r="W179" s="6">
        <v>36.457996698359899</v>
      </c>
      <c r="X179" s="7">
        <v>39.409304357871548</v>
      </c>
      <c r="Y179" s="43"/>
      <c r="Z179" s="46">
        <f t="shared" si="62"/>
        <v>-2.4239168169498058</v>
      </c>
      <c r="AA179" s="21">
        <f t="shared" si="63"/>
        <v>-2.3869777386298026</v>
      </c>
      <c r="AB179" s="10">
        <f t="shared" si="64"/>
        <v>-2.0079741644955007</v>
      </c>
      <c r="AC179" s="43"/>
      <c r="AD179" s="46">
        <f t="shared" si="65"/>
        <v>-2.4843072836552977</v>
      </c>
      <c r="AE179" s="21">
        <f t="shared" si="66"/>
        <v>-2.3821681223138427</v>
      </c>
      <c r="AF179" s="10">
        <f t="shared" si="67"/>
        <v>-2.0092333139486982</v>
      </c>
      <c r="AG179" s="50"/>
      <c r="AH179" s="46">
        <f t="shared" si="68"/>
        <v>-0.72845918604045401</v>
      </c>
      <c r="AI179" s="10">
        <f t="shared" si="59"/>
        <v>-0.79425858413199402</v>
      </c>
      <c r="AK179" s="46">
        <f t="shared" si="69"/>
        <v>-2.4759326217282256</v>
      </c>
      <c r="AL179" s="10">
        <f t="shared" si="61"/>
        <v>-2.5132134984105212</v>
      </c>
    </row>
    <row r="180" spans="2:38" x14ac:dyDescent="0.3">
      <c r="B180" s="2" t="s">
        <v>177</v>
      </c>
      <c r="C180" s="41"/>
      <c r="D180" s="14">
        <v>0.30992369825235899</v>
      </c>
      <c r="E180" s="15">
        <v>0.40694675656945201</v>
      </c>
      <c r="F180" s="19">
        <v>0.21735457150276999</v>
      </c>
      <c r="G180" s="43"/>
      <c r="H180" s="6">
        <v>42.0053998320668</v>
      </c>
      <c r="I180" s="7">
        <v>49.435540779099796</v>
      </c>
      <c r="J180" s="43"/>
      <c r="K180" s="6">
        <v>39.519505490631303</v>
      </c>
      <c r="L180" s="7">
        <v>46.650122538422849</v>
      </c>
      <c r="M180" s="43"/>
      <c r="N180" s="6">
        <v>42.880736199207902</v>
      </c>
      <c r="O180" s="7">
        <v>51.029471491694494</v>
      </c>
      <c r="P180" s="43"/>
      <c r="Q180" s="6">
        <v>40.270338487306901</v>
      </c>
      <c r="R180" s="7">
        <v>48.120348773442302</v>
      </c>
      <c r="S180" s="43"/>
      <c r="T180" s="6">
        <v>37.151744682461803</v>
      </c>
      <c r="U180" s="7">
        <v>42.755571219321901</v>
      </c>
      <c r="V180" s="43"/>
      <c r="W180" s="6">
        <v>34.966010697183997</v>
      </c>
      <c r="X180" s="7">
        <v>40.286748473238447</v>
      </c>
      <c r="Y180" s="43"/>
      <c r="Z180" s="46">
        <f t="shared" si="62"/>
        <v>-2.4858943414354968</v>
      </c>
      <c r="AA180" s="21">
        <f t="shared" si="63"/>
        <v>-2.6103977119010011</v>
      </c>
      <c r="AB180" s="10">
        <f t="shared" si="64"/>
        <v>-2.1857339852778068</v>
      </c>
      <c r="AC180" s="43"/>
      <c r="AD180" s="46">
        <f t="shared" si="65"/>
        <v>-2.7854182406769468</v>
      </c>
      <c r="AE180" s="21">
        <f t="shared" si="66"/>
        <v>-2.9091227182521919</v>
      </c>
      <c r="AF180" s="10">
        <f t="shared" si="67"/>
        <v>-2.468822746083454</v>
      </c>
      <c r="AG180" s="50"/>
      <c r="AH180" s="46">
        <f t="shared" si="68"/>
        <v>-0.68545455816522516</v>
      </c>
      <c r="AI180" s="10">
        <f t="shared" si="59"/>
        <v>-0.71144109738823524</v>
      </c>
      <c r="AK180" s="46">
        <f t="shared" si="69"/>
        <v>-3.2491397332393412</v>
      </c>
      <c r="AL180" s="10">
        <f t="shared" si="61"/>
        <v>-3.5740744542149216</v>
      </c>
    </row>
    <row r="181" spans="2:38" x14ac:dyDescent="0.3">
      <c r="B181" s="2" t="s">
        <v>178</v>
      </c>
      <c r="C181" s="41"/>
      <c r="D181" s="14">
        <v>0</v>
      </c>
      <c r="E181" s="15">
        <v>0</v>
      </c>
      <c r="F181" s="19">
        <v>0</v>
      </c>
      <c r="G181" s="43"/>
      <c r="H181" s="6" t="s">
        <v>107</v>
      </c>
      <c r="I181" s="7" t="s">
        <v>107</v>
      </c>
      <c r="J181" s="43"/>
      <c r="K181" s="6" t="s">
        <v>107</v>
      </c>
      <c r="L181" s="7" t="s">
        <v>107</v>
      </c>
      <c r="M181" s="43"/>
      <c r="N181" s="6" t="s">
        <v>107</v>
      </c>
      <c r="O181" s="7" t="s">
        <v>107</v>
      </c>
      <c r="P181" s="43"/>
      <c r="Q181" s="6" t="s">
        <v>107</v>
      </c>
      <c r="R181" s="7" t="s">
        <v>107</v>
      </c>
      <c r="S181" s="43"/>
      <c r="T181" s="6" t="s">
        <v>107</v>
      </c>
      <c r="U181" s="7" t="s">
        <v>107</v>
      </c>
      <c r="V181" s="43"/>
      <c r="W181" s="6" t="s">
        <v>107</v>
      </c>
      <c r="X181" s="7" t="s">
        <v>107</v>
      </c>
      <c r="Y181" s="43"/>
      <c r="Z181" s="46" t="s">
        <v>107</v>
      </c>
      <c r="AA181" s="21" t="s">
        <v>107</v>
      </c>
      <c r="AB181" s="10" t="s">
        <v>107</v>
      </c>
      <c r="AC181" s="43"/>
      <c r="AD181" s="46" t="s">
        <v>107</v>
      </c>
      <c r="AE181" s="21" t="s">
        <v>107</v>
      </c>
      <c r="AF181" s="10" t="s">
        <v>107</v>
      </c>
      <c r="AG181" s="50"/>
      <c r="AH181" s="46" t="s">
        <v>107</v>
      </c>
      <c r="AI181" s="10" t="s">
        <v>107</v>
      </c>
      <c r="AK181" s="46" t="s">
        <v>107</v>
      </c>
      <c r="AL181" s="10" t="s">
        <v>107</v>
      </c>
    </row>
    <row r="182" spans="2:38" x14ac:dyDescent="0.3">
      <c r="B182" s="2" t="s">
        <v>179</v>
      </c>
      <c r="C182" s="41"/>
      <c r="D182" s="14">
        <v>9.2063869718621599E-2</v>
      </c>
      <c r="E182" s="15">
        <v>0.25188594679654203</v>
      </c>
      <c r="F182" s="19">
        <v>0.15321611288565601</v>
      </c>
      <c r="G182" s="43"/>
      <c r="H182" s="6">
        <v>43.538320933414802</v>
      </c>
      <c r="I182" s="7">
        <v>40.739715987035801</v>
      </c>
      <c r="J182" s="43"/>
      <c r="K182" s="6">
        <v>41.551381266146798</v>
      </c>
      <c r="L182" s="7">
        <v>38.839859290458705</v>
      </c>
      <c r="M182" s="43"/>
      <c r="N182" s="6">
        <v>50.326099659310799</v>
      </c>
      <c r="O182" s="7">
        <v>48.341571168310153</v>
      </c>
      <c r="P182" s="43"/>
      <c r="Q182" s="6">
        <v>48.309413358874401</v>
      </c>
      <c r="R182" s="7">
        <v>46.438252729727196</v>
      </c>
      <c r="S182" s="43"/>
      <c r="T182" s="6">
        <v>42.752330068663703</v>
      </c>
      <c r="U182" s="7">
        <v>40.17246240439605</v>
      </c>
      <c r="V182" s="43"/>
      <c r="W182" s="6">
        <v>40.7350301755408</v>
      </c>
      <c r="X182" s="7">
        <v>38.300847552536752</v>
      </c>
      <c r="Y182" s="43"/>
      <c r="Z182" s="46">
        <f t="shared" ref="Z182:Z197" si="70">K182-H182</f>
        <v>-1.986939667268004</v>
      </c>
      <c r="AA182" s="21">
        <f t="shared" ref="AA182:AA197" si="71">Q182-N182</f>
        <v>-2.0166863004363975</v>
      </c>
      <c r="AB182" s="10">
        <f t="shared" ref="AB182:AB197" si="72">W182-T182</f>
        <v>-2.0172998931229031</v>
      </c>
      <c r="AC182" s="43"/>
      <c r="AD182" s="46">
        <f t="shared" ref="AD182:AD197" si="73">L182-I182</f>
        <v>-1.8998566965770962</v>
      </c>
      <c r="AE182" s="21">
        <f t="shared" ref="AE182:AE197" si="74">R182-O182</f>
        <v>-1.9033184385829571</v>
      </c>
      <c r="AF182" s="10">
        <f t="shared" ref="AF182:AF197" si="75">X182-U182</f>
        <v>-1.8716148518592988</v>
      </c>
      <c r="AG182" s="50"/>
      <c r="AH182" s="46">
        <f t="shared" ref="AH182:AH197" si="76">SLOPE(Z182:AB182,LN($D182:$F182))</f>
        <v>-2.9677993784882367E-2</v>
      </c>
      <c r="AI182" s="10">
        <f t="shared" si="59"/>
        <v>-3.1978201036607415E-3</v>
      </c>
      <c r="AK182" s="46">
        <f t="shared" ref="AK182:AK197" si="77">INTERCEPT(Z182:AB182,LN($D182:$F182))</f>
        <v>-2.0627694942701567</v>
      </c>
      <c r="AL182" s="10">
        <f t="shared" si="61"/>
        <v>-1.8976085187729936</v>
      </c>
    </row>
    <row r="183" spans="2:38" x14ac:dyDescent="0.3">
      <c r="B183" s="2" t="s">
        <v>180</v>
      </c>
      <c r="C183" s="41"/>
      <c r="D183" s="14">
        <v>0.55699177083181695</v>
      </c>
      <c r="E183" s="15">
        <v>0.47150193161979098</v>
      </c>
      <c r="F183" s="19">
        <v>0.182085431046764</v>
      </c>
      <c r="G183" s="43"/>
      <c r="H183" s="6">
        <v>37.470632465480001</v>
      </c>
      <c r="I183" s="7">
        <v>43.416105666248498</v>
      </c>
      <c r="J183" s="43"/>
      <c r="K183" s="6">
        <v>35.518264394851002</v>
      </c>
      <c r="L183" s="7">
        <v>41.294966972403245</v>
      </c>
      <c r="M183" s="43"/>
      <c r="N183" s="6">
        <v>37.1486034150956</v>
      </c>
      <c r="O183" s="7">
        <v>41.806812097373154</v>
      </c>
      <c r="P183" s="43"/>
      <c r="Q183" s="6">
        <v>35.2900766249779</v>
      </c>
      <c r="R183" s="7">
        <v>39.85461381181895</v>
      </c>
      <c r="S183" s="43"/>
      <c r="T183" s="6">
        <v>32.1499236312793</v>
      </c>
      <c r="U183" s="7">
        <v>34.626398544025797</v>
      </c>
      <c r="V183" s="43"/>
      <c r="W183" s="6">
        <v>30.559659582737901</v>
      </c>
      <c r="X183" s="7">
        <v>33.017831502081101</v>
      </c>
      <c r="Y183" s="43"/>
      <c r="Z183" s="46">
        <f t="shared" si="70"/>
        <v>-1.9523680706289994</v>
      </c>
      <c r="AA183" s="21">
        <f t="shared" si="71"/>
        <v>-1.8585267901177005</v>
      </c>
      <c r="AB183" s="10">
        <f t="shared" si="72"/>
        <v>-1.5902640485413997</v>
      </c>
      <c r="AC183" s="43"/>
      <c r="AD183" s="46">
        <f t="shared" si="73"/>
        <v>-2.1211386938452534</v>
      </c>
      <c r="AE183" s="21">
        <f t="shared" si="74"/>
        <v>-1.9521982855542035</v>
      </c>
      <c r="AF183" s="10">
        <f t="shared" si="75"/>
        <v>-1.6085670419446956</v>
      </c>
      <c r="AG183" s="50"/>
      <c r="AH183" s="46">
        <f t="shared" si="76"/>
        <v>-0.30952840101801848</v>
      </c>
      <c r="AI183" s="10">
        <f t="shared" si="59"/>
        <v>-0.42516942551623593</v>
      </c>
      <c r="AK183" s="46">
        <f t="shared" si="77"/>
        <v>-2.1140743731457237</v>
      </c>
      <c r="AL183" s="10">
        <f t="shared" si="61"/>
        <v>-2.3248511703258368</v>
      </c>
    </row>
    <row r="184" spans="2:38" x14ac:dyDescent="0.3">
      <c r="B184" s="2" t="s">
        <v>181</v>
      </c>
      <c r="C184" s="41"/>
      <c r="D184" s="14">
        <v>0.40790914176480098</v>
      </c>
      <c r="E184" s="15">
        <v>0.57104662975992204</v>
      </c>
      <c r="F184" s="19">
        <v>0.14421639564366201</v>
      </c>
      <c r="G184" s="43"/>
      <c r="H184" s="6">
        <v>59.3048061569433</v>
      </c>
      <c r="I184" s="7">
        <v>62.631784105755045</v>
      </c>
      <c r="J184" s="43"/>
      <c r="K184" s="6">
        <v>55.569865945604597</v>
      </c>
      <c r="L184" s="7">
        <v>58.781623773519399</v>
      </c>
      <c r="M184" s="43"/>
      <c r="N184" s="6">
        <v>59.427644138650898</v>
      </c>
      <c r="O184" s="7">
        <v>62.989784002030653</v>
      </c>
      <c r="P184" s="43"/>
      <c r="Q184" s="6">
        <v>55.385461230222901</v>
      </c>
      <c r="R184" s="7">
        <v>58.732315607834252</v>
      </c>
      <c r="S184" s="43"/>
      <c r="T184" s="6">
        <v>48.615920926893402</v>
      </c>
      <c r="U184" s="7">
        <v>51.047972181260747</v>
      </c>
      <c r="V184" s="43"/>
      <c r="W184" s="6">
        <v>45.734843937450897</v>
      </c>
      <c r="X184" s="7">
        <v>48.093640133751499</v>
      </c>
      <c r="Y184" s="43"/>
      <c r="Z184" s="46">
        <f t="shared" si="70"/>
        <v>-3.7349402113387029</v>
      </c>
      <c r="AA184" s="21">
        <f t="shared" si="71"/>
        <v>-4.0421829084279963</v>
      </c>
      <c r="AB184" s="10">
        <f t="shared" si="72"/>
        <v>-2.881076989442505</v>
      </c>
      <c r="AC184" s="43"/>
      <c r="AD184" s="46">
        <f t="shared" si="73"/>
        <v>-3.8501603322356459</v>
      </c>
      <c r="AE184" s="21">
        <f t="shared" si="74"/>
        <v>-4.2574683941964011</v>
      </c>
      <c r="AF184" s="10">
        <f t="shared" si="75"/>
        <v>-2.9543320475092472</v>
      </c>
      <c r="AG184" s="50"/>
      <c r="AH184" s="46">
        <f t="shared" si="76"/>
        <v>-0.83840442319298991</v>
      </c>
      <c r="AI184" s="10">
        <f t="shared" si="59"/>
        <v>-0.92673043287453094</v>
      </c>
      <c r="AK184" s="46">
        <f t="shared" si="77"/>
        <v>-4.5010905059900601</v>
      </c>
      <c r="AL184" s="10">
        <f t="shared" si="61"/>
        <v>-4.7355869358360874</v>
      </c>
    </row>
    <row r="185" spans="2:38" x14ac:dyDescent="0.3">
      <c r="B185" s="2" t="s">
        <v>182</v>
      </c>
      <c r="C185" s="41"/>
      <c r="D185" s="14">
        <v>0.846882993866798</v>
      </c>
      <c r="E185" s="15">
        <v>0.52734172231700105</v>
      </c>
      <c r="F185" s="19">
        <v>0.36997941161735498</v>
      </c>
      <c r="G185" s="43"/>
      <c r="H185" s="6">
        <v>36.766980702124897</v>
      </c>
      <c r="I185" s="7">
        <v>40.127314407403247</v>
      </c>
      <c r="J185" s="43"/>
      <c r="K185" s="6">
        <v>34.564128311887501</v>
      </c>
      <c r="L185" s="7">
        <v>37.667341053477799</v>
      </c>
      <c r="M185" s="43"/>
      <c r="N185" s="6">
        <v>36.605074271153299</v>
      </c>
      <c r="O185" s="7">
        <v>38.253889150992549</v>
      </c>
      <c r="P185" s="43"/>
      <c r="Q185" s="6">
        <v>34.583696932766003</v>
      </c>
      <c r="R185" s="7">
        <v>36.117320892378402</v>
      </c>
      <c r="S185" s="43"/>
      <c r="T185" s="6">
        <v>31.920761502426998</v>
      </c>
      <c r="U185" s="7">
        <v>32.137053154057256</v>
      </c>
      <c r="V185" s="43"/>
      <c r="W185" s="6">
        <v>30.227248614744699</v>
      </c>
      <c r="X185" s="7">
        <v>30.386117239328801</v>
      </c>
      <c r="Y185" s="43"/>
      <c r="Z185" s="46">
        <f t="shared" si="70"/>
        <v>-2.2028523902373962</v>
      </c>
      <c r="AA185" s="21">
        <f t="shared" si="71"/>
        <v>-2.0213773383872962</v>
      </c>
      <c r="AB185" s="10">
        <f t="shared" si="72"/>
        <v>-1.6935128876822994</v>
      </c>
      <c r="AC185" s="43"/>
      <c r="AD185" s="46">
        <f t="shared" si="73"/>
        <v>-2.4599733539254487</v>
      </c>
      <c r="AE185" s="21">
        <f t="shared" si="74"/>
        <v>-2.1365682586141475</v>
      </c>
      <c r="AF185" s="10">
        <f t="shared" si="75"/>
        <v>-1.7509359147284549</v>
      </c>
      <c r="AG185" s="50"/>
      <c r="AH185" s="46">
        <f t="shared" si="76"/>
        <v>-0.60240081600613693</v>
      </c>
      <c r="AI185" s="10">
        <f t="shared" si="59"/>
        <v>-0.84673857886072323</v>
      </c>
      <c r="AK185" s="46">
        <f t="shared" si="77"/>
        <v>-2.3341031207519896</v>
      </c>
      <c r="AL185" s="10">
        <f t="shared" si="61"/>
        <v>-2.6239839107959289</v>
      </c>
    </row>
    <row r="186" spans="2:38" x14ac:dyDescent="0.3">
      <c r="B186" s="2" t="s">
        <v>183</v>
      </c>
      <c r="C186" s="41"/>
      <c r="D186" s="14">
        <v>0.1740325076773</v>
      </c>
      <c r="E186" s="15">
        <v>0.42344442790107101</v>
      </c>
      <c r="F186" s="19">
        <v>0.2260815036239</v>
      </c>
      <c r="G186" s="43"/>
      <c r="H186" s="6">
        <v>36.781812239935398</v>
      </c>
      <c r="I186" s="7">
        <v>36.295803628324848</v>
      </c>
      <c r="J186" s="43"/>
      <c r="K186" s="6">
        <v>34.758015716961303</v>
      </c>
      <c r="L186" s="7">
        <v>34.256936379605854</v>
      </c>
      <c r="M186" s="43"/>
      <c r="N186" s="6">
        <v>41.021617855044497</v>
      </c>
      <c r="O186" s="7">
        <v>40.136750974513305</v>
      </c>
      <c r="P186" s="43"/>
      <c r="Q186" s="6">
        <v>38.899978154815301</v>
      </c>
      <c r="R186" s="7">
        <v>38.026415170177451</v>
      </c>
      <c r="S186" s="43"/>
      <c r="T186" s="6">
        <v>35.110843595738899</v>
      </c>
      <c r="U186" s="7">
        <v>34.669972803603798</v>
      </c>
      <c r="V186" s="43"/>
      <c r="W186" s="6">
        <v>33.228023339042998</v>
      </c>
      <c r="X186" s="7">
        <v>32.751511365380296</v>
      </c>
      <c r="Y186" s="43"/>
      <c r="Z186" s="46">
        <f t="shared" si="70"/>
        <v>-2.0237965229740951</v>
      </c>
      <c r="AA186" s="21">
        <f t="shared" si="71"/>
        <v>-2.1216397002291956</v>
      </c>
      <c r="AB186" s="10">
        <f t="shared" si="72"/>
        <v>-1.8828202566959007</v>
      </c>
      <c r="AC186" s="43"/>
      <c r="AD186" s="46">
        <f t="shared" si="73"/>
        <v>-2.0388672487189936</v>
      </c>
      <c r="AE186" s="21">
        <f t="shared" si="74"/>
        <v>-2.110335804335854</v>
      </c>
      <c r="AF186" s="10">
        <f t="shared" si="75"/>
        <v>-1.9184614382235026</v>
      </c>
      <c r="AG186" s="50"/>
      <c r="AH186" s="46">
        <f t="shared" si="76"/>
        <v>-0.15961359407352529</v>
      </c>
      <c r="AI186" s="10">
        <f t="shared" si="59"/>
        <v>-0.12167841250194017</v>
      </c>
      <c r="AK186" s="46">
        <f t="shared" si="77"/>
        <v>-2.2272757337722418</v>
      </c>
      <c r="AL186" s="10">
        <f t="shared" si="61"/>
        <v>-2.1886339339457499</v>
      </c>
    </row>
    <row r="187" spans="2:38" x14ac:dyDescent="0.3">
      <c r="B187" s="2" t="s">
        <v>184</v>
      </c>
      <c r="C187" s="41"/>
      <c r="D187" s="14">
        <v>10.528314402522099</v>
      </c>
      <c r="E187" s="15">
        <v>6.0107707381020603</v>
      </c>
      <c r="F187" s="19">
        <v>3.8008361286666101</v>
      </c>
      <c r="G187" s="43"/>
      <c r="H187" s="6">
        <v>42.703466393810103</v>
      </c>
      <c r="I187" s="7">
        <v>46.076917676568499</v>
      </c>
      <c r="J187" s="43"/>
      <c r="K187" s="6">
        <v>40.545440379639501</v>
      </c>
      <c r="L187" s="7">
        <v>43.916223215192346</v>
      </c>
      <c r="M187" s="43"/>
      <c r="N187" s="6">
        <v>41.079246821303698</v>
      </c>
      <c r="O187" s="7">
        <v>42.529590803310647</v>
      </c>
      <c r="P187" s="43"/>
      <c r="Q187" s="6">
        <v>39.080304972638601</v>
      </c>
      <c r="R187" s="7">
        <v>40.586610485320101</v>
      </c>
      <c r="S187" s="43"/>
      <c r="T187" s="6">
        <v>36.003841276540598</v>
      </c>
      <c r="U187" s="7">
        <v>36.159127943485203</v>
      </c>
      <c r="V187" s="43"/>
      <c r="W187" s="6">
        <v>34.270130100956003</v>
      </c>
      <c r="X187" s="7">
        <v>34.499765491841551</v>
      </c>
      <c r="Y187" s="43"/>
      <c r="Z187" s="46">
        <f t="shared" si="70"/>
        <v>-2.158026014170602</v>
      </c>
      <c r="AA187" s="21">
        <f t="shared" si="71"/>
        <v>-1.9989418486650976</v>
      </c>
      <c r="AB187" s="10">
        <f t="shared" si="72"/>
        <v>-1.7337111755845953</v>
      </c>
      <c r="AC187" s="43"/>
      <c r="AD187" s="46">
        <f t="shared" si="73"/>
        <v>-2.1606944613761527</v>
      </c>
      <c r="AE187" s="21">
        <f t="shared" si="74"/>
        <v>-1.9429803179905463</v>
      </c>
      <c r="AF187" s="10">
        <f t="shared" si="75"/>
        <v>-1.659362451643652</v>
      </c>
      <c r="AG187" s="50"/>
      <c r="AH187" s="46">
        <f t="shared" si="76"/>
        <v>-0.41160263586565243</v>
      </c>
      <c r="AI187" s="10">
        <f t="shared" si="59"/>
        <v>-0.48825855461680351</v>
      </c>
      <c r="AK187" s="46">
        <f t="shared" si="77"/>
        <v>-1.2113088989902336</v>
      </c>
      <c r="AL187" s="10">
        <f t="shared" si="61"/>
        <v>-1.0286641919741264</v>
      </c>
    </row>
    <row r="188" spans="2:38" x14ac:dyDescent="0.3">
      <c r="B188" s="2" t="s">
        <v>185</v>
      </c>
      <c r="C188" s="41"/>
      <c r="D188" s="14">
        <v>6.0240707918088901E-2</v>
      </c>
      <c r="E188" s="15">
        <v>6.8838605150993798E-2</v>
      </c>
      <c r="F188" s="19">
        <v>2.49964253074038E-2</v>
      </c>
      <c r="G188" s="43"/>
      <c r="H188" s="6">
        <v>28.015988938116401</v>
      </c>
      <c r="I188" s="7">
        <v>27.374678928261751</v>
      </c>
      <c r="J188" s="43"/>
      <c r="K188" s="6">
        <v>26.420139549622501</v>
      </c>
      <c r="L188" s="7">
        <v>25.773143598434402</v>
      </c>
      <c r="M188" s="43"/>
      <c r="N188" s="6">
        <v>28.2348799296355</v>
      </c>
      <c r="O188" s="7">
        <v>27.711155215947151</v>
      </c>
      <c r="P188" s="43"/>
      <c r="Q188" s="6">
        <v>26.6886416575807</v>
      </c>
      <c r="R188" s="7">
        <v>26.094049580526551</v>
      </c>
      <c r="S188" s="43"/>
      <c r="T188" s="6">
        <v>22.8700256815134</v>
      </c>
      <c r="U188" s="7">
        <v>23.49096804328445</v>
      </c>
      <c r="V188" s="43"/>
      <c r="W188" s="6">
        <v>21.621708052208199</v>
      </c>
      <c r="X188" s="7">
        <v>22.131586135513302</v>
      </c>
      <c r="Y188" s="43"/>
      <c r="Z188" s="46">
        <f t="shared" si="70"/>
        <v>-1.5958493884938996</v>
      </c>
      <c r="AA188" s="21">
        <f t="shared" si="71"/>
        <v>-1.5462382720548007</v>
      </c>
      <c r="AB188" s="10">
        <f t="shared" si="72"/>
        <v>-1.2483176293052018</v>
      </c>
      <c r="AC188" s="43"/>
      <c r="AD188" s="46">
        <f t="shared" si="73"/>
        <v>-1.6015353298273496</v>
      </c>
      <c r="AE188" s="21">
        <f t="shared" si="74"/>
        <v>-1.6171056354206002</v>
      </c>
      <c r="AF188" s="10">
        <f t="shared" si="75"/>
        <v>-1.359381907771148</v>
      </c>
      <c r="AG188" s="50"/>
      <c r="AH188" s="46">
        <f t="shared" si="76"/>
        <v>-0.3305604163259751</v>
      </c>
      <c r="AI188" s="10">
        <f t="shared" si="59"/>
        <v>-0.26195008526933694</v>
      </c>
      <c r="AK188" s="46">
        <f t="shared" si="77"/>
        <v>-2.4743684577885734</v>
      </c>
      <c r="AL188" s="10">
        <f t="shared" si="61"/>
        <v>-2.3270876551369031</v>
      </c>
    </row>
    <row r="189" spans="2:38" x14ac:dyDescent="0.3">
      <c r="B189" s="2" t="s">
        <v>186</v>
      </c>
      <c r="C189" s="41"/>
      <c r="D189" s="14">
        <v>0.35389009994843301</v>
      </c>
      <c r="E189" s="15">
        <v>0.46414020440799802</v>
      </c>
      <c r="F189" s="19">
        <v>0.20991902989067099</v>
      </c>
      <c r="G189" s="43"/>
      <c r="H189" s="6">
        <v>45.7628510043821</v>
      </c>
      <c r="I189" s="7">
        <v>52.071533249102202</v>
      </c>
      <c r="J189" s="43"/>
      <c r="K189" s="6">
        <v>43.151229787731197</v>
      </c>
      <c r="L189" s="7">
        <v>49.2786299670204</v>
      </c>
      <c r="M189" s="43"/>
      <c r="N189" s="6">
        <v>47.116152810823003</v>
      </c>
      <c r="O189" s="7">
        <v>54.364553331176651</v>
      </c>
      <c r="P189" s="43"/>
      <c r="Q189" s="6">
        <v>44.356033941531997</v>
      </c>
      <c r="R189" s="7">
        <v>51.4681937000448</v>
      </c>
      <c r="S189" s="43"/>
      <c r="T189" s="6">
        <v>40.529988675018998</v>
      </c>
      <c r="U189" s="7">
        <v>44.945906379323546</v>
      </c>
      <c r="V189" s="43"/>
      <c r="W189" s="6">
        <v>38.2046922946042</v>
      </c>
      <c r="X189" s="7">
        <v>42.471290506692249</v>
      </c>
      <c r="Y189" s="43"/>
      <c r="Z189" s="46">
        <f t="shared" si="70"/>
        <v>-2.611621216650903</v>
      </c>
      <c r="AA189" s="21">
        <f t="shared" si="71"/>
        <v>-2.7601188692910057</v>
      </c>
      <c r="AB189" s="10">
        <f t="shared" si="72"/>
        <v>-2.3252963804147981</v>
      </c>
      <c r="AC189" s="43"/>
      <c r="AD189" s="46">
        <f t="shared" si="73"/>
        <v>-2.7929032820818023</v>
      </c>
      <c r="AE189" s="21">
        <f t="shared" si="74"/>
        <v>-2.8963596311318511</v>
      </c>
      <c r="AF189" s="10">
        <f t="shared" si="75"/>
        <v>-2.474615872631297</v>
      </c>
      <c r="AG189" s="50"/>
      <c r="AH189" s="46">
        <f t="shared" si="76"/>
        <v>-0.54803599870079656</v>
      </c>
      <c r="AI189" s="10">
        <f t="shared" si="59"/>
        <v>-0.54199047147767232</v>
      </c>
      <c r="AK189" s="46">
        <f t="shared" si="77"/>
        <v>-3.1808256410836941</v>
      </c>
      <c r="AL189" s="10">
        <f t="shared" si="61"/>
        <v>-3.3296539034945583</v>
      </c>
    </row>
    <row r="190" spans="2:38" x14ac:dyDescent="0.3">
      <c r="B190" s="2" t="s">
        <v>187</v>
      </c>
      <c r="C190" s="41"/>
      <c r="D190" s="14">
        <v>1.4504877950399901E-3</v>
      </c>
      <c r="E190" s="15">
        <v>2.3846025074694302E-3</v>
      </c>
      <c r="F190" s="19">
        <v>1.62629868041779E-3</v>
      </c>
      <c r="G190" s="43"/>
      <c r="H190" s="6">
        <v>22.190655482981999</v>
      </c>
      <c r="I190" s="7">
        <v>25.0460747383352</v>
      </c>
      <c r="J190" s="43"/>
      <c r="K190" s="6">
        <v>20.499876666424601</v>
      </c>
      <c r="L190" s="7">
        <v>23.222439679763248</v>
      </c>
      <c r="M190" s="43"/>
      <c r="N190" s="6">
        <v>21.715028456881601</v>
      </c>
      <c r="O190" s="7">
        <v>24.6953311903256</v>
      </c>
      <c r="P190" s="43"/>
      <c r="Q190" s="6">
        <v>20.1923590206199</v>
      </c>
      <c r="R190" s="7">
        <v>22.991016534538403</v>
      </c>
      <c r="S190" s="43"/>
      <c r="T190" s="6">
        <v>18.8867122020932</v>
      </c>
      <c r="U190" s="7">
        <v>21.605465257422601</v>
      </c>
      <c r="V190" s="43"/>
      <c r="W190" s="6">
        <v>17.5670399828618</v>
      </c>
      <c r="X190" s="7">
        <v>20.091407622284549</v>
      </c>
      <c r="Y190" s="43"/>
      <c r="Z190" s="46">
        <f t="shared" si="70"/>
        <v>-1.6907788165573976</v>
      </c>
      <c r="AA190" s="21">
        <f t="shared" si="71"/>
        <v>-1.522669436261701</v>
      </c>
      <c r="AB190" s="10">
        <f t="shared" si="72"/>
        <v>-1.3196722192313999</v>
      </c>
      <c r="AC190" s="43"/>
      <c r="AD190" s="46">
        <f t="shared" si="73"/>
        <v>-1.8236350585719521</v>
      </c>
      <c r="AE190" s="21">
        <f t="shared" si="74"/>
        <v>-1.7043146557871971</v>
      </c>
      <c r="AF190" s="10">
        <f t="shared" si="75"/>
        <v>-1.5140576351380517</v>
      </c>
      <c r="AG190" s="50"/>
      <c r="AH190" s="46">
        <f t="shared" si="76"/>
        <v>0.11885039424577824</v>
      </c>
      <c r="AI190" s="10">
        <f t="shared" si="59"/>
        <v>5.389495437949994E-2</v>
      </c>
      <c r="AK190" s="46">
        <f t="shared" si="77"/>
        <v>-0.75847839944393824</v>
      </c>
      <c r="AL190" s="10">
        <f t="shared" si="61"/>
        <v>-1.3394057839918367</v>
      </c>
    </row>
    <row r="191" spans="2:38" x14ac:dyDescent="0.3">
      <c r="B191" s="2" t="s">
        <v>188</v>
      </c>
      <c r="C191" s="41"/>
      <c r="D191" s="14">
        <v>0.67539286482648098</v>
      </c>
      <c r="E191" s="15">
        <v>1.09802572291067</v>
      </c>
      <c r="F191" s="19">
        <v>0.34906041965722401</v>
      </c>
      <c r="G191" s="43"/>
      <c r="H191" s="6">
        <v>33.393988887906403</v>
      </c>
      <c r="I191" s="7">
        <v>32.691285695094749</v>
      </c>
      <c r="J191" s="43"/>
      <c r="K191" s="6">
        <v>31.653008628068399</v>
      </c>
      <c r="L191" s="7">
        <v>30.933555131814153</v>
      </c>
      <c r="M191" s="43"/>
      <c r="N191" s="6">
        <v>36.354609177977302</v>
      </c>
      <c r="O191" s="7">
        <v>35.63344404240285</v>
      </c>
      <c r="P191" s="43"/>
      <c r="Q191" s="6">
        <v>34.579701736119503</v>
      </c>
      <c r="R191" s="7">
        <v>33.839801304773403</v>
      </c>
      <c r="S191" s="43"/>
      <c r="T191" s="6">
        <v>25.1559436077257</v>
      </c>
      <c r="U191" s="7">
        <v>24.668857852126152</v>
      </c>
      <c r="V191" s="43"/>
      <c r="W191" s="6">
        <v>23.820841278137699</v>
      </c>
      <c r="X191" s="7">
        <v>23.320168651449951</v>
      </c>
      <c r="Y191" s="43"/>
      <c r="Z191" s="46">
        <f t="shared" si="70"/>
        <v>-1.740980259838004</v>
      </c>
      <c r="AA191" s="21">
        <f t="shared" si="71"/>
        <v>-1.774907441857799</v>
      </c>
      <c r="AB191" s="10">
        <f t="shared" si="72"/>
        <v>-1.3351023295880005</v>
      </c>
      <c r="AC191" s="43"/>
      <c r="AD191" s="46">
        <f t="shared" si="73"/>
        <v>-1.757730563280596</v>
      </c>
      <c r="AE191" s="21">
        <f t="shared" si="74"/>
        <v>-1.7936427376294475</v>
      </c>
      <c r="AF191" s="10">
        <f t="shared" si="75"/>
        <v>-1.3486892006762012</v>
      </c>
      <c r="AG191" s="50"/>
      <c r="AH191" s="46">
        <f t="shared" si="76"/>
        <v>-0.39714460350794029</v>
      </c>
      <c r="AI191" s="10">
        <f t="shared" si="59"/>
        <v>-0.40165440684028364</v>
      </c>
      <c r="AK191" s="46">
        <f t="shared" si="77"/>
        <v>-1.7959046570466413</v>
      </c>
      <c r="AL191" s="10">
        <f t="shared" si="61"/>
        <v>-1.8142937492315419</v>
      </c>
    </row>
    <row r="192" spans="2:38" x14ac:dyDescent="0.3">
      <c r="B192" s="2" t="s">
        <v>189</v>
      </c>
      <c r="C192" s="41"/>
      <c r="D192" s="14">
        <v>0.82618364739209305</v>
      </c>
      <c r="E192" s="15">
        <v>1.2692477066904599</v>
      </c>
      <c r="F192" s="19">
        <v>0.64846268811859198</v>
      </c>
      <c r="G192" s="43"/>
      <c r="H192" s="6">
        <v>45.605461553135697</v>
      </c>
      <c r="I192" s="7">
        <v>45.270728582390404</v>
      </c>
      <c r="J192" s="43"/>
      <c r="K192" s="6">
        <v>44.081906022429898</v>
      </c>
      <c r="L192" s="7">
        <v>43.646977222741</v>
      </c>
      <c r="M192" s="43"/>
      <c r="N192" s="6">
        <v>49.916836190656397</v>
      </c>
      <c r="O192" s="7">
        <v>50.550984712862146</v>
      </c>
      <c r="P192" s="43"/>
      <c r="Q192" s="6">
        <v>48.227057897754797</v>
      </c>
      <c r="R192" s="7">
        <v>48.868924883839497</v>
      </c>
      <c r="S192" s="43"/>
      <c r="T192" s="6">
        <v>39.093548075533498</v>
      </c>
      <c r="U192" s="7">
        <v>37.679261776942852</v>
      </c>
      <c r="V192" s="43"/>
      <c r="W192" s="6">
        <v>37.664625117382101</v>
      </c>
      <c r="X192" s="7">
        <v>36.338278575914998</v>
      </c>
      <c r="Y192" s="43"/>
      <c r="Z192" s="46">
        <f t="shared" si="70"/>
        <v>-1.5235555307057993</v>
      </c>
      <c r="AA192" s="21">
        <f t="shared" si="71"/>
        <v>-1.6897782929016003</v>
      </c>
      <c r="AB192" s="10">
        <f t="shared" si="72"/>
        <v>-1.4289229581513965</v>
      </c>
      <c r="AC192" s="43"/>
      <c r="AD192" s="46">
        <f t="shared" si="73"/>
        <v>-1.623751359649404</v>
      </c>
      <c r="AE192" s="21">
        <f t="shared" si="74"/>
        <v>-1.6820598290226485</v>
      </c>
      <c r="AF192" s="10">
        <f t="shared" si="75"/>
        <v>-1.3409832010278535</v>
      </c>
      <c r="AG192" s="50"/>
      <c r="AH192" s="46">
        <f t="shared" si="76"/>
        <v>-0.38827439214643167</v>
      </c>
      <c r="AI192" s="10">
        <f t="shared" si="59"/>
        <v>-0.46479687929912855</v>
      </c>
      <c r="AK192" s="46">
        <f t="shared" si="77"/>
        <v>-1.5973334953103699</v>
      </c>
      <c r="AL192" s="10">
        <f t="shared" si="61"/>
        <v>-1.6086833704770627</v>
      </c>
    </row>
    <row r="193" spans="2:38" x14ac:dyDescent="0.3">
      <c r="B193" s="2" t="s">
        <v>190</v>
      </c>
      <c r="C193" s="41"/>
      <c r="D193" s="14">
        <v>0.144325446823443</v>
      </c>
      <c r="E193" s="15">
        <v>0.24815627536085799</v>
      </c>
      <c r="F193" s="19">
        <v>9.7476268626073795E-2</v>
      </c>
      <c r="G193" s="43"/>
      <c r="H193" s="6">
        <v>43.768305595471702</v>
      </c>
      <c r="I193" s="7">
        <v>42.754605513189347</v>
      </c>
      <c r="J193" s="43"/>
      <c r="K193" s="6">
        <v>40.838741602111199</v>
      </c>
      <c r="L193" s="7">
        <v>39.799081117187754</v>
      </c>
      <c r="M193" s="43"/>
      <c r="N193" s="6">
        <v>46.972101592323803</v>
      </c>
      <c r="O193" s="7">
        <v>46.068741182367503</v>
      </c>
      <c r="P193" s="43"/>
      <c r="Q193" s="6">
        <v>43.8863376200582</v>
      </c>
      <c r="R193" s="7">
        <v>42.976829202954946</v>
      </c>
      <c r="S193" s="43"/>
      <c r="T193" s="6">
        <v>35.917230714907298</v>
      </c>
      <c r="U193" s="7">
        <v>35.388254110262196</v>
      </c>
      <c r="V193" s="43"/>
      <c r="W193" s="6">
        <v>33.603055925229697</v>
      </c>
      <c r="X193" s="7">
        <v>33.092124689423947</v>
      </c>
      <c r="Y193" s="43"/>
      <c r="Z193" s="46">
        <f t="shared" si="70"/>
        <v>-2.9295639933605031</v>
      </c>
      <c r="AA193" s="21">
        <f t="shared" si="71"/>
        <v>-3.0857639722656032</v>
      </c>
      <c r="AB193" s="10">
        <f t="shared" si="72"/>
        <v>-2.314174789677601</v>
      </c>
      <c r="AC193" s="43"/>
      <c r="AD193" s="46">
        <f t="shared" si="73"/>
        <v>-2.9555243960015929</v>
      </c>
      <c r="AE193" s="21">
        <f t="shared" si="74"/>
        <v>-3.0919119794125578</v>
      </c>
      <c r="AF193" s="10">
        <f t="shared" si="75"/>
        <v>-2.2961294208382483</v>
      </c>
      <c r="AG193" s="50"/>
      <c r="AH193" s="46">
        <f t="shared" si="76"/>
        <v>-0.7927385340957116</v>
      </c>
      <c r="AI193" s="10">
        <f t="shared" si="59"/>
        <v>-0.8147980242165529</v>
      </c>
      <c r="AK193" s="46">
        <f t="shared" si="77"/>
        <v>-4.2714809110185481</v>
      </c>
      <c r="AL193" s="10">
        <f t="shared" si="61"/>
        <v>-4.3177693145983209</v>
      </c>
    </row>
    <row r="194" spans="2:38" x14ac:dyDescent="0.3">
      <c r="B194" s="2" t="s">
        <v>191</v>
      </c>
      <c r="C194" s="41"/>
      <c r="D194" s="14">
        <v>4.0306208900952399E-2</v>
      </c>
      <c r="E194" s="15">
        <v>0.106270257388013</v>
      </c>
      <c r="F194" s="19">
        <v>6.6043095218161402E-2</v>
      </c>
      <c r="G194" s="43"/>
      <c r="H194" s="6">
        <v>42.303538811922898</v>
      </c>
      <c r="I194" s="7">
        <v>40.119441840427747</v>
      </c>
      <c r="J194" s="43"/>
      <c r="K194" s="6">
        <v>40.168385858248598</v>
      </c>
      <c r="L194" s="7">
        <v>37.960658566014153</v>
      </c>
      <c r="M194" s="43"/>
      <c r="N194" s="6">
        <v>44.673600419224698</v>
      </c>
      <c r="O194" s="7">
        <v>42.395317921104649</v>
      </c>
      <c r="P194" s="43"/>
      <c r="Q194" s="6">
        <v>42.524305660582399</v>
      </c>
      <c r="R194" s="7">
        <v>40.262017135200601</v>
      </c>
      <c r="S194" s="43"/>
      <c r="T194" s="6">
        <v>40.796092864778203</v>
      </c>
      <c r="U194" s="7">
        <v>38.3880684459522</v>
      </c>
      <c r="V194" s="43"/>
      <c r="W194" s="6">
        <v>38.783158547975802</v>
      </c>
      <c r="X194" s="7">
        <v>36.344616511000702</v>
      </c>
      <c r="Y194" s="43"/>
      <c r="Z194" s="46">
        <f t="shared" si="70"/>
        <v>-2.1351529536743001</v>
      </c>
      <c r="AA194" s="21">
        <f t="shared" si="71"/>
        <v>-2.1492947586422986</v>
      </c>
      <c r="AB194" s="10">
        <f t="shared" si="72"/>
        <v>-2.0129343168024008</v>
      </c>
      <c r="AC194" s="43"/>
      <c r="AD194" s="46">
        <f t="shared" si="73"/>
        <v>-2.1587832744135937</v>
      </c>
      <c r="AE194" s="21">
        <f t="shared" si="74"/>
        <v>-2.1333007859040478</v>
      </c>
      <c r="AF194" s="10">
        <f t="shared" si="75"/>
        <v>-2.0434519349514986</v>
      </c>
      <c r="AG194" s="50"/>
      <c r="AH194" s="46">
        <f t="shared" si="76"/>
        <v>-1.2923428594324677E-2</v>
      </c>
      <c r="AI194" s="10">
        <f t="shared" si="59"/>
        <v>2.7600319768183629E-2</v>
      </c>
      <c r="AK194" s="46">
        <f t="shared" si="77"/>
        <v>-2.1343241602897276</v>
      </c>
      <c r="AL194" s="10">
        <f t="shared" si="61"/>
        <v>-2.0366761609876711</v>
      </c>
    </row>
    <row r="195" spans="2:38" x14ac:dyDescent="0.3">
      <c r="B195" s="2" t="s">
        <v>192</v>
      </c>
      <c r="C195" s="41"/>
      <c r="D195" s="14">
        <v>9.3447737478082493E-2</v>
      </c>
      <c r="E195" s="15">
        <v>0.125574260286968</v>
      </c>
      <c r="F195" s="19">
        <v>6.3942910195509794E-2</v>
      </c>
      <c r="G195" s="43"/>
      <c r="H195" s="6">
        <v>37.411067471705003</v>
      </c>
      <c r="I195" s="7">
        <v>35.899306971875852</v>
      </c>
      <c r="J195" s="43"/>
      <c r="K195" s="6">
        <v>35.303771798974303</v>
      </c>
      <c r="L195" s="7">
        <v>33.805954706972301</v>
      </c>
      <c r="M195" s="43"/>
      <c r="N195" s="6">
        <v>38.320243973223</v>
      </c>
      <c r="O195" s="7">
        <v>36.783138536743152</v>
      </c>
      <c r="P195" s="43"/>
      <c r="Q195" s="6">
        <v>36.172399786869597</v>
      </c>
      <c r="R195" s="7">
        <v>34.669220351658453</v>
      </c>
      <c r="S195" s="43"/>
      <c r="T195" s="6">
        <v>34.362323701332301</v>
      </c>
      <c r="U195" s="7">
        <v>32.624041053356301</v>
      </c>
      <c r="V195" s="43"/>
      <c r="W195" s="6">
        <v>32.4369736433271</v>
      </c>
      <c r="X195" s="7">
        <v>30.708476570711699</v>
      </c>
      <c r="Y195" s="43"/>
      <c r="Z195" s="46">
        <f t="shared" si="70"/>
        <v>-2.1072956727307002</v>
      </c>
      <c r="AA195" s="21">
        <f t="shared" si="71"/>
        <v>-2.147844186353403</v>
      </c>
      <c r="AB195" s="10">
        <f t="shared" si="72"/>
        <v>-1.9253500580052005</v>
      </c>
      <c r="AC195" s="43"/>
      <c r="AD195" s="46">
        <f t="shared" si="73"/>
        <v>-2.093352264903551</v>
      </c>
      <c r="AE195" s="21">
        <f t="shared" si="74"/>
        <v>-2.1139181850846995</v>
      </c>
      <c r="AF195" s="10">
        <f t="shared" si="75"/>
        <v>-1.9155644826446014</v>
      </c>
      <c r="AG195" s="50"/>
      <c r="AH195" s="46">
        <f t="shared" si="76"/>
        <v>-0.336615045452552</v>
      </c>
      <c r="AI195" s="10">
        <f t="shared" si="59"/>
        <v>-0.30199670407382317</v>
      </c>
      <c r="AK195" s="46">
        <f t="shared" si="77"/>
        <v>-2.8674756472253162</v>
      </c>
      <c r="AL195" s="10">
        <f t="shared" si="61"/>
        <v>-2.76523127904357</v>
      </c>
    </row>
    <row r="196" spans="2:38" x14ac:dyDescent="0.3">
      <c r="B196" s="2" t="s">
        <v>193</v>
      </c>
      <c r="C196" s="41"/>
      <c r="D196" s="14">
        <v>0.70579572935807999</v>
      </c>
      <c r="E196" s="15">
        <v>0.61341716253807399</v>
      </c>
      <c r="F196" s="19">
        <v>0.25701596058051501</v>
      </c>
      <c r="G196" s="43"/>
      <c r="H196" s="6">
        <v>45.851904873095897</v>
      </c>
      <c r="I196" s="7">
        <v>49.0746109009931</v>
      </c>
      <c r="J196" s="43"/>
      <c r="K196" s="6">
        <v>43.287003125679597</v>
      </c>
      <c r="L196" s="7">
        <v>46.472115971576599</v>
      </c>
      <c r="M196" s="43"/>
      <c r="N196" s="6">
        <v>45.3527837049078</v>
      </c>
      <c r="O196" s="7">
        <v>48.975299130474596</v>
      </c>
      <c r="P196" s="43"/>
      <c r="Q196" s="6">
        <v>42.582627101388198</v>
      </c>
      <c r="R196" s="7">
        <v>46.077505102201357</v>
      </c>
      <c r="S196" s="43"/>
      <c r="T196" s="6">
        <v>40.306886048310403</v>
      </c>
      <c r="U196" s="7">
        <v>40.880740449132603</v>
      </c>
      <c r="V196" s="43"/>
      <c r="W196" s="6">
        <v>38.299680653093702</v>
      </c>
      <c r="X196" s="7">
        <v>38.927704453120498</v>
      </c>
      <c r="Y196" s="43"/>
      <c r="Z196" s="46">
        <f t="shared" si="70"/>
        <v>-2.5649017474163003</v>
      </c>
      <c r="AA196" s="21">
        <f t="shared" si="71"/>
        <v>-2.7701566035196024</v>
      </c>
      <c r="AB196" s="10">
        <f t="shared" si="72"/>
        <v>-2.007205395216701</v>
      </c>
      <c r="AC196" s="43"/>
      <c r="AD196" s="46">
        <f t="shared" si="73"/>
        <v>-2.6024949294165012</v>
      </c>
      <c r="AE196" s="21">
        <f t="shared" si="74"/>
        <v>-2.8977940282732391</v>
      </c>
      <c r="AF196" s="10">
        <f t="shared" si="75"/>
        <v>-1.9530359960121046</v>
      </c>
      <c r="AG196" s="50"/>
      <c r="AH196" s="46">
        <f t="shared" si="76"/>
        <v>-0.66686179529982614</v>
      </c>
      <c r="AI196" s="10">
        <f t="shared" si="59"/>
        <v>-0.7994354081388626</v>
      </c>
      <c r="AK196" s="46">
        <f t="shared" si="77"/>
        <v>-2.9355099691464854</v>
      </c>
      <c r="AL196" s="10">
        <f t="shared" si="61"/>
        <v>-3.0695634983307052</v>
      </c>
    </row>
    <row r="197" spans="2:38" ht="16.2" thickBot="1" x14ac:dyDescent="0.35">
      <c r="B197" s="3" t="s">
        <v>194</v>
      </c>
      <c r="C197" s="41"/>
      <c r="D197" s="16">
        <f>SUM(D4:D196)</f>
        <v>115.33727602679278</v>
      </c>
      <c r="E197" s="17">
        <f>SUM(E4:E196)</f>
        <v>138.66100029922259</v>
      </c>
      <c r="F197" s="20">
        <f>SUM(F4:F196)</f>
        <v>68.035024087371724</v>
      </c>
      <c r="G197" s="43"/>
      <c r="H197" s="8">
        <v>46.123149871826101</v>
      </c>
      <c r="I197" s="7">
        <v>49.061836242675753</v>
      </c>
      <c r="J197" s="43"/>
      <c r="K197" s="8">
        <v>44.087051391601499</v>
      </c>
      <c r="L197" s="7">
        <v>46.873573303222599</v>
      </c>
      <c r="M197" s="43"/>
      <c r="N197" s="8">
        <v>48.556533813476499</v>
      </c>
      <c r="O197" s="7">
        <v>51.859085083007798</v>
      </c>
      <c r="P197" s="43"/>
      <c r="Q197" s="8">
        <v>46.484977722167898</v>
      </c>
      <c r="R197" s="7">
        <v>49.616243362426701</v>
      </c>
      <c r="S197" s="43"/>
      <c r="T197" s="8">
        <v>41.988426208496001</v>
      </c>
      <c r="U197" s="7">
        <v>43.663900375366147</v>
      </c>
      <c r="V197" s="43"/>
      <c r="W197" s="8">
        <v>40.148288726806598</v>
      </c>
      <c r="X197" s="7">
        <v>41.720239639282198</v>
      </c>
      <c r="Y197" s="43"/>
      <c r="Z197" s="47">
        <f t="shared" si="70"/>
        <v>-2.0360984802246023</v>
      </c>
      <c r="AA197" s="28">
        <f t="shared" si="71"/>
        <v>-2.0715560913086009</v>
      </c>
      <c r="AB197" s="11">
        <f t="shared" si="72"/>
        <v>-1.8401374816894034</v>
      </c>
      <c r="AC197" s="43"/>
      <c r="AD197" s="47">
        <f t="shared" si="73"/>
        <v>-2.1882629394531534</v>
      </c>
      <c r="AE197" s="28">
        <f t="shared" si="74"/>
        <v>-2.2428417205810973</v>
      </c>
      <c r="AF197" s="11">
        <f t="shared" si="75"/>
        <v>-1.9436607360839488</v>
      </c>
      <c r="AG197" s="50"/>
      <c r="AH197" s="47">
        <f t="shared" si="76"/>
        <v>-0.33525524820773855</v>
      </c>
      <c r="AI197" s="11">
        <f t="shared" ref="AI197" si="78">SLOPE(AD197:AF197,LN($D197:$F197))</f>
        <v>-0.42975761159932202</v>
      </c>
      <c r="AK197" s="47">
        <f t="shared" si="77"/>
        <v>-0.42925748732173452</v>
      </c>
      <c r="AL197" s="11">
        <f t="shared" ref="AL197" si="79">INTERCEPT(AD197:AF197,LN($D197:$F197))</f>
        <v>-0.1337236491855911</v>
      </c>
    </row>
  </sheetData>
  <mergeCells count="12">
    <mergeCell ref="B2:B3"/>
    <mergeCell ref="D2:F2"/>
    <mergeCell ref="H2:I2"/>
    <mergeCell ref="K2:L2"/>
    <mergeCell ref="N2:O2"/>
    <mergeCell ref="AH2:AI2"/>
    <mergeCell ref="AK2:AL2"/>
    <mergeCell ref="Q2:R2"/>
    <mergeCell ref="T2:U2"/>
    <mergeCell ref="W2:X2"/>
    <mergeCell ref="Z2:AB2"/>
    <mergeCell ref="AD2:AF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97"/>
  <sheetViews>
    <sheetView zoomScale="75" zoomScaleNormal="75" workbookViewId="0">
      <pane xSplit="3" ySplit="3" topLeftCell="L4" activePane="bottomRight" state="frozen"/>
      <selection pane="topRight" activeCell="D1" sqref="D1"/>
      <selection pane="bottomLeft" activeCell="A4" sqref="A4"/>
      <selection pane="bottomRight" activeCell="AJ1" sqref="AJ1:AJ1048576"/>
    </sheetView>
  </sheetViews>
  <sheetFormatPr defaultColWidth="10.8984375" defaultRowHeight="15.6" x14ac:dyDescent="0.3"/>
  <cols>
    <col min="1" max="1" width="3.8984375" style="1" customWidth="1"/>
    <col min="2" max="2" width="19.09765625" style="1" customWidth="1"/>
    <col min="3" max="3" width="3.8984375" style="1" customWidth="1"/>
    <col min="4" max="6" width="13.8984375" style="1" customWidth="1"/>
    <col min="7" max="7" width="3.8984375" style="1" customWidth="1"/>
    <col min="8" max="9" width="11.09765625" style="1" customWidth="1"/>
    <col min="10" max="10" width="3.8984375" style="1" customWidth="1"/>
    <col min="11" max="12" width="11.09765625" style="1" customWidth="1"/>
    <col min="13" max="13" width="3.8984375" style="1" customWidth="1"/>
    <col min="14" max="15" width="11.09765625" style="1" customWidth="1"/>
    <col min="16" max="16" width="3.8984375" style="1" customWidth="1"/>
    <col min="17" max="18" width="11.09765625" style="1" customWidth="1"/>
    <col min="19" max="19" width="3.8984375" style="1" customWidth="1"/>
    <col min="20" max="21" width="11.09765625" style="1" customWidth="1"/>
    <col min="22" max="22" width="3.8984375" style="1" customWidth="1"/>
    <col min="23" max="24" width="11.09765625" style="1" customWidth="1"/>
    <col min="25" max="25" width="3.8984375" style="1" customWidth="1"/>
    <col min="26" max="28" width="9.8984375" style="1" bestFit="1" customWidth="1"/>
    <col min="29" max="29" width="3.8984375" style="1" customWidth="1"/>
    <col min="30" max="32" width="9.8984375" style="1" bestFit="1" customWidth="1"/>
    <col min="33" max="33" width="3.8984375" style="1" customWidth="1"/>
    <col min="34" max="35" width="10.8984375" style="1"/>
    <col min="36" max="36" width="3.8984375" style="1" customWidth="1"/>
    <col min="37" max="16384" width="10.8984375" style="1"/>
  </cols>
  <sheetData>
    <row r="1" spans="2:38" ht="16.2" thickBot="1" x14ac:dyDescent="0.35"/>
    <row r="2" spans="2:38" ht="16.2" thickBot="1" x14ac:dyDescent="0.35">
      <c r="B2" s="125" t="s">
        <v>195</v>
      </c>
      <c r="C2" s="40"/>
      <c r="D2" s="127" t="s">
        <v>196</v>
      </c>
      <c r="E2" s="127"/>
      <c r="F2" s="128"/>
      <c r="G2" s="42"/>
      <c r="H2" s="122" t="s">
        <v>201</v>
      </c>
      <c r="I2" s="123"/>
      <c r="J2" s="42"/>
      <c r="K2" s="122" t="s">
        <v>202</v>
      </c>
      <c r="L2" s="123"/>
      <c r="M2" s="42"/>
      <c r="N2" s="122" t="s">
        <v>203</v>
      </c>
      <c r="O2" s="123"/>
      <c r="P2" s="42"/>
      <c r="Q2" s="122" t="s">
        <v>204</v>
      </c>
      <c r="R2" s="123"/>
      <c r="S2" s="42"/>
      <c r="T2" s="122" t="s">
        <v>205</v>
      </c>
      <c r="U2" s="123"/>
      <c r="V2" s="42"/>
      <c r="W2" s="122" t="s">
        <v>206</v>
      </c>
      <c r="X2" s="123"/>
      <c r="Y2" s="42"/>
      <c r="Z2" s="120" t="s">
        <v>200</v>
      </c>
      <c r="AA2" s="124"/>
      <c r="AB2" s="121"/>
      <c r="AC2" s="42"/>
      <c r="AD2" s="120" t="s">
        <v>248</v>
      </c>
      <c r="AE2" s="124"/>
      <c r="AF2" s="121"/>
      <c r="AG2" s="48"/>
      <c r="AH2" s="120" t="s">
        <v>197</v>
      </c>
      <c r="AI2" s="121"/>
      <c r="AK2" s="120" t="s">
        <v>198</v>
      </c>
      <c r="AL2" s="121"/>
    </row>
    <row r="3" spans="2:38" ht="36" customHeight="1" thickBot="1" x14ac:dyDescent="0.35">
      <c r="B3" s="126"/>
      <c r="C3" s="40"/>
      <c r="D3" s="22" t="s">
        <v>249</v>
      </c>
      <c r="E3" s="23" t="s">
        <v>250</v>
      </c>
      <c r="F3" s="24" t="s">
        <v>251</v>
      </c>
      <c r="G3" s="42"/>
      <c r="H3" s="9" t="s">
        <v>200</v>
      </c>
      <c r="I3" s="100" t="s">
        <v>248</v>
      </c>
      <c r="J3" s="42"/>
      <c r="K3" s="9" t="s">
        <v>200</v>
      </c>
      <c r="L3" s="100" t="s">
        <v>248</v>
      </c>
      <c r="M3" s="42"/>
      <c r="N3" s="9" t="s">
        <v>200</v>
      </c>
      <c r="O3" s="100" t="s">
        <v>248</v>
      </c>
      <c r="P3" s="42"/>
      <c r="Q3" s="9" t="s">
        <v>200</v>
      </c>
      <c r="R3" s="100" t="s">
        <v>248</v>
      </c>
      <c r="S3" s="42"/>
      <c r="T3" s="9" t="s">
        <v>200</v>
      </c>
      <c r="U3" s="100" t="s">
        <v>248</v>
      </c>
      <c r="V3" s="42"/>
      <c r="W3" s="9" t="s">
        <v>200</v>
      </c>
      <c r="X3" s="100" t="s">
        <v>248</v>
      </c>
      <c r="Y3" s="42"/>
      <c r="Z3" s="51" t="s">
        <v>207</v>
      </c>
      <c r="AA3" s="52" t="s">
        <v>208</v>
      </c>
      <c r="AB3" s="53" t="s">
        <v>209</v>
      </c>
      <c r="AC3" s="42"/>
      <c r="AD3" s="51" t="s">
        <v>207</v>
      </c>
      <c r="AE3" s="52" t="s">
        <v>208</v>
      </c>
      <c r="AF3" s="53" t="s">
        <v>209</v>
      </c>
      <c r="AG3" s="49"/>
      <c r="AH3" s="37" t="s">
        <v>200</v>
      </c>
      <c r="AI3" s="38" t="s">
        <v>248</v>
      </c>
      <c r="AK3" s="37" t="s">
        <v>200</v>
      </c>
      <c r="AL3" s="38" t="s">
        <v>248</v>
      </c>
    </row>
    <row r="4" spans="2:38" x14ac:dyDescent="0.3">
      <c r="B4" s="2" t="s">
        <v>0</v>
      </c>
      <c r="C4" s="41"/>
      <c r="D4" s="12">
        <v>0.54020618398852005</v>
      </c>
      <c r="E4" s="13">
        <v>0.89972154834843998</v>
      </c>
      <c r="F4" s="18">
        <v>0.31590139084735402</v>
      </c>
      <c r="G4" s="43"/>
      <c r="H4" s="6">
        <v>59.581793657480802</v>
      </c>
      <c r="I4" s="7">
        <v>68.484557904979098</v>
      </c>
      <c r="J4" s="43"/>
      <c r="K4" s="6">
        <v>56.010337128579899</v>
      </c>
      <c r="L4" s="7">
        <v>64.772491519130355</v>
      </c>
      <c r="M4" s="43"/>
      <c r="N4" s="6">
        <v>64.575035522126797</v>
      </c>
      <c r="O4" s="7">
        <v>75.24883103763554</v>
      </c>
      <c r="P4" s="43"/>
      <c r="Q4" s="6">
        <v>60.825126209354202</v>
      </c>
      <c r="R4" s="7">
        <v>71.258848610061648</v>
      </c>
      <c r="S4" s="43"/>
      <c r="T4" s="6">
        <v>49.236080035932503</v>
      </c>
      <c r="U4" s="7">
        <v>57.213459487514299</v>
      </c>
      <c r="V4" s="43"/>
      <c r="W4" s="6">
        <v>46.298156070290702</v>
      </c>
      <c r="X4" s="7">
        <v>54.072183508032751</v>
      </c>
      <c r="Y4" s="43"/>
      <c r="Z4" s="45">
        <f t="shared" ref="Z4:Z35" si="0">K4-H4</f>
        <v>-3.571456528900903</v>
      </c>
      <c r="AA4" s="26">
        <f t="shared" ref="AA4:AA35" si="1">Q4-N4</f>
        <v>-3.7499093127725942</v>
      </c>
      <c r="AB4" s="27">
        <f t="shared" ref="AB4:AB35" si="2">W4-T4</f>
        <v>-2.9379239656418008</v>
      </c>
      <c r="AC4" s="43"/>
      <c r="AD4" s="45">
        <f t="shared" ref="AD4:AD35" si="3">L4-I4</f>
        <v>-3.7120663858487433</v>
      </c>
      <c r="AE4" s="26">
        <f t="shared" ref="AE4:AE35" si="4">R4-O4</f>
        <v>-3.9899824275738922</v>
      </c>
      <c r="AF4" s="27">
        <f t="shared" ref="AF4:AF35" si="5">X4-U4</f>
        <v>-3.1412759794815486</v>
      </c>
      <c r="AG4" s="50"/>
      <c r="AH4" s="45">
        <f t="shared" ref="AH4:AH35" si="6">SLOPE(Z4:AB4,LN($D4:$F4))</f>
        <v>-0.77927932125625643</v>
      </c>
      <c r="AI4" s="27">
        <f>SLOPE(AD4:AF4,LN($D4:$F4))</f>
        <v>-0.81305408947403246</v>
      </c>
      <c r="AK4" s="45">
        <f t="shared" ref="AK4:AK35" si="7">INTERCEPT(Z4:AB4,LN($D4:$F4))</f>
        <v>-3.9065010065876211</v>
      </c>
      <c r="AL4" s="27">
        <f>INTERCEPT(AD4:AF4,LN($D4:$F4))</f>
        <v>-4.1222750498602192</v>
      </c>
    </row>
    <row r="5" spans="2:38" x14ac:dyDescent="0.3">
      <c r="B5" s="2" t="s">
        <v>1</v>
      </c>
      <c r="C5" s="41"/>
      <c r="D5" s="14">
        <v>1.6035863573910999E-2</v>
      </c>
      <c r="E5" s="15">
        <v>1.3215051598434099E-2</v>
      </c>
      <c r="F5" s="19">
        <v>8.9525984195441104E-3</v>
      </c>
      <c r="G5" s="43"/>
      <c r="H5" s="6">
        <v>49.622616446867902</v>
      </c>
      <c r="I5" s="7">
        <v>53.30674001438485</v>
      </c>
      <c r="J5" s="43"/>
      <c r="K5" s="6">
        <v>47.477767301176698</v>
      </c>
      <c r="L5" s="7">
        <v>51.514753049292054</v>
      </c>
      <c r="M5" s="43"/>
      <c r="N5" s="6">
        <v>43.071781971072397</v>
      </c>
      <c r="O5" s="7">
        <v>45.550363239776402</v>
      </c>
      <c r="P5" s="43"/>
      <c r="Q5" s="6">
        <v>41.189487507179599</v>
      </c>
      <c r="R5" s="7">
        <v>43.915991680935804</v>
      </c>
      <c r="S5" s="43"/>
      <c r="T5" s="6">
        <v>34.141395272211199</v>
      </c>
      <c r="U5" s="7">
        <v>36.417700072563051</v>
      </c>
      <c r="V5" s="43"/>
      <c r="W5" s="6">
        <v>32.593828285477798</v>
      </c>
      <c r="X5" s="7">
        <v>35.108982119222098</v>
      </c>
      <c r="Y5" s="43"/>
      <c r="Z5" s="46">
        <f t="shared" si="0"/>
        <v>-2.1448491456912038</v>
      </c>
      <c r="AA5" s="21">
        <f t="shared" si="1"/>
        <v>-1.8822944638927979</v>
      </c>
      <c r="AB5" s="10">
        <f t="shared" si="2"/>
        <v>-1.5475669867334005</v>
      </c>
      <c r="AC5" s="43"/>
      <c r="AD5" s="46">
        <f t="shared" si="3"/>
        <v>-1.7919869650927964</v>
      </c>
      <c r="AE5" s="21">
        <f t="shared" si="4"/>
        <v>-1.6343715588405985</v>
      </c>
      <c r="AF5" s="10">
        <f t="shared" si="5"/>
        <v>-1.3087179533409525</v>
      </c>
      <c r="AG5" s="50"/>
      <c r="AH5" s="46">
        <f t="shared" si="6"/>
        <v>-1.0008757075523604</v>
      </c>
      <c r="AI5" s="10">
        <f t="shared" ref="AI5:AI68" si="8">SLOPE(AD5:AF5,LN($D5:$F5))</f>
        <v>-0.83013433361489808</v>
      </c>
      <c r="AK5" s="46">
        <f t="shared" si="7"/>
        <v>-6.2537953482712565</v>
      </c>
      <c r="AL5" s="10">
        <f t="shared" ref="AL5:AL68" si="9">INTERCEPT(AD5:AF5,LN($D5:$F5))</f>
        <v>-5.2240702607319385</v>
      </c>
    </row>
    <row r="6" spans="2:38" x14ac:dyDescent="0.3">
      <c r="B6" s="2" t="s">
        <v>2</v>
      </c>
      <c r="C6" s="41"/>
      <c r="D6" s="14">
        <v>0.436210922803145</v>
      </c>
      <c r="E6" s="15">
        <v>0.48940299062331899</v>
      </c>
      <c r="F6" s="19">
        <v>0.110448369158408</v>
      </c>
      <c r="G6" s="43"/>
      <c r="H6" s="6">
        <v>48.714472891320298</v>
      </c>
      <c r="I6" s="7">
        <v>54.3006845844453</v>
      </c>
      <c r="J6" s="43"/>
      <c r="K6" s="6">
        <v>45.694968550273998</v>
      </c>
      <c r="L6" s="7">
        <v>51.174089738541454</v>
      </c>
      <c r="M6" s="43"/>
      <c r="N6" s="6">
        <v>45.548786678053702</v>
      </c>
      <c r="O6" s="7">
        <v>50.635449184152051</v>
      </c>
      <c r="P6" s="43"/>
      <c r="Q6" s="6">
        <v>42.839998521862398</v>
      </c>
      <c r="R6" s="7">
        <v>47.812524622715401</v>
      </c>
      <c r="S6" s="43"/>
      <c r="T6" s="6">
        <v>33.2653422114102</v>
      </c>
      <c r="U6" s="7">
        <v>37.4566331430022</v>
      </c>
      <c r="V6" s="43"/>
      <c r="W6" s="6">
        <v>31.291221471056801</v>
      </c>
      <c r="X6" s="7">
        <v>35.344637834845351</v>
      </c>
      <c r="Y6" s="43"/>
      <c r="Z6" s="46">
        <f t="shared" si="0"/>
        <v>-3.0195043410463001</v>
      </c>
      <c r="AA6" s="21">
        <f t="shared" si="1"/>
        <v>-2.7087881561913036</v>
      </c>
      <c r="AB6" s="10">
        <f t="shared" si="2"/>
        <v>-1.9741207403533991</v>
      </c>
      <c r="AC6" s="43"/>
      <c r="AD6" s="46">
        <f t="shared" si="3"/>
        <v>-3.1265948459038455</v>
      </c>
      <c r="AE6" s="21">
        <f t="shared" si="4"/>
        <v>-2.8229245614366505</v>
      </c>
      <c r="AF6" s="10">
        <f t="shared" si="5"/>
        <v>-2.1119953081568497</v>
      </c>
      <c r="AG6" s="50"/>
      <c r="AH6" s="46">
        <f t="shared" si="6"/>
        <v>-0.60588425612902752</v>
      </c>
      <c r="AI6" s="10">
        <f t="shared" si="8"/>
        <v>-0.58722265047237843</v>
      </c>
      <c r="AK6" s="46">
        <f t="shared" si="7"/>
        <v>-3.3243024138027981</v>
      </c>
      <c r="AL6" s="10">
        <f t="shared" si="9"/>
        <v>-3.4206920384430211</v>
      </c>
    </row>
    <row r="7" spans="2:38" x14ac:dyDescent="0.3">
      <c r="B7" s="2" t="s">
        <v>3</v>
      </c>
      <c r="C7" s="41"/>
      <c r="D7" s="14">
        <v>8.5223669850833996E-4</v>
      </c>
      <c r="E7" s="15">
        <v>4.0655394527338998E-4</v>
      </c>
      <c r="F7" s="19">
        <v>3.1913162544660098E-4</v>
      </c>
      <c r="G7" s="43"/>
      <c r="H7" s="6">
        <v>45.331218719482401</v>
      </c>
      <c r="I7" s="7">
        <v>49.724231719970703</v>
      </c>
      <c r="J7" s="43"/>
      <c r="K7" s="6">
        <v>42.933525085449197</v>
      </c>
      <c r="L7" s="7">
        <v>47.174888610839801</v>
      </c>
      <c r="M7" s="43"/>
      <c r="N7" s="6">
        <v>39.818214416503899</v>
      </c>
      <c r="O7" s="7">
        <v>43.314964294433551</v>
      </c>
      <c r="P7" s="43"/>
      <c r="Q7" s="6">
        <v>37.587303161621001</v>
      </c>
      <c r="R7" s="7">
        <v>40.986885070800753</v>
      </c>
      <c r="S7" s="43"/>
      <c r="T7" s="6">
        <v>31.851152420043899</v>
      </c>
      <c r="U7" s="7">
        <v>35.129881858825648</v>
      </c>
      <c r="V7" s="43"/>
      <c r="W7" s="6">
        <v>30.2660217285156</v>
      </c>
      <c r="X7" s="7">
        <v>33.301181793212848</v>
      </c>
      <c r="Y7" s="43"/>
      <c r="Z7" s="46">
        <f t="shared" si="0"/>
        <v>-2.3976936340332031</v>
      </c>
      <c r="AA7" s="21">
        <f t="shared" si="1"/>
        <v>-2.2309112548828978</v>
      </c>
      <c r="AB7" s="10">
        <f t="shared" si="2"/>
        <v>-1.585130691528299</v>
      </c>
      <c r="AC7" s="43"/>
      <c r="AD7" s="46">
        <f t="shared" si="3"/>
        <v>-2.549343109130902</v>
      </c>
      <c r="AE7" s="21">
        <f t="shared" si="4"/>
        <v>-2.3280792236327983</v>
      </c>
      <c r="AF7" s="10">
        <f t="shared" si="5"/>
        <v>-1.8287000656128001</v>
      </c>
      <c r="AG7" s="50"/>
      <c r="AH7" s="46">
        <f t="shared" si="6"/>
        <v>-0.68603219500662183</v>
      </c>
      <c r="AI7" s="10">
        <f t="shared" si="8"/>
        <v>-0.6316746093959521</v>
      </c>
      <c r="AK7" s="46">
        <f t="shared" si="7"/>
        <v>-7.3137539258443454</v>
      </c>
      <c r="AL7" s="10">
        <f t="shared" si="9"/>
        <v>-7.0624940258144253</v>
      </c>
    </row>
    <row r="8" spans="2:38" x14ac:dyDescent="0.3">
      <c r="B8" s="2" t="s">
        <v>4</v>
      </c>
      <c r="C8" s="41"/>
      <c r="D8" s="14">
        <v>0.138888917387128</v>
      </c>
      <c r="E8" s="15">
        <v>0.121603087800287</v>
      </c>
      <c r="F8" s="19">
        <v>5.6296903658378403E-2</v>
      </c>
      <c r="G8" s="43"/>
      <c r="H8" s="6">
        <v>48.2480812667782</v>
      </c>
      <c r="I8" s="7">
        <v>59.691075171396797</v>
      </c>
      <c r="J8" s="43"/>
      <c r="K8" s="6">
        <v>46.736407958835798</v>
      </c>
      <c r="L8" s="7">
        <v>58.026550847664495</v>
      </c>
      <c r="M8" s="43"/>
      <c r="N8" s="6">
        <v>48.928671508720498</v>
      </c>
      <c r="O8" s="7">
        <v>60.577378117016501</v>
      </c>
      <c r="P8" s="43"/>
      <c r="Q8" s="6">
        <v>47.394188010001699</v>
      </c>
      <c r="R8" s="7">
        <v>58.825372795041396</v>
      </c>
      <c r="S8" s="43"/>
      <c r="T8" s="6">
        <v>45.218584878327803</v>
      </c>
      <c r="U8" s="7">
        <v>56.813732902580597</v>
      </c>
      <c r="V8" s="43"/>
      <c r="W8" s="6">
        <v>43.856714154217102</v>
      </c>
      <c r="X8" s="7">
        <v>55.237560773738252</v>
      </c>
      <c r="Y8" s="43"/>
      <c r="Z8" s="46">
        <f t="shared" si="0"/>
        <v>-1.5116733079424023</v>
      </c>
      <c r="AA8" s="21">
        <f t="shared" si="1"/>
        <v>-1.5344834987187994</v>
      </c>
      <c r="AB8" s="10">
        <f t="shared" si="2"/>
        <v>-1.3618707241107018</v>
      </c>
      <c r="AC8" s="43"/>
      <c r="AD8" s="46">
        <f t="shared" si="3"/>
        <v>-1.6645243237323015</v>
      </c>
      <c r="AE8" s="21">
        <f t="shared" si="4"/>
        <v>-1.7520053219751048</v>
      </c>
      <c r="AF8" s="10">
        <f t="shared" si="5"/>
        <v>-1.5761721288423445</v>
      </c>
      <c r="AG8" s="50"/>
      <c r="AH8" s="46">
        <f t="shared" si="6"/>
        <v>-0.18592992400801164</v>
      </c>
      <c r="AI8" s="10">
        <f t="shared" si="8"/>
        <v>-0.14273394757809379</v>
      </c>
      <c r="AK8" s="46">
        <f t="shared" si="7"/>
        <v>-1.9005877240102218</v>
      </c>
      <c r="AL8" s="10">
        <f t="shared" si="9"/>
        <v>-1.9952905423444787</v>
      </c>
    </row>
    <row r="9" spans="2:38" x14ac:dyDescent="0.3">
      <c r="B9" s="2" t="s">
        <v>5</v>
      </c>
      <c r="C9" s="41"/>
      <c r="D9" s="14">
        <v>4.6263763132191899E-3</v>
      </c>
      <c r="E9" s="15">
        <v>3.5392767792640201E-3</v>
      </c>
      <c r="F9" s="19">
        <v>1.22927880168328E-3</v>
      </c>
      <c r="G9" s="43"/>
      <c r="H9" s="6">
        <v>28.373897552490199</v>
      </c>
      <c r="I9" s="7">
        <v>27.28308105468745</v>
      </c>
      <c r="J9" s="43"/>
      <c r="K9" s="6">
        <v>26.013969421386701</v>
      </c>
      <c r="L9" s="7">
        <v>25.07534599304195</v>
      </c>
      <c r="M9" s="43"/>
      <c r="N9" s="6">
        <v>27.171529769897401</v>
      </c>
      <c r="O9" s="7">
        <v>26.071722030639599</v>
      </c>
      <c r="P9" s="43"/>
      <c r="Q9" s="6">
        <v>24.9921550750732</v>
      </c>
      <c r="R9" s="7">
        <v>23.978490829467752</v>
      </c>
      <c r="S9" s="43"/>
      <c r="T9" s="6">
        <v>21.046482086181602</v>
      </c>
      <c r="U9" s="7">
        <v>20.566792488098102</v>
      </c>
      <c r="V9" s="43"/>
      <c r="W9" s="6">
        <v>19.394504547119102</v>
      </c>
      <c r="X9" s="7">
        <v>18.944987297058049</v>
      </c>
      <c r="Y9" s="43"/>
      <c r="Z9" s="46">
        <f t="shared" si="0"/>
        <v>-2.3599281311034979</v>
      </c>
      <c r="AA9" s="21">
        <f t="shared" si="1"/>
        <v>-2.179374694824201</v>
      </c>
      <c r="AB9" s="10">
        <f t="shared" si="2"/>
        <v>-1.6519775390625</v>
      </c>
      <c r="AC9" s="43"/>
      <c r="AD9" s="46">
        <f t="shared" si="3"/>
        <v>-2.2077350616455007</v>
      </c>
      <c r="AE9" s="21">
        <f t="shared" si="4"/>
        <v>-2.0932312011718466</v>
      </c>
      <c r="AF9" s="10">
        <f t="shared" si="5"/>
        <v>-1.6218051910400533</v>
      </c>
      <c r="AG9" s="50"/>
      <c r="AH9" s="46">
        <f t="shared" si="6"/>
        <v>-0.52411939013512476</v>
      </c>
      <c r="AI9" s="10">
        <f t="shared" si="8"/>
        <v>-0.44314409210736139</v>
      </c>
      <c r="AK9" s="46">
        <f t="shared" si="7"/>
        <v>-5.1597581439342051</v>
      </c>
      <c r="AL9" s="10">
        <f t="shared" si="9"/>
        <v>-4.5919302589181479</v>
      </c>
    </row>
    <row r="10" spans="2:38" x14ac:dyDescent="0.3">
      <c r="B10" s="2" t="s">
        <v>6</v>
      </c>
      <c r="C10" s="41"/>
      <c r="D10" s="14">
        <v>1.1501908079258101</v>
      </c>
      <c r="E10" s="15">
        <v>1.19106166879085</v>
      </c>
      <c r="F10" s="19">
        <v>0.400169273890285</v>
      </c>
      <c r="G10" s="43"/>
      <c r="H10" s="6">
        <v>28.062633100345799</v>
      </c>
      <c r="I10" s="7">
        <v>25.001967790167651</v>
      </c>
      <c r="J10" s="43"/>
      <c r="K10" s="6">
        <v>26.930030730040698</v>
      </c>
      <c r="L10" s="7">
        <v>23.94254702728815</v>
      </c>
      <c r="M10" s="43"/>
      <c r="N10" s="6">
        <v>28.319911492323101</v>
      </c>
      <c r="O10" s="7">
        <v>25.292749309414198</v>
      </c>
      <c r="P10" s="43"/>
      <c r="Q10" s="6">
        <v>27.217861044834699</v>
      </c>
      <c r="R10" s="7">
        <v>24.341481804194949</v>
      </c>
      <c r="S10" s="43"/>
      <c r="T10" s="6">
        <v>20.125833824099999</v>
      </c>
      <c r="U10" s="7">
        <v>17.509056373468397</v>
      </c>
      <c r="V10" s="43"/>
      <c r="W10" s="6">
        <v>19.378345907630599</v>
      </c>
      <c r="X10" s="7">
        <v>16.8455609475606</v>
      </c>
      <c r="Y10" s="43"/>
      <c r="Z10" s="46">
        <f t="shared" si="0"/>
        <v>-1.1326023703051007</v>
      </c>
      <c r="AA10" s="21">
        <f t="shared" si="1"/>
        <v>-1.1020504474884021</v>
      </c>
      <c r="AB10" s="10">
        <f t="shared" si="2"/>
        <v>-0.74748791646939949</v>
      </c>
      <c r="AC10" s="43"/>
      <c r="AD10" s="46">
        <f t="shared" si="3"/>
        <v>-1.0594207628795012</v>
      </c>
      <c r="AE10" s="21">
        <f t="shared" si="4"/>
        <v>-0.95126750521924919</v>
      </c>
      <c r="AF10" s="10">
        <f t="shared" si="5"/>
        <v>-0.6634954259077972</v>
      </c>
      <c r="AG10" s="50"/>
      <c r="AH10" s="46">
        <f t="shared" si="6"/>
        <v>-0.34362807701860337</v>
      </c>
      <c r="AI10" s="10">
        <f t="shared" si="8"/>
        <v>-0.315806529130921</v>
      </c>
      <c r="AK10" s="46">
        <f t="shared" si="7"/>
        <v>-1.0628979190104859</v>
      </c>
      <c r="AL10" s="10">
        <f t="shared" si="9"/>
        <v>-0.95467111041174935</v>
      </c>
    </row>
    <row r="11" spans="2:38" x14ac:dyDescent="0.3">
      <c r="B11" s="2" t="s">
        <v>7</v>
      </c>
      <c r="C11" s="41"/>
      <c r="D11" s="14">
        <v>1.9579205122316399E-2</v>
      </c>
      <c r="E11" s="15">
        <v>2.05306564828985E-2</v>
      </c>
      <c r="F11" s="19">
        <v>8.2987370382651294E-3</v>
      </c>
      <c r="G11" s="43"/>
      <c r="H11" s="6">
        <v>51.044896819969999</v>
      </c>
      <c r="I11" s="7">
        <v>56.037896343903753</v>
      </c>
      <c r="J11" s="43"/>
      <c r="K11" s="6">
        <v>48.228585681361899</v>
      </c>
      <c r="L11" s="7">
        <v>53.162968275846801</v>
      </c>
      <c r="M11" s="43"/>
      <c r="N11" s="6">
        <v>51.7438853133105</v>
      </c>
      <c r="O11" s="7">
        <v>57.591746816333696</v>
      </c>
      <c r="P11" s="43"/>
      <c r="Q11" s="6">
        <v>48.991326599985896</v>
      </c>
      <c r="R11" s="7">
        <v>54.714581486783004</v>
      </c>
      <c r="S11" s="43"/>
      <c r="T11" s="6">
        <v>39.682450508673199</v>
      </c>
      <c r="U11" s="7">
        <v>44.42241580472745</v>
      </c>
      <c r="V11" s="43"/>
      <c r="W11" s="6">
        <v>37.435490111894303</v>
      </c>
      <c r="X11" s="7">
        <v>42.097339546092648</v>
      </c>
      <c r="Y11" s="43"/>
      <c r="Z11" s="46">
        <f t="shared" si="0"/>
        <v>-2.8163111386080999</v>
      </c>
      <c r="AA11" s="21">
        <f t="shared" si="1"/>
        <v>-2.7525587133246034</v>
      </c>
      <c r="AB11" s="10">
        <f t="shared" si="2"/>
        <v>-2.2469603967788956</v>
      </c>
      <c r="AC11" s="43"/>
      <c r="AD11" s="46">
        <f t="shared" si="3"/>
        <v>-2.8749280680569527</v>
      </c>
      <c r="AE11" s="21">
        <f t="shared" si="4"/>
        <v>-2.8771653295506923</v>
      </c>
      <c r="AF11" s="10">
        <f t="shared" si="5"/>
        <v>-2.3250762586348017</v>
      </c>
      <c r="AG11" s="50"/>
      <c r="AH11" s="46">
        <f t="shared" si="6"/>
        <v>-0.60508998434191208</v>
      </c>
      <c r="AI11" s="10">
        <f t="shared" si="8"/>
        <v>-0.62336850432071755</v>
      </c>
      <c r="AK11" s="46">
        <f t="shared" si="7"/>
        <v>-5.1488280158862079</v>
      </c>
      <c r="AL11" s="10">
        <f t="shared" si="9"/>
        <v>-5.3127765875188189</v>
      </c>
    </row>
    <row r="12" spans="2:38" x14ac:dyDescent="0.3">
      <c r="B12" s="2" t="s">
        <v>8</v>
      </c>
      <c r="C12" s="41"/>
      <c r="D12" s="14">
        <v>1.0049127359732599</v>
      </c>
      <c r="E12" s="15">
        <v>0.72660653915034001</v>
      </c>
      <c r="F12" s="19">
        <v>0.26880178612682898</v>
      </c>
      <c r="G12" s="43"/>
      <c r="H12" s="6">
        <v>29.009014704485701</v>
      </c>
      <c r="I12" s="7">
        <v>26.240221708845201</v>
      </c>
      <c r="J12" s="43"/>
      <c r="K12" s="6">
        <v>27.665648683441901</v>
      </c>
      <c r="L12" s="7">
        <v>25.021855169752001</v>
      </c>
      <c r="M12" s="43"/>
      <c r="N12" s="6">
        <v>26.962668293062901</v>
      </c>
      <c r="O12" s="7">
        <v>24.447017287894148</v>
      </c>
      <c r="P12" s="43"/>
      <c r="Q12" s="6">
        <v>25.7174094728584</v>
      </c>
      <c r="R12" s="7">
        <v>23.299561841373951</v>
      </c>
      <c r="S12" s="43"/>
      <c r="T12" s="6">
        <v>21.084290067144199</v>
      </c>
      <c r="U12" s="7">
        <v>18.815117355810898</v>
      </c>
      <c r="V12" s="43"/>
      <c r="W12" s="6">
        <v>20.243630984030599</v>
      </c>
      <c r="X12" s="7">
        <v>18.091302265656751</v>
      </c>
      <c r="Y12" s="43"/>
      <c r="Z12" s="46">
        <f t="shared" si="0"/>
        <v>-1.3433660210437992</v>
      </c>
      <c r="AA12" s="21">
        <f t="shared" si="1"/>
        <v>-1.2452588202045014</v>
      </c>
      <c r="AB12" s="10">
        <f t="shared" si="2"/>
        <v>-0.84065908311360005</v>
      </c>
      <c r="AC12" s="43"/>
      <c r="AD12" s="46">
        <f t="shared" si="3"/>
        <v>-1.2183665390931999</v>
      </c>
      <c r="AE12" s="21">
        <f t="shared" si="4"/>
        <v>-1.1474554465201976</v>
      </c>
      <c r="AF12" s="10">
        <f t="shared" si="5"/>
        <v>-0.72381509015414736</v>
      </c>
      <c r="AG12" s="50"/>
      <c r="AH12" s="46">
        <f t="shared" si="6"/>
        <v>-0.38725406432757675</v>
      </c>
      <c r="AI12" s="10">
        <f t="shared" si="8"/>
        <v>-0.38702843144540422</v>
      </c>
      <c r="AK12" s="46">
        <f t="shared" si="7"/>
        <v>-1.3532768464738818</v>
      </c>
      <c r="AL12" s="10">
        <f t="shared" si="9"/>
        <v>-1.2399387679930693</v>
      </c>
    </row>
    <row r="13" spans="2:38" x14ac:dyDescent="0.3">
      <c r="B13" s="2" t="s">
        <v>9</v>
      </c>
      <c r="C13" s="41"/>
      <c r="D13" s="14">
        <v>0.13216719689453399</v>
      </c>
      <c r="E13" s="15">
        <v>7.4012471242872302E-2</v>
      </c>
      <c r="F13" s="19">
        <v>5.21279821391403E-2</v>
      </c>
      <c r="G13" s="43"/>
      <c r="H13" s="6">
        <v>46.553519953302398</v>
      </c>
      <c r="I13" s="7">
        <v>51.64708617284105</v>
      </c>
      <c r="J13" s="43"/>
      <c r="K13" s="6">
        <v>44.245536755704897</v>
      </c>
      <c r="L13" s="7">
        <v>49.387578347588345</v>
      </c>
      <c r="M13" s="43"/>
      <c r="N13" s="6">
        <v>41.241499165287799</v>
      </c>
      <c r="O13" s="7">
        <v>45.356490926087346</v>
      </c>
      <c r="P13" s="43"/>
      <c r="Q13" s="6">
        <v>39.111996312996197</v>
      </c>
      <c r="R13" s="7">
        <v>43.231428488422154</v>
      </c>
      <c r="S13" s="43"/>
      <c r="T13" s="6">
        <v>33.406041464847398</v>
      </c>
      <c r="U13" s="7">
        <v>37.182370148995304</v>
      </c>
      <c r="V13" s="43"/>
      <c r="W13" s="6">
        <v>31.7234657282009</v>
      </c>
      <c r="X13" s="7">
        <v>35.447606142788146</v>
      </c>
      <c r="Y13" s="43"/>
      <c r="Z13" s="46">
        <f t="shared" si="0"/>
        <v>-2.3079831975975011</v>
      </c>
      <c r="AA13" s="21">
        <f t="shared" si="1"/>
        <v>-2.1295028522916013</v>
      </c>
      <c r="AB13" s="10">
        <f t="shared" si="2"/>
        <v>-1.6825757366464984</v>
      </c>
      <c r="AC13" s="43"/>
      <c r="AD13" s="46">
        <f t="shared" si="3"/>
        <v>-2.2595078252527045</v>
      </c>
      <c r="AE13" s="21">
        <f t="shared" si="4"/>
        <v>-2.1250624376651928</v>
      </c>
      <c r="AF13" s="10">
        <f t="shared" si="5"/>
        <v>-1.7347640062071576</v>
      </c>
      <c r="AG13" s="50"/>
      <c r="AH13" s="46">
        <f t="shared" si="6"/>
        <v>-0.63564113447677961</v>
      </c>
      <c r="AI13" s="10">
        <f t="shared" si="8"/>
        <v>-0.53068057370215316</v>
      </c>
      <c r="AK13" s="46">
        <f t="shared" si="7"/>
        <v>-3.6463413765361428</v>
      </c>
      <c r="AL13" s="10">
        <f t="shared" si="9"/>
        <v>-3.3808543470297594</v>
      </c>
    </row>
    <row r="14" spans="2:38" x14ac:dyDescent="0.3">
      <c r="B14" s="2" t="s">
        <v>10</v>
      </c>
      <c r="C14" s="41"/>
      <c r="D14" s="14">
        <v>8.6154385027909897E-2</v>
      </c>
      <c r="E14" s="15">
        <v>6.3098125558820495E-2</v>
      </c>
      <c r="F14" s="19">
        <v>2.44549586960475E-2</v>
      </c>
      <c r="G14" s="43"/>
      <c r="H14" s="6">
        <v>43.930086309770999</v>
      </c>
      <c r="I14" s="7">
        <v>49.041378269721704</v>
      </c>
      <c r="J14" s="43"/>
      <c r="K14" s="6">
        <v>41.665676655258899</v>
      </c>
      <c r="L14" s="7">
        <v>46.800930311895996</v>
      </c>
      <c r="M14" s="43"/>
      <c r="N14" s="6">
        <v>44.083908145512602</v>
      </c>
      <c r="O14" s="7">
        <v>49.835892337409945</v>
      </c>
      <c r="P14" s="43"/>
      <c r="Q14" s="6">
        <v>41.839578250264402</v>
      </c>
      <c r="R14" s="7">
        <v>47.582783952563304</v>
      </c>
      <c r="S14" s="43"/>
      <c r="T14" s="6">
        <v>32.288868409375901</v>
      </c>
      <c r="U14" s="7">
        <v>36.552696895492247</v>
      </c>
      <c r="V14" s="43"/>
      <c r="W14" s="6">
        <v>30.637976744544702</v>
      </c>
      <c r="X14" s="7">
        <v>34.85649952296815</v>
      </c>
      <c r="Y14" s="43"/>
      <c r="Z14" s="46">
        <f t="shared" si="0"/>
        <v>-2.2644096545121002</v>
      </c>
      <c r="AA14" s="21">
        <f t="shared" si="1"/>
        <v>-2.2443298952481996</v>
      </c>
      <c r="AB14" s="10">
        <f t="shared" si="2"/>
        <v>-1.6508916648311995</v>
      </c>
      <c r="AC14" s="43"/>
      <c r="AD14" s="46">
        <f t="shared" si="3"/>
        <v>-2.2404479578257082</v>
      </c>
      <c r="AE14" s="21">
        <f t="shared" si="4"/>
        <v>-2.2531083848466409</v>
      </c>
      <c r="AF14" s="10">
        <f t="shared" si="5"/>
        <v>-1.6961973725240966</v>
      </c>
      <c r="AG14" s="50"/>
      <c r="AH14" s="46">
        <f t="shared" si="6"/>
        <v>-0.51964558474611267</v>
      </c>
      <c r="AI14" s="10">
        <f t="shared" si="8"/>
        <v>-0.46848960505021703</v>
      </c>
      <c r="AK14" s="46">
        <f t="shared" si="7"/>
        <v>-3.5992601057264846</v>
      </c>
      <c r="AL14" s="10">
        <f t="shared" si="9"/>
        <v>-3.4571016530021277</v>
      </c>
    </row>
    <row r="15" spans="2:38" x14ac:dyDescent="0.3">
      <c r="B15" s="2" t="s">
        <v>11</v>
      </c>
      <c r="C15" s="41"/>
      <c r="D15" s="14">
        <v>4.7822968462919398E-2</v>
      </c>
      <c r="E15" s="15">
        <v>3.04403300576013E-2</v>
      </c>
      <c r="F15" s="19">
        <v>1.0119092524568199E-2</v>
      </c>
      <c r="G15" s="43"/>
      <c r="H15" s="6">
        <v>40.039093560689601</v>
      </c>
      <c r="I15" s="7">
        <v>36.732613732668497</v>
      </c>
      <c r="J15" s="43"/>
      <c r="K15" s="6">
        <v>36.974901067192597</v>
      </c>
      <c r="L15" s="7">
        <v>33.808161048042798</v>
      </c>
      <c r="M15" s="43"/>
      <c r="N15" s="6">
        <v>36.384473860285702</v>
      </c>
      <c r="O15" s="7">
        <v>32.887651491956149</v>
      </c>
      <c r="P15" s="43"/>
      <c r="Q15" s="6">
        <v>33.753920273213801</v>
      </c>
      <c r="R15" s="7">
        <v>30.479104558781401</v>
      </c>
      <c r="S15" s="43"/>
      <c r="T15" s="6">
        <v>26.356249054700999</v>
      </c>
      <c r="U15" s="7">
        <v>23.398869903031351</v>
      </c>
      <c r="V15" s="43"/>
      <c r="W15" s="6">
        <v>24.500052010222099</v>
      </c>
      <c r="X15" s="7">
        <v>21.720189657659599</v>
      </c>
      <c r="Y15" s="43"/>
      <c r="Z15" s="46">
        <f t="shared" si="0"/>
        <v>-3.0641924934970035</v>
      </c>
      <c r="AA15" s="21">
        <f t="shared" si="1"/>
        <v>-2.6305535870719012</v>
      </c>
      <c r="AB15" s="10">
        <f t="shared" si="2"/>
        <v>-1.8561970444789004</v>
      </c>
      <c r="AC15" s="43"/>
      <c r="AD15" s="46">
        <f t="shared" si="3"/>
        <v>-2.9244526846256989</v>
      </c>
      <c r="AE15" s="21">
        <f t="shared" si="4"/>
        <v>-2.4085469331747476</v>
      </c>
      <c r="AF15" s="10">
        <f t="shared" si="5"/>
        <v>-1.6786802453717513</v>
      </c>
      <c r="AG15" s="50"/>
      <c r="AH15" s="46">
        <f t="shared" si="6"/>
        <v>-0.76384732000783595</v>
      </c>
      <c r="AI15" s="10">
        <f t="shared" si="8"/>
        <v>-0.77607872299299641</v>
      </c>
      <c r="AK15" s="46">
        <f t="shared" si="7"/>
        <v>-5.3497259984307037</v>
      </c>
      <c r="AL15" s="10">
        <f t="shared" si="9"/>
        <v>-5.2153320107252785</v>
      </c>
    </row>
    <row r="16" spans="2:38" x14ac:dyDescent="0.3">
      <c r="B16" s="2" t="s">
        <v>12</v>
      </c>
      <c r="C16" s="41"/>
      <c r="D16" s="14">
        <v>8.7296646001481196E-2</v>
      </c>
      <c r="E16" s="15">
        <v>0.121141497074747</v>
      </c>
      <c r="F16" s="19">
        <v>2.5418205174343501E-2</v>
      </c>
      <c r="G16" s="43"/>
      <c r="H16" s="6">
        <v>63.140086533275898</v>
      </c>
      <c r="I16" s="7">
        <v>66.034305846982249</v>
      </c>
      <c r="J16" s="43"/>
      <c r="K16" s="6">
        <v>60.1612384923326</v>
      </c>
      <c r="L16" s="7">
        <v>63.370685791458946</v>
      </c>
      <c r="M16" s="43"/>
      <c r="N16" s="6">
        <v>66.032525118354201</v>
      </c>
      <c r="O16" s="7">
        <v>69.303889812593098</v>
      </c>
      <c r="P16" s="43"/>
      <c r="Q16" s="6">
        <v>63.027224497377198</v>
      </c>
      <c r="R16" s="7">
        <v>66.77675205212816</v>
      </c>
      <c r="S16" s="43"/>
      <c r="T16" s="6">
        <v>39.226956735286201</v>
      </c>
      <c r="U16" s="7">
        <v>40.466890570820553</v>
      </c>
      <c r="V16" s="43"/>
      <c r="W16" s="6">
        <v>37.153009408301202</v>
      </c>
      <c r="X16" s="7">
        <v>38.528245986504452</v>
      </c>
      <c r="Y16" s="43"/>
      <c r="Z16" s="46">
        <f t="shared" si="0"/>
        <v>-2.9788480409432978</v>
      </c>
      <c r="AA16" s="21">
        <f t="shared" si="1"/>
        <v>-3.0053006209770032</v>
      </c>
      <c r="AB16" s="10">
        <f t="shared" si="2"/>
        <v>-2.0739473269849995</v>
      </c>
      <c r="AC16" s="43"/>
      <c r="AD16" s="46">
        <f t="shared" si="3"/>
        <v>-2.6636200555233032</v>
      </c>
      <c r="AE16" s="21">
        <f t="shared" si="4"/>
        <v>-2.5271377604649388</v>
      </c>
      <c r="AF16" s="10">
        <f t="shared" si="5"/>
        <v>-1.9386445843161013</v>
      </c>
      <c r="AG16" s="50"/>
      <c r="AH16" s="46">
        <f t="shared" si="6"/>
        <v>-0.63409118777521623</v>
      </c>
      <c r="AI16" s="10">
        <f t="shared" si="8"/>
        <v>-0.4347891305749304</v>
      </c>
      <c r="AK16" s="46">
        <f t="shared" si="7"/>
        <v>-4.4237650001472808</v>
      </c>
      <c r="AL16" s="10">
        <f t="shared" si="9"/>
        <v>-3.568011264379118</v>
      </c>
    </row>
    <row r="17" spans="2:38" x14ac:dyDescent="0.3">
      <c r="B17" s="2" t="s">
        <v>13</v>
      </c>
      <c r="C17" s="41"/>
      <c r="D17" s="14">
        <v>0.76402837565891302</v>
      </c>
      <c r="E17" s="15">
        <v>1.26414129753164</v>
      </c>
      <c r="F17" s="19">
        <v>0.70151929216912701</v>
      </c>
      <c r="G17" s="43"/>
      <c r="H17" s="6">
        <v>76.7476556051042</v>
      </c>
      <c r="I17" s="7">
        <v>77.907611380434446</v>
      </c>
      <c r="J17" s="43"/>
      <c r="K17" s="6">
        <v>75.066711895472494</v>
      </c>
      <c r="L17" s="7">
        <v>75.99824697556511</v>
      </c>
      <c r="M17" s="43"/>
      <c r="N17" s="6">
        <v>101.213354107166</v>
      </c>
      <c r="O17" s="7">
        <v>102.79356683458579</v>
      </c>
      <c r="P17" s="43"/>
      <c r="Q17" s="6">
        <v>99.531643216912599</v>
      </c>
      <c r="R17" s="7">
        <v>100.71676918097174</v>
      </c>
      <c r="S17" s="43"/>
      <c r="T17" s="6">
        <v>75.416418391258702</v>
      </c>
      <c r="U17" s="7">
        <v>76.40375479393505</v>
      </c>
      <c r="V17" s="43"/>
      <c r="W17" s="6">
        <v>73.797647346858398</v>
      </c>
      <c r="X17" s="7">
        <v>74.447311762214696</v>
      </c>
      <c r="Y17" s="43"/>
      <c r="Z17" s="46">
        <f t="shared" si="0"/>
        <v>-1.6809437096317055</v>
      </c>
      <c r="AA17" s="21">
        <f t="shared" si="1"/>
        <v>-1.6817108902533988</v>
      </c>
      <c r="AB17" s="10">
        <f t="shared" si="2"/>
        <v>-1.6187710444003045</v>
      </c>
      <c r="AC17" s="43"/>
      <c r="AD17" s="46">
        <f t="shared" si="3"/>
        <v>-1.9093644048693363</v>
      </c>
      <c r="AE17" s="21">
        <f t="shared" si="4"/>
        <v>-2.0767976536140509</v>
      </c>
      <c r="AF17" s="10">
        <f t="shared" si="5"/>
        <v>-1.9564430317203545</v>
      </c>
      <c r="AG17" s="50"/>
      <c r="AH17" s="46">
        <f t="shared" si="6"/>
        <v>-7.0367456102535461E-2</v>
      </c>
      <c r="AI17" s="10">
        <f t="shared" si="8"/>
        <v>-0.2487773388472799</v>
      </c>
      <c r="AK17" s="46">
        <f t="shared" si="7"/>
        <v>-1.669605724151906</v>
      </c>
      <c r="AL17" s="10">
        <f t="shared" si="9"/>
        <v>-2.0131483967319972</v>
      </c>
    </row>
    <row r="18" spans="2:38" x14ac:dyDescent="0.3">
      <c r="B18" s="2" t="s">
        <v>14</v>
      </c>
      <c r="C18" s="41"/>
      <c r="D18" s="14">
        <v>9.3303662971251696E-3</v>
      </c>
      <c r="E18" s="15">
        <v>6.1762807334755903E-3</v>
      </c>
      <c r="F18" s="19">
        <v>2.1406418195578599E-3</v>
      </c>
      <c r="G18" s="43"/>
      <c r="H18" s="6">
        <v>25.464908599853501</v>
      </c>
      <c r="I18" s="7">
        <v>24.490874290466301</v>
      </c>
      <c r="J18" s="43"/>
      <c r="K18" s="6">
        <v>23.4359836578369</v>
      </c>
      <c r="L18" s="7">
        <v>22.540335655212353</v>
      </c>
      <c r="M18" s="43"/>
      <c r="N18" s="6">
        <v>25.159948348998999</v>
      </c>
      <c r="O18" s="7">
        <v>24.0870313644409</v>
      </c>
      <c r="P18" s="43"/>
      <c r="Q18" s="6">
        <v>23.0914497375488</v>
      </c>
      <c r="R18" s="7">
        <v>22.062147140502852</v>
      </c>
      <c r="S18" s="43"/>
      <c r="T18" s="6">
        <v>20.282238006591701</v>
      </c>
      <c r="U18" s="7">
        <v>19.596971511840749</v>
      </c>
      <c r="V18" s="43"/>
      <c r="W18" s="6">
        <v>18.745306015014599</v>
      </c>
      <c r="X18" s="7">
        <v>18.097396373748751</v>
      </c>
      <c r="Y18" s="43"/>
      <c r="Z18" s="46">
        <f t="shared" si="0"/>
        <v>-2.0289249420166016</v>
      </c>
      <c r="AA18" s="21">
        <f t="shared" si="1"/>
        <v>-2.0684986114501989</v>
      </c>
      <c r="AB18" s="10">
        <f t="shared" si="2"/>
        <v>-1.5369319915771023</v>
      </c>
      <c r="AC18" s="43"/>
      <c r="AD18" s="46">
        <f t="shared" si="3"/>
        <v>-1.9505386352539489</v>
      </c>
      <c r="AE18" s="21">
        <f t="shared" si="4"/>
        <v>-2.0248842239380487</v>
      </c>
      <c r="AF18" s="10">
        <f t="shared" si="5"/>
        <v>-1.4995751380919984</v>
      </c>
      <c r="AG18" s="50"/>
      <c r="AH18" s="46">
        <f t="shared" si="6"/>
        <v>-0.36737820580305508</v>
      </c>
      <c r="AI18" s="10">
        <f t="shared" si="8"/>
        <v>-0.34386023931416243</v>
      </c>
      <c r="AK18" s="46">
        <f t="shared" si="7"/>
        <v>-3.8262234495776357</v>
      </c>
      <c r="AL18" s="10">
        <f t="shared" si="9"/>
        <v>-3.6483950005070218</v>
      </c>
    </row>
    <row r="19" spans="2:38" x14ac:dyDescent="0.3">
      <c r="B19" s="2" t="s">
        <v>15</v>
      </c>
      <c r="C19" s="41"/>
      <c r="D19" s="14">
        <v>0.19988025252937999</v>
      </c>
      <c r="E19" s="15">
        <v>0.16129826129358099</v>
      </c>
      <c r="F19" s="19">
        <v>6.0596641851667701E-2</v>
      </c>
      <c r="G19" s="43"/>
      <c r="H19" s="6">
        <v>38.531743882167099</v>
      </c>
      <c r="I19" s="7">
        <v>41.639094646375703</v>
      </c>
      <c r="J19" s="43"/>
      <c r="K19" s="6">
        <v>36.512419686539303</v>
      </c>
      <c r="L19" s="7">
        <v>39.559088289836701</v>
      </c>
      <c r="M19" s="43"/>
      <c r="N19" s="6">
        <v>35.053440167044599</v>
      </c>
      <c r="O19" s="7">
        <v>37.701907573153605</v>
      </c>
      <c r="P19" s="43"/>
      <c r="Q19" s="6">
        <v>33.297520962715303</v>
      </c>
      <c r="R19" s="7">
        <v>35.900940703342997</v>
      </c>
      <c r="S19" s="43"/>
      <c r="T19" s="6">
        <v>27.1861025392374</v>
      </c>
      <c r="U19" s="7">
        <v>29.4074471149857</v>
      </c>
      <c r="V19" s="43"/>
      <c r="W19" s="6">
        <v>25.853996904197199</v>
      </c>
      <c r="X19" s="7">
        <v>28.0274917032567</v>
      </c>
      <c r="Y19" s="43"/>
      <c r="Z19" s="46">
        <f t="shared" si="0"/>
        <v>-2.0193241956277959</v>
      </c>
      <c r="AA19" s="21">
        <f t="shared" si="1"/>
        <v>-1.7559192043292953</v>
      </c>
      <c r="AB19" s="10">
        <f t="shared" si="2"/>
        <v>-1.3321056350402003</v>
      </c>
      <c r="AC19" s="43"/>
      <c r="AD19" s="46">
        <f t="shared" si="3"/>
        <v>-2.0800063565390019</v>
      </c>
      <c r="AE19" s="21">
        <f t="shared" si="4"/>
        <v>-1.8009668698106083</v>
      </c>
      <c r="AF19" s="10">
        <f t="shared" si="5"/>
        <v>-1.379955411729</v>
      </c>
      <c r="AG19" s="50"/>
      <c r="AH19" s="46">
        <f t="shared" si="6"/>
        <v>-0.53176907024422815</v>
      </c>
      <c r="AI19" s="10">
        <f t="shared" si="8"/>
        <v>-0.53832560511598504</v>
      </c>
      <c r="AK19" s="46">
        <f t="shared" si="7"/>
        <v>-2.8081841739834021</v>
      </c>
      <c r="AL19" s="10">
        <f t="shared" si="9"/>
        <v>-2.8730107117074142</v>
      </c>
    </row>
    <row r="20" spans="2:38" x14ac:dyDescent="0.3">
      <c r="B20" s="2" t="s">
        <v>16</v>
      </c>
      <c r="C20" s="41"/>
      <c r="D20" s="14">
        <v>0.19057125536030201</v>
      </c>
      <c r="E20" s="15">
        <v>0.11708017605132499</v>
      </c>
      <c r="F20" s="19">
        <v>8.1918070346006497E-2</v>
      </c>
      <c r="G20" s="43"/>
      <c r="H20" s="6">
        <v>44.063476432341602</v>
      </c>
      <c r="I20" s="7">
        <v>47.271565869865199</v>
      </c>
      <c r="J20" s="43"/>
      <c r="K20" s="6">
        <v>41.775959153961701</v>
      </c>
      <c r="L20" s="7">
        <v>45.017685790921597</v>
      </c>
      <c r="M20" s="43"/>
      <c r="N20" s="6">
        <v>39.254992666069903</v>
      </c>
      <c r="O20" s="7">
        <v>41.474289473685801</v>
      </c>
      <c r="P20" s="43"/>
      <c r="Q20" s="6">
        <v>37.248051675475601</v>
      </c>
      <c r="R20" s="7">
        <v>39.516982237646751</v>
      </c>
      <c r="S20" s="43"/>
      <c r="T20" s="6">
        <v>31.286828832947599</v>
      </c>
      <c r="U20" s="7">
        <v>33.085252773465896</v>
      </c>
      <c r="V20" s="43"/>
      <c r="W20" s="6">
        <v>29.701343295562701</v>
      </c>
      <c r="X20" s="7">
        <v>31.597803756864</v>
      </c>
      <c r="Y20" s="43"/>
      <c r="Z20" s="46">
        <f t="shared" si="0"/>
        <v>-2.2875172783799016</v>
      </c>
      <c r="AA20" s="21">
        <f t="shared" si="1"/>
        <v>-2.0069409905943019</v>
      </c>
      <c r="AB20" s="10">
        <f t="shared" si="2"/>
        <v>-1.5854855373848977</v>
      </c>
      <c r="AC20" s="43"/>
      <c r="AD20" s="46">
        <f t="shared" si="3"/>
        <v>-2.2538800789436024</v>
      </c>
      <c r="AE20" s="21">
        <f t="shared" si="4"/>
        <v>-1.9573072360390498</v>
      </c>
      <c r="AF20" s="10">
        <f t="shared" si="5"/>
        <v>-1.4874490166018965</v>
      </c>
      <c r="AG20" s="50"/>
      <c r="AH20" s="46">
        <f t="shared" si="6"/>
        <v>-0.81646855368672566</v>
      </c>
      <c r="AI20" s="10">
        <f t="shared" si="8"/>
        <v>-0.89019017816026458</v>
      </c>
      <c r="AK20" s="46">
        <f t="shared" si="7"/>
        <v>-3.6758337779737729</v>
      </c>
      <c r="AL20" s="10">
        <f t="shared" si="9"/>
        <v>-3.770327905663887</v>
      </c>
    </row>
    <row r="21" spans="2:38" x14ac:dyDescent="0.3">
      <c r="B21" s="2" t="s">
        <v>17</v>
      </c>
      <c r="C21" s="41"/>
      <c r="D21" s="14">
        <v>2.9313386520202201E-2</v>
      </c>
      <c r="E21" s="15">
        <v>2.3712400140446101E-2</v>
      </c>
      <c r="F21" s="19">
        <v>8.9682833827256503E-3</v>
      </c>
      <c r="G21" s="43"/>
      <c r="H21" s="6">
        <v>28.602498750628499</v>
      </c>
      <c r="I21" s="7">
        <v>28.429329963934851</v>
      </c>
      <c r="J21" s="43"/>
      <c r="K21" s="6">
        <v>26.7413704036619</v>
      </c>
      <c r="L21" s="7">
        <v>26.557199563226451</v>
      </c>
      <c r="M21" s="43"/>
      <c r="N21" s="6">
        <v>27.831643686666698</v>
      </c>
      <c r="O21" s="7">
        <v>27.809531932753</v>
      </c>
      <c r="P21" s="43"/>
      <c r="Q21" s="6">
        <v>26.061012767449299</v>
      </c>
      <c r="R21" s="7">
        <v>25.989772376247153</v>
      </c>
      <c r="S21" s="43"/>
      <c r="T21" s="6">
        <v>19.617138810279801</v>
      </c>
      <c r="U21" s="7">
        <v>20.0576764090663</v>
      </c>
      <c r="V21" s="43"/>
      <c r="W21" s="6">
        <v>18.366365530106702</v>
      </c>
      <c r="X21" s="7">
        <v>18.767318491500649</v>
      </c>
      <c r="Y21" s="43"/>
      <c r="Z21" s="46">
        <f t="shared" si="0"/>
        <v>-1.8611283469665985</v>
      </c>
      <c r="AA21" s="21">
        <f t="shared" si="1"/>
        <v>-1.7706309192173997</v>
      </c>
      <c r="AB21" s="10">
        <f t="shared" si="2"/>
        <v>-1.2507732801730995</v>
      </c>
      <c r="AC21" s="43"/>
      <c r="AD21" s="46">
        <f t="shared" si="3"/>
        <v>-1.8721304007084001</v>
      </c>
      <c r="AE21" s="21">
        <f t="shared" si="4"/>
        <v>-1.8197595565058471</v>
      </c>
      <c r="AF21" s="10">
        <f t="shared" si="5"/>
        <v>-1.2903579175656503</v>
      </c>
      <c r="AG21" s="50"/>
      <c r="AH21" s="46">
        <f t="shared" si="6"/>
        <v>-0.52131680235451094</v>
      </c>
      <c r="AI21" s="10">
        <f t="shared" si="8"/>
        <v>-0.50767016897362827</v>
      </c>
      <c r="AK21" s="46">
        <f t="shared" si="7"/>
        <v>-3.7102634238504786</v>
      </c>
      <c r="AL21" s="10">
        <f t="shared" si="9"/>
        <v>-3.6889811593134683</v>
      </c>
    </row>
    <row r="22" spans="2:38" x14ac:dyDescent="0.3">
      <c r="B22" s="2" t="s">
        <v>18</v>
      </c>
      <c r="C22" s="41"/>
      <c r="D22" s="14">
        <v>5.1284875442839599E-2</v>
      </c>
      <c r="E22" s="15">
        <v>6.5568965665709703E-2</v>
      </c>
      <c r="F22" s="19">
        <v>2.80827191316321E-2</v>
      </c>
      <c r="G22" s="43"/>
      <c r="H22" s="6">
        <v>40.391999259871596</v>
      </c>
      <c r="I22" s="7">
        <v>32.941504093073505</v>
      </c>
      <c r="J22" s="43"/>
      <c r="K22" s="6">
        <v>39.194166491531803</v>
      </c>
      <c r="L22" s="7">
        <v>31.727302636772251</v>
      </c>
      <c r="M22" s="43"/>
      <c r="N22" s="6">
        <v>51.429251693335701</v>
      </c>
      <c r="O22" s="7">
        <v>42.616119276797804</v>
      </c>
      <c r="P22" s="43"/>
      <c r="Q22" s="6">
        <v>50.050494738605103</v>
      </c>
      <c r="R22" s="7">
        <v>41.252766929453948</v>
      </c>
      <c r="S22" s="43"/>
      <c r="T22" s="6">
        <v>37.873049861327402</v>
      </c>
      <c r="U22" s="7">
        <v>30.320772274202298</v>
      </c>
      <c r="V22" s="43"/>
      <c r="W22" s="6">
        <v>36.769672663408599</v>
      </c>
      <c r="X22" s="7">
        <v>29.231913493625999</v>
      </c>
      <c r="Y22" s="43"/>
      <c r="Z22" s="46">
        <f t="shared" si="0"/>
        <v>-1.1978327683397936</v>
      </c>
      <c r="AA22" s="21">
        <f t="shared" si="1"/>
        <v>-1.3787569547305978</v>
      </c>
      <c r="AB22" s="10">
        <f t="shared" si="2"/>
        <v>-1.1033771979188032</v>
      </c>
      <c r="AC22" s="43"/>
      <c r="AD22" s="46">
        <f t="shared" si="3"/>
        <v>-1.2142014563012538</v>
      </c>
      <c r="AE22" s="21">
        <f t="shared" si="4"/>
        <v>-1.3633523473438558</v>
      </c>
      <c r="AF22" s="10">
        <f t="shared" si="5"/>
        <v>-1.0888587805762988</v>
      </c>
      <c r="AG22" s="50"/>
      <c r="AH22" s="46">
        <f t="shared" si="6"/>
        <v>-0.29318991515766818</v>
      </c>
      <c r="AI22" s="10">
        <f t="shared" si="8"/>
        <v>-0.301983626451511</v>
      </c>
      <c r="AK22" s="46">
        <f t="shared" si="7"/>
        <v>-2.1323792010858615</v>
      </c>
      <c r="AL22" s="10">
        <f t="shared" si="9"/>
        <v>-2.1550266599957677</v>
      </c>
    </row>
    <row r="23" spans="2:38" x14ac:dyDescent="0.3">
      <c r="B23" s="2" t="s">
        <v>19</v>
      </c>
      <c r="C23" s="41"/>
      <c r="D23" s="14">
        <v>2.56495154522807E-2</v>
      </c>
      <c r="E23" s="15">
        <v>4.5593785907472303E-2</v>
      </c>
      <c r="F23" s="19">
        <v>2.6096180017008402E-2</v>
      </c>
      <c r="G23" s="43"/>
      <c r="H23" s="6">
        <v>64.218698511677403</v>
      </c>
      <c r="I23" s="7">
        <v>67.773392226837558</v>
      </c>
      <c r="J23" s="43"/>
      <c r="K23" s="6">
        <v>61.8672453728039</v>
      </c>
      <c r="L23" s="7">
        <v>65.481798461351801</v>
      </c>
      <c r="M23" s="43"/>
      <c r="N23" s="6">
        <v>78.9531515202641</v>
      </c>
      <c r="O23" s="7">
        <v>84.550183994698145</v>
      </c>
      <c r="P23" s="43"/>
      <c r="Q23" s="6">
        <v>76.072229684288502</v>
      </c>
      <c r="R23" s="7">
        <v>81.934261232407152</v>
      </c>
      <c r="S23" s="43"/>
      <c r="T23" s="6">
        <v>63.438985365013401</v>
      </c>
      <c r="U23" s="7">
        <v>67.786760495939646</v>
      </c>
      <c r="V23" s="43"/>
      <c r="W23" s="6">
        <v>60.968460360270797</v>
      </c>
      <c r="X23" s="7">
        <v>65.207926457083502</v>
      </c>
      <c r="Y23" s="43"/>
      <c r="Z23" s="46">
        <f t="shared" si="0"/>
        <v>-2.3514531388735023</v>
      </c>
      <c r="AA23" s="21">
        <f t="shared" si="1"/>
        <v>-2.8809218359755988</v>
      </c>
      <c r="AB23" s="10">
        <f t="shared" si="2"/>
        <v>-2.4705250047426048</v>
      </c>
      <c r="AC23" s="43"/>
      <c r="AD23" s="46">
        <f t="shared" si="3"/>
        <v>-2.2915937654857572</v>
      </c>
      <c r="AE23" s="21">
        <f t="shared" si="4"/>
        <v>-2.6159227622909924</v>
      </c>
      <c r="AF23" s="10">
        <f t="shared" si="5"/>
        <v>-2.5788340388561437</v>
      </c>
      <c r="AG23" s="50"/>
      <c r="AH23" s="46">
        <f t="shared" si="6"/>
        <v>-0.83359110671205383</v>
      </c>
      <c r="AI23" s="10">
        <f t="shared" si="8"/>
        <v>-0.33028186099600876</v>
      </c>
      <c r="AK23" s="46">
        <f t="shared" si="7"/>
        <v>-5.45663247057748</v>
      </c>
      <c r="AL23" s="10">
        <f t="shared" si="9"/>
        <v>-3.6401169277962993</v>
      </c>
    </row>
    <row r="24" spans="2:38" x14ac:dyDescent="0.3">
      <c r="B24" s="2" t="s">
        <v>20</v>
      </c>
      <c r="C24" s="41"/>
      <c r="D24" s="14">
        <v>9.5003283597702201E-2</v>
      </c>
      <c r="E24" s="15">
        <v>0.17321310581966901</v>
      </c>
      <c r="F24" s="19">
        <v>5.3422661346511503E-2</v>
      </c>
      <c r="G24" s="43"/>
      <c r="H24" s="6">
        <v>33.152737836922697</v>
      </c>
      <c r="I24" s="7">
        <v>30.912791327277851</v>
      </c>
      <c r="J24" s="43"/>
      <c r="K24" s="6">
        <v>31.8997927269399</v>
      </c>
      <c r="L24" s="7">
        <v>29.700337355677853</v>
      </c>
      <c r="M24" s="43"/>
      <c r="N24" s="6">
        <v>35.131626365589199</v>
      </c>
      <c r="O24" s="7">
        <v>32.947644870498301</v>
      </c>
      <c r="P24" s="43"/>
      <c r="Q24" s="6">
        <v>33.862276342027201</v>
      </c>
      <c r="R24" s="7">
        <v>31.627482822386952</v>
      </c>
      <c r="S24" s="43"/>
      <c r="T24" s="6">
        <v>29.5387632010003</v>
      </c>
      <c r="U24" s="7">
        <v>27.289605728745052</v>
      </c>
      <c r="V24" s="43"/>
      <c r="W24" s="6">
        <v>28.503839925566101</v>
      </c>
      <c r="X24" s="7">
        <v>26.292457237042804</v>
      </c>
      <c r="Y24" s="43"/>
      <c r="Z24" s="46">
        <f t="shared" si="0"/>
        <v>-1.2529451099827966</v>
      </c>
      <c r="AA24" s="21">
        <f t="shared" si="1"/>
        <v>-1.2693500235619979</v>
      </c>
      <c r="AB24" s="10">
        <f t="shared" si="2"/>
        <v>-1.034923275434199</v>
      </c>
      <c r="AC24" s="43"/>
      <c r="AD24" s="46">
        <f t="shared" si="3"/>
        <v>-1.2124539715999987</v>
      </c>
      <c r="AE24" s="21">
        <f t="shared" si="4"/>
        <v>-1.3201620481113494</v>
      </c>
      <c r="AF24" s="10">
        <f t="shared" si="5"/>
        <v>-0.99714849170224795</v>
      </c>
      <c r="AG24" s="50"/>
      <c r="AH24" s="46">
        <f t="shared" si="6"/>
        <v>-0.1980529513713484</v>
      </c>
      <c r="AI24" s="10">
        <f t="shared" si="8"/>
        <v>-0.27391686140560723</v>
      </c>
      <c r="AK24" s="46">
        <f t="shared" si="7"/>
        <v>-1.6502790506154768</v>
      </c>
      <c r="AL24" s="10">
        <f t="shared" si="9"/>
        <v>-1.8190689976087242</v>
      </c>
    </row>
    <row r="25" spans="2:38" x14ac:dyDescent="0.3">
      <c r="B25" s="2" t="s">
        <v>21</v>
      </c>
      <c r="C25" s="41"/>
      <c r="D25" s="14">
        <v>5.1227429744539997E-2</v>
      </c>
      <c r="E25" s="15">
        <v>4.1366051150345397E-2</v>
      </c>
      <c r="F25" s="19">
        <v>2.8519430446005599E-2</v>
      </c>
      <c r="G25" s="43"/>
      <c r="H25" s="6">
        <v>43.908570775564797</v>
      </c>
      <c r="I25" s="7">
        <v>49.404651021339149</v>
      </c>
      <c r="J25" s="43"/>
      <c r="K25" s="6">
        <v>41.671554431709403</v>
      </c>
      <c r="L25" s="7">
        <v>47.063947195426451</v>
      </c>
      <c r="M25" s="43"/>
      <c r="N25" s="6">
        <v>38.553631640619997</v>
      </c>
      <c r="O25" s="7">
        <v>43.104897732704401</v>
      </c>
      <c r="P25" s="43"/>
      <c r="Q25" s="6">
        <v>36.773581224157802</v>
      </c>
      <c r="R25" s="7">
        <v>41.4050222909487</v>
      </c>
      <c r="S25" s="43"/>
      <c r="T25" s="6">
        <v>31.028162535957801</v>
      </c>
      <c r="U25" s="7">
        <v>35.136142868617398</v>
      </c>
      <c r="V25" s="43"/>
      <c r="W25" s="6">
        <v>29.517224229727301</v>
      </c>
      <c r="X25" s="7">
        <v>33.569522418085704</v>
      </c>
      <c r="Y25" s="43"/>
      <c r="Z25" s="46">
        <f t="shared" si="0"/>
        <v>-2.2370163438553945</v>
      </c>
      <c r="AA25" s="21">
        <f t="shared" si="1"/>
        <v>-1.7800504164621955</v>
      </c>
      <c r="AB25" s="10">
        <f t="shared" si="2"/>
        <v>-1.5109383062305</v>
      </c>
      <c r="AC25" s="43"/>
      <c r="AD25" s="46">
        <f t="shared" si="3"/>
        <v>-2.3407038259126978</v>
      </c>
      <c r="AE25" s="21">
        <f t="shared" si="4"/>
        <v>-1.6998754417557009</v>
      </c>
      <c r="AF25" s="10">
        <f t="shared" si="5"/>
        <v>-1.5666204505316941</v>
      </c>
      <c r="AG25" s="50"/>
      <c r="AH25" s="46">
        <f t="shared" si="6"/>
        <v>-1.1821465692196444</v>
      </c>
      <c r="AI25" s="10">
        <f t="shared" si="8"/>
        <v>-1.2142254509259138</v>
      </c>
      <c r="AK25" s="46">
        <f t="shared" si="7"/>
        <v>-5.670437101463742</v>
      </c>
      <c r="AL25" s="10">
        <f t="shared" si="9"/>
        <v>-5.8007061448522066</v>
      </c>
    </row>
    <row r="26" spans="2:38" x14ac:dyDescent="0.3">
      <c r="B26" s="2" t="s">
        <v>22</v>
      </c>
      <c r="C26" s="41"/>
      <c r="D26" s="14">
        <v>4.5787010488969E-2</v>
      </c>
      <c r="E26" s="15">
        <v>4.4687163892143902E-2</v>
      </c>
      <c r="F26" s="19">
        <v>2.0988778376810999E-2</v>
      </c>
      <c r="G26" s="43"/>
      <c r="H26" s="6">
        <v>41.193207301705002</v>
      </c>
      <c r="I26" s="7">
        <v>37.362494755940098</v>
      </c>
      <c r="J26" s="43"/>
      <c r="K26" s="6">
        <v>39.548455224848901</v>
      </c>
      <c r="L26" s="7">
        <v>35.86444205243285</v>
      </c>
      <c r="M26" s="43"/>
      <c r="N26" s="6">
        <v>42.068739782644101</v>
      </c>
      <c r="O26" s="7">
        <v>38.205159392953853</v>
      </c>
      <c r="P26" s="43"/>
      <c r="Q26" s="6">
        <v>40.419983942828097</v>
      </c>
      <c r="R26" s="7">
        <v>36.670265067850799</v>
      </c>
      <c r="S26" s="43"/>
      <c r="T26" s="6">
        <v>34.1275652060338</v>
      </c>
      <c r="U26" s="7">
        <v>30.67287923910925</v>
      </c>
      <c r="V26" s="43"/>
      <c r="W26" s="6">
        <v>32.796001105234602</v>
      </c>
      <c r="X26" s="7">
        <v>29.47963484330635</v>
      </c>
      <c r="Y26" s="43"/>
      <c r="Z26" s="46">
        <f t="shared" si="0"/>
        <v>-1.6447520768561006</v>
      </c>
      <c r="AA26" s="21">
        <f t="shared" si="1"/>
        <v>-1.6487558398160047</v>
      </c>
      <c r="AB26" s="10">
        <f t="shared" si="2"/>
        <v>-1.3315641007991985</v>
      </c>
      <c r="AC26" s="43"/>
      <c r="AD26" s="46">
        <f t="shared" si="3"/>
        <v>-1.4980527035072484</v>
      </c>
      <c r="AE26" s="21">
        <f t="shared" si="4"/>
        <v>-1.5348943251030533</v>
      </c>
      <c r="AF26" s="10">
        <f t="shared" si="5"/>
        <v>-1.1932443958028998</v>
      </c>
      <c r="AG26" s="50"/>
      <c r="AH26" s="46">
        <f t="shared" si="6"/>
        <v>-0.41004853764094717</v>
      </c>
      <c r="AI26" s="10">
        <f t="shared" si="8"/>
        <v>-0.41949556070270649</v>
      </c>
      <c r="AK26" s="46">
        <f t="shared" si="7"/>
        <v>-2.9161174904519931</v>
      </c>
      <c r="AL26" s="10">
        <f t="shared" si="9"/>
        <v>-2.8148224266564075</v>
      </c>
    </row>
    <row r="27" spans="2:38" x14ac:dyDescent="0.3">
      <c r="B27" s="2" t="s">
        <v>23</v>
      </c>
      <c r="C27" s="41"/>
      <c r="D27" s="14">
        <v>3.1097421547645299</v>
      </c>
      <c r="E27" s="15">
        <v>3.8162388015793201</v>
      </c>
      <c r="F27" s="19">
        <v>1.9084555727410699</v>
      </c>
      <c r="G27" s="43"/>
      <c r="H27" s="6">
        <v>33.121112611423499</v>
      </c>
      <c r="I27" s="7">
        <v>29.303794694526452</v>
      </c>
      <c r="J27" s="43"/>
      <c r="K27" s="6">
        <v>31.8403716487487</v>
      </c>
      <c r="L27" s="7">
        <v>28.069192276417652</v>
      </c>
      <c r="M27" s="43"/>
      <c r="N27" s="6">
        <v>35.4976231609783</v>
      </c>
      <c r="O27" s="7">
        <v>31.409182007675653</v>
      </c>
      <c r="P27" s="43"/>
      <c r="Q27" s="6">
        <v>34.165299668461302</v>
      </c>
      <c r="R27" s="7">
        <v>30.160375785471899</v>
      </c>
      <c r="S27" s="43"/>
      <c r="T27" s="6">
        <v>26.396271222089698</v>
      </c>
      <c r="U27" s="7">
        <v>22.8618544131924</v>
      </c>
      <c r="V27" s="43"/>
      <c r="W27" s="6">
        <v>25.310383092012898</v>
      </c>
      <c r="X27" s="7">
        <v>21.984677959026499</v>
      </c>
      <c r="Y27" s="43"/>
      <c r="Z27" s="46">
        <f t="shared" si="0"/>
        <v>-1.2807409626747983</v>
      </c>
      <c r="AA27" s="21">
        <f t="shared" si="1"/>
        <v>-1.3323234925169984</v>
      </c>
      <c r="AB27" s="10">
        <f t="shared" si="2"/>
        <v>-1.0858881300767997</v>
      </c>
      <c r="AC27" s="43"/>
      <c r="AD27" s="46">
        <f t="shared" si="3"/>
        <v>-1.2346024181087998</v>
      </c>
      <c r="AE27" s="21">
        <f t="shared" si="4"/>
        <v>-1.2488062222037541</v>
      </c>
      <c r="AF27" s="10">
        <f t="shared" si="5"/>
        <v>-0.87717645416590173</v>
      </c>
      <c r="AG27" s="50"/>
      <c r="AH27" s="46">
        <f t="shared" si="6"/>
        <v>-0.36353321760012319</v>
      </c>
      <c r="AI27" s="10">
        <f t="shared" si="8"/>
        <v>-0.57192015536425045</v>
      </c>
      <c r="AK27" s="46">
        <f t="shared" si="7"/>
        <v>-0.85489759653446362</v>
      </c>
      <c r="AL27" s="10">
        <f t="shared" si="9"/>
        <v>-0.52537910899131879</v>
      </c>
    </row>
    <row r="28" spans="2:38" x14ac:dyDescent="0.3">
      <c r="B28" s="2" t="s">
        <v>24</v>
      </c>
      <c r="C28" s="41"/>
      <c r="D28" s="14">
        <v>1.62252236423279E-2</v>
      </c>
      <c r="E28" s="15">
        <v>1.6244365351614901E-2</v>
      </c>
      <c r="F28" s="19">
        <v>8.3850731276514292E-3</v>
      </c>
      <c r="G28" s="43"/>
      <c r="H28" s="6">
        <v>22.192713713949502</v>
      </c>
      <c r="I28" s="7">
        <v>21.062021310263198</v>
      </c>
      <c r="J28" s="43"/>
      <c r="K28" s="6">
        <v>20.943083990115099</v>
      </c>
      <c r="L28" s="7">
        <v>19.897702685319352</v>
      </c>
      <c r="M28" s="43"/>
      <c r="N28" s="6">
        <v>23.118551563413099</v>
      </c>
      <c r="O28" s="7">
        <v>21.998408201182052</v>
      </c>
      <c r="P28" s="43"/>
      <c r="Q28" s="6">
        <v>21.920062259710299</v>
      </c>
      <c r="R28" s="7">
        <v>20.91201177482785</v>
      </c>
      <c r="S28" s="43"/>
      <c r="T28" s="6">
        <v>15.735475948567</v>
      </c>
      <c r="U28" s="7">
        <v>14.26528183850305</v>
      </c>
      <c r="V28" s="43"/>
      <c r="W28" s="6">
        <v>14.819822916419</v>
      </c>
      <c r="X28" s="7">
        <v>13.480212721670849</v>
      </c>
      <c r="Y28" s="43"/>
      <c r="Z28" s="46">
        <f t="shared" si="0"/>
        <v>-1.2496297238344027</v>
      </c>
      <c r="AA28" s="21">
        <f t="shared" si="1"/>
        <v>-1.1984893037028002</v>
      </c>
      <c r="AB28" s="10">
        <f t="shared" si="2"/>
        <v>-0.91565303214800053</v>
      </c>
      <c r="AC28" s="43"/>
      <c r="AD28" s="46">
        <f t="shared" si="3"/>
        <v>-1.1643186249438457</v>
      </c>
      <c r="AE28" s="21">
        <f t="shared" si="4"/>
        <v>-1.0863964263542023</v>
      </c>
      <c r="AF28" s="10">
        <f t="shared" si="5"/>
        <v>-0.78506911683220082</v>
      </c>
      <c r="AG28" s="50"/>
      <c r="AH28" s="46">
        <f t="shared" si="6"/>
        <v>-0.4666803163303761</v>
      </c>
      <c r="AI28" s="10">
        <f t="shared" si="8"/>
        <v>-0.51488046698718359</v>
      </c>
      <c r="AK28" s="46">
        <f t="shared" si="7"/>
        <v>-3.1470387599580172</v>
      </c>
      <c r="AL28" s="10">
        <f t="shared" si="9"/>
        <v>-3.2469382765569903</v>
      </c>
    </row>
    <row r="29" spans="2:38" x14ac:dyDescent="0.3">
      <c r="B29" s="2" t="s">
        <v>25</v>
      </c>
      <c r="C29" s="41"/>
      <c r="D29" s="14">
        <v>0.11551869653265</v>
      </c>
      <c r="E29" s="15">
        <v>8.7245716831648099E-2</v>
      </c>
      <c r="F29" s="19">
        <v>5.6491849353377803E-2</v>
      </c>
      <c r="G29" s="43"/>
      <c r="H29" s="6">
        <v>41.360290490731103</v>
      </c>
      <c r="I29" s="7">
        <v>45.973204769923797</v>
      </c>
      <c r="J29" s="43"/>
      <c r="K29" s="6">
        <v>39.275848694228003</v>
      </c>
      <c r="L29" s="7">
        <v>43.969173680828646</v>
      </c>
      <c r="M29" s="43"/>
      <c r="N29" s="6">
        <v>37.5664332584645</v>
      </c>
      <c r="O29" s="7">
        <v>41.614414393657199</v>
      </c>
      <c r="P29" s="43"/>
      <c r="Q29" s="6">
        <v>35.785118546181302</v>
      </c>
      <c r="R29" s="7">
        <v>39.9420466664617</v>
      </c>
      <c r="S29" s="43"/>
      <c r="T29" s="6">
        <v>29.868350294226801</v>
      </c>
      <c r="U29" s="7">
        <v>33.444769092866949</v>
      </c>
      <c r="V29" s="43"/>
      <c r="W29" s="6">
        <v>28.462956124475401</v>
      </c>
      <c r="X29" s="7">
        <v>32.113255189008399</v>
      </c>
      <c r="Y29" s="43"/>
      <c r="Z29" s="46">
        <f t="shared" si="0"/>
        <v>-2.0844417965030999</v>
      </c>
      <c r="AA29" s="21">
        <f t="shared" si="1"/>
        <v>-1.7813147122831978</v>
      </c>
      <c r="AB29" s="10">
        <f t="shared" si="2"/>
        <v>-1.4053941697513999</v>
      </c>
      <c r="AC29" s="43"/>
      <c r="AD29" s="46">
        <f t="shared" si="3"/>
        <v>-2.0040310890951503</v>
      </c>
      <c r="AE29" s="21">
        <f t="shared" si="4"/>
        <v>-1.6723677271954998</v>
      </c>
      <c r="AF29" s="10">
        <f t="shared" si="5"/>
        <v>-1.33151390385855</v>
      </c>
      <c r="AG29" s="50"/>
      <c r="AH29" s="46">
        <f t="shared" si="6"/>
        <v>-0.94203009551922201</v>
      </c>
      <c r="AI29" s="10">
        <f t="shared" si="8"/>
        <v>-0.92675904774169571</v>
      </c>
      <c r="AK29" s="46">
        <f t="shared" si="7"/>
        <v>-4.1030218769601996</v>
      </c>
      <c r="AL29" s="10">
        <f t="shared" si="9"/>
        <v>-3.9772458476991672</v>
      </c>
    </row>
    <row r="30" spans="2:38" x14ac:dyDescent="0.3">
      <c r="B30" s="2" t="s">
        <v>26</v>
      </c>
      <c r="C30" s="41"/>
      <c r="D30" s="14">
        <v>5.1001452948917801E-2</v>
      </c>
      <c r="E30" s="15">
        <v>9.9589855190850896E-2</v>
      </c>
      <c r="F30" s="19">
        <v>6.7852596306738205E-2</v>
      </c>
      <c r="G30" s="43"/>
      <c r="H30" s="6">
        <v>23.762146996612199</v>
      </c>
      <c r="I30" s="7">
        <v>19.979809319814649</v>
      </c>
      <c r="J30" s="43"/>
      <c r="K30" s="6">
        <v>22.6905155664581</v>
      </c>
      <c r="L30" s="7">
        <v>19.03923309301975</v>
      </c>
      <c r="M30" s="43"/>
      <c r="N30" s="6">
        <v>30.680494281926201</v>
      </c>
      <c r="O30" s="7">
        <v>27.805106322408101</v>
      </c>
      <c r="P30" s="43"/>
      <c r="Q30" s="6">
        <v>29.4021343683259</v>
      </c>
      <c r="R30" s="7">
        <v>26.632856380731653</v>
      </c>
      <c r="S30" s="43"/>
      <c r="T30" s="6">
        <v>22.327407534384001</v>
      </c>
      <c r="U30" s="7">
        <v>18.893820226546548</v>
      </c>
      <c r="V30" s="43"/>
      <c r="W30" s="6">
        <v>21.482945262467801</v>
      </c>
      <c r="X30" s="7">
        <v>18.276110739230802</v>
      </c>
      <c r="Y30" s="43"/>
      <c r="Z30" s="46">
        <f t="shared" si="0"/>
        <v>-1.071631430154099</v>
      </c>
      <c r="AA30" s="21">
        <f t="shared" si="1"/>
        <v>-1.2783599136003012</v>
      </c>
      <c r="AB30" s="10">
        <f t="shared" si="2"/>
        <v>-0.84446227191619982</v>
      </c>
      <c r="AC30" s="43"/>
      <c r="AD30" s="46">
        <f t="shared" si="3"/>
        <v>-0.94057622679489938</v>
      </c>
      <c r="AE30" s="21">
        <f t="shared" si="4"/>
        <v>-1.1722499416764478</v>
      </c>
      <c r="AF30" s="10">
        <f t="shared" si="5"/>
        <v>-0.61770948731574649</v>
      </c>
      <c r="AG30" s="50"/>
      <c r="AH30" s="46">
        <f t="shared" si="6"/>
        <v>-0.35470599825838822</v>
      </c>
      <c r="AI30" s="10">
        <f t="shared" si="8"/>
        <v>-0.40742224171137342</v>
      </c>
      <c r="AK30" s="46">
        <f t="shared" si="7"/>
        <v>-2.0075098069179393</v>
      </c>
      <c r="AL30" s="10">
        <f t="shared" si="9"/>
        <v>-1.9929729317761198</v>
      </c>
    </row>
    <row r="31" spans="2:38" x14ac:dyDescent="0.3">
      <c r="B31" s="2" t="s">
        <v>27</v>
      </c>
      <c r="C31" s="41"/>
      <c r="D31" s="14">
        <v>2.3486793608540599E-2</v>
      </c>
      <c r="E31" s="15">
        <v>4.0271932047791198E-2</v>
      </c>
      <c r="F31" s="19">
        <v>2.6729693403471099E-2</v>
      </c>
      <c r="G31" s="43"/>
      <c r="H31" s="6">
        <v>36.233765284678697</v>
      </c>
      <c r="I31" s="7">
        <v>41.414229586962051</v>
      </c>
      <c r="J31" s="43"/>
      <c r="K31" s="6">
        <v>35.177519933001498</v>
      </c>
      <c r="L31" s="7">
        <v>40.203403548802903</v>
      </c>
      <c r="M31" s="43"/>
      <c r="N31" s="6">
        <v>41.464533925833102</v>
      </c>
      <c r="O31" s="7">
        <v>46.100597987492854</v>
      </c>
      <c r="P31" s="43"/>
      <c r="Q31" s="6">
        <v>40.128313996756198</v>
      </c>
      <c r="R31" s="7">
        <v>44.590178589095501</v>
      </c>
      <c r="S31" s="43"/>
      <c r="T31" s="6">
        <v>36.234069819797298</v>
      </c>
      <c r="U31" s="7">
        <v>41.266769825219299</v>
      </c>
      <c r="V31" s="43"/>
      <c r="W31" s="6">
        <v>35.160930205550002</v>
      </c>
      <c r="X31" s="7">
        <v>39.926248827025553</v>
      </c>
      <c r="Y31" s="43"/>
      <c r="Z31" s="46">
        <f t="shared" si="0"/>
        <v>-1.0562453516771981</v>
      </c>
      <c r="AA31" s="21">
        <f t="shared" si="1"/>
        <v>-1.3362199290769041</v>
      </c>
      <c r="AB31" s="10">
        <f t="shared" si="2"/>
        <v>-1.073139614247296</v>
      </c>
      <c r="AC31" s="43"/>
      <c r="AD31" s="46">
        <f t="shared" si="3"/>
        <v>-1.2108260381591478</v>
      </c>
      <c r="AE31" s="21">
        <f t="shared" si="4"/>
        <v>-1.5104193983973531</v>
      </c>
      <c r="AF31" s="10">
        <f t="shared" si="5"/>
        <v>-1.340520998193746</v>
      </c>
      <c r="AG31" s="50"/>
      <c r="AH31" s="46">
        <f t="shared" si="6"/>
        <v>-0.5488793806864839</v>
      </c>
      <c r="AI31" s="10">
        <f t="shared" si="8"/>
        <v>-0.52148554097961297</v>
      </c>
      <c r="AK31" s="46">
        <f t="shared" si="7"/>
        <v>-3.091903816374697</v>
      </c>
      <c r="AL31" s="10">
        <f t="shared" si="9"/>
        <v>-3.1939661000120592</v>
      </c>
    </row>
    <row r="32" spans="2:38" x14ac:dyDescent="0.3">
      <c r="B32" s="2" t="s">
        <v>28</v>
      </c>
      <c r="C32" s="41"/>
      <c r="D32" s="14">
        <v>0.103012570565662</v>
      </c>
      <c r="E32" s="15">
        <v>0.14729629375214001</v>
      </c>
      <c r="F32" s="19">
        <v>7.7041926696370999E-2</v>
      </c>
      <c r="G32" s="43"/>
      <c r="H32" s="6">
        <v>39.411659376214601</v>
      </c>
      <c r="I32" s="7">
        <v>32.621503584002248</v>
      </c>
      <c r="J32" s="43"/>
      <c r="K32" s="6">
        <v>37.760532151228702</v>
      </c>
      <c r="L32" s="7">
        <v>30.961047244522703</v>
      </c>
      <c r="M32" s="43"/>
      <c r="N32" s="6">
        <v>44.532275802306202</v>
      </c>
      <c r="O32" s="7">
        <v>37.410118566570851</v>
      </c>
      <c r="P32" s="43"/>
      <c r="Q32" s="6">
        <v>42.707144786333401</v>
      </c>
      <c r="R32" s="7">
        <v>35.544675214129903</v>
      </c>
      <c r="S32" s="43"/>
      <c r="T32" s="6">
        <v>31.283969818419699</v>
      </c>
      <c r="U32" s="7">
        <v>25.669739070881548</v>
      </c>
      <c r="V32" s="43"/>
      <c r="W32" s="6">
        <v>29.982554809506698</v>
      </c>
      <c r="X32" s="7">
        <v>24.3889465825564</v>
      </c>
      <c r="Y32" s="43"/>
      <c r="Z32" s="46">
        <f t="shared" si="0"/>
        <v>-1.651127224985899</v>
      </c>
      <c r="AA32" s="21">
        <f t="shared" si="1"/>
        <v>-1.8251310159728007</v>
      </c>
      <c r="AB32" s="10">
        <f t="shared" si="2"/>
        <v>-1.3014150089130005</v>
      </c>
      <c r="AC32" s="43"/>
      <c r="AD32" s="46">
        <f t="shared" si="3"/>
        <v>-1.6604563394795449</v>
      </c>
      <c r="AE32" s="21">
        <f t="shared" si="4"/>
        <v>-1.8654433524409484</v>
      </c>
      <c r="AF32" s="10">
        <f t="shared" si="5"/>
        <v>-1.2807924883251474</v>
      </c>
      <c r="AG32" s="50"/>
      <c r="AH32" s="46">
        <f t="shared" si="6"/>
        <v>-0.79588458993009292</v>
      </c>
      <c r="AI32" s="10">
        <f t="shared" si="8"/>
        <v>-0.88962591975077621</v>
      </c>
      <c r="AK32" s="46">
        <f t="shared" si="7"/>
        <v>-3.3837275561741254</v>
      </c>
      <c r="AL32" s="10">
        <f t="shared" si="9"/>
        <v>-3.6043691101861324</v>
      </c>
    </row>
    <row r="33" spans="2:38" x14ac:dyDescent="0.3">
      <c r="B33" s="2" t="s">
        <v>29</v>
      </c>
      <c r="C33" s="41"/>
      <c r="D33" s="14">
        <v>7.7883163251867699E-2</v>
      </c>
      <c r="E33" s="15">
        <v>0.13228007059531</v>
      </c>
      <c r="F33" s="19">
        <v>6.7283222309043197E-2</v>
      </c>
      <c r="G33" s="43"/>
      <c r="H33" s="6">
        <v>29.973586662524401</v>
      </c>
      <c r="I33" s="7">
        <v>23.2593483203575</v>
      </c>
      <c r="J33" s="43"/>
      <c r="K33" s="6">
        <v>28.938917436082399</v>
      </c>
      <c r="L33" s="7">
        <v>22.319982429235949</v>
      </c>
      <c r="M33" s="43"/>
      <c r="N33" s="6">
        <v>34.451739062839003</v>
      </c>
      <c r="O33" s="7">
        <v>27.904420162510601</v>
      </c>
      <c r="P33" s="43"/>
      <c r="Q33" s="6">
        <v>33.358090639926601</v>
      </c>
      <c r="R33" s="7">
        <v>26.84765050131735</v>
      </c>
      <c r="S33" s="43"/>
      <c r="T33" s="6">
        <v>28.617734027315802</v>
      </c>
      <c r="U33" s="7">
        <v>22.07378087467875</v>
      </c>
      <c r="V33" s="43"/>
      <c r="W33" s="6">
        <v>27.681133068976401</v>
      </c>
      <c r="X33" s="7">
        <v>21.27254733315155</v>
      </c>
      <c r="Y33" s="43"/>
      <c r="Z33" s="46">
        <f t="shared" si="0"/>
        <v>-1.0346692264420021</v>
      </c>
      <c r="AA33" s="21">
        <f t="shared" si="1"/>
        <v>-1.0936484229124019</v>
      </c>
      <c r="AB33" s="10">
        <f t="shared" si="2"/>
        <v>-0.93660095833940105</v>
      </c>
      <c r="AC33" s="43"/>
      <c r="AD33" s="46">
        <f t="shared" si="3"/>
        <v>-0.93936589112155033</v>
      </c>
      <c r="AE33" s="21">
        <f t="shared" si="4"/>
        <v>-1.0567696611932504</v>
      </c>
      <c r="AF33" s="10">
        <f t="shared" si="5"/>
        <v>-0.80123354152719983</v>
      </c>
      <c r="AG33" s="50"/>
      <c r="AH33" s="46">
        <f t="shared" si="6"/>
        <v>-0.19994385264080938</v>
      </c>
      <c r="AI33" s="10">
        <f t="shared" si="8"/>
        <v>-0.33616323265385073</v>
      </c>
      <c r="AK33" s="46">
        <f t="shared" si="7"/>
        <v>-1.5064516404104786</v>
      </c>
      <c r="AL33" s="10">
        <f t="shared" si="9"/>
        <v>-1.747565217074859</v>
      </c>
    </row>
    <row r="34" spans="2:38" x14ac:dyDescent="0.3">
      <c r="B34" s="2" t="s">
        <v>30</v>
      </c>
      <c r="C34" s="41"/>
      <c r="D34" s="14">
        <v>1.6746842744139101</v>
      </c>
      <c r="E34" s="15">
        <v>1.5264052255317899</v>
      </c>
      <c r="F34" s="19">
        <v>1.0194384321593899</v>
      </c>
      <c r="G34" s="43"/>
      <c r="H34" s="6">
        <v>45.848008726408302</v>
      </c>
      <c r="I34" s="7">
        <v>46.934676578581346</v>
      </c>
      <c r="J34" s="43"/>
      <c r="K34" s="6">
        <v>43.709243269744398</v>
      </c>
      <c r="L34" s="7">
        <v>44.994784608985299</v>
      </c>
      <c r="M34" s="43"/>
      <c r="N34" s="6">
        <v>41.264989748246599</v>
      </c>
      <c r="O34" s="7">
        <v>41.792882054371603</v>
      </c>
      <c r="P34" s="43"/>
      <c r="Q34" s="6">
        <v>39.370668928254098</v>
      </c>
      <c r="R34" s="7">
        <v>40.095380645164951</v>
      </c>
      <c r="S34" s="43"/>
      <c r="T34" s="6">
        <v>32.155309231619199</v>
      </c>
      <c r="U34" s="7">
        <v>32.406512965052855</v>
      </c>
      <c r="V34" s="43"/>
      <c r="W34" s="6">
        <v>30.636202503540499</v>
      </c>
      <c r="X34" s="7">
        <v>31.02004020016965</v>
      </c>
      <c r="Y34" s="43"/>
      <c r="Z34" s="46">
        <f t="shared" si="0"/>
        <v>-2.1387654566639043</v>
      </c>
      <c r="AA34" s="21">
        <f t="shared" si="1"/>
        <v>-1.894320819992501</v>
      </c>
      <c r="AB34" s="10">
        <f t="shared" si="2"/>
        <v>-1.5191067280787003</v>
      </c>
      <c r="AC34" s="43"/>
      <c r="AD34" s="46">
        <f t="shared" si="3"/>
        <v>-1.9398919695960473</v>
      </c>
      <c r="AE34" s="21">
        <f t="shared" si="4"/>
        <v>-1.6975014092066516</v>
      </c>
      <c r="AF34" s="10">
        <f t="shared" si="5"/>
        <v>-1.3864727648832051</v>
      </c>
      <c r="AG34" s="50"/>
      <c r="AH34" s="46">
        <f t="shared" si="6"/>
        <v>-1.152608860225081</v>
      </c>
      <c r="AI34" s="10">
        <f t="shared" si="8"/>
        <v>-1.0114849005321329</v>
      </c>
      <c r="AK34" s="46">
        <f t="shared" si="7"/>
        <v>-1.4827444792267661</v>
      </c>
      <c r="AL34" s="10">
        <f t="shared" si="9"/>
        <v>-1.351691326292753</v>
      </c>
    </row>
    <row r="35" spans="2:38" x14ac:dyDescent="0.3">
      <c r="B35" s="2" t="s">
        <v>31</v>
      </c>
      <c r="C35" s="41"/>
      <c r="D35" s="14">
        <v>2.41331951943753E-3</v>
      </c>
      <c r="E35" s="15">
        <v>3.6545487159241399E-3</v>
      </c>
      <c r="F35" s="19">
        <v>1.7448144506025201E-3</v>
      </c>
      <c r="G35" s="43"/>
      <c r="H35" s="6">
        <v>31.506148096867101</v>
      </c>
      <c r="I35" s="7">
        <v>33.895167095122204</v>
      </c>
      <c r="J35" s="43"/>
      <c r="K35" s="6">
        <v>29.117710253850898</v>
      </c>
      <c r="L35" s="7">
        <v>31.341717627485799</v>
      </c>
      <c r="M35" s="43"/>
      <c r="N35" s="6">
        <v>29.269399594310201</v>
      </c>
      <c r="O35" s="7">
        <v>31.270890378134347</v>
      </c>
      <c r="P35" s="43"/>
      <c r="Q35" s="6">
        <v>27.168326261904902</v>
      </c>
      <c r="R35" s="7">
        <v>29.009811241470949</v>
      </c>
      <c r="S35" s="43"/>
      <c r="T35" s="6">
        <v>20.920218030857001</v>
      </c>
      <c r="U35" s="7">
        <v>23.008133136942497</v>
      </c>
      <c r="V35" s="43"/>
      <c r="W35" s="6">
        <v>19.460146380756001</v>
      </c>
      <c r="X35" s="7">
        <v>21.449294684317799</v>
      </c>
      <c r="Y35" s="43"/>
      <c r="Z35" s="46">
        <f t="shared" si="0"/>
        <v>-2.3884378430162023</v>
      </c>
      <c r="AA35" s="21">
        <f t="shared" si="1"/>
        <v>-2.1010733324052993</v>
      </c>
      <c r="AB35" s="10">
        <f t="shared" si="2"/>
        <v>-1.4600716501009998</v>
      </c>
      <c r="AC35" s="43"/>
      <c r="AD35" s="46">
        <f t="shared" si="3"/>
        <v>-2.5534494676364048</v>
      </c>
      <c r="AE35" s="21">
        <f t="shared" si="4"/>
        <v>-2.2610791366633975</v>
      </c>
      <c r="AF35" s="10">
        <f t="shared" si="5"/>
        <v>-1.5588384526246983</v>
      </c>
      <c r="AG35" s="50"/>
      <c r="AH35" s="46">
        <f t="shared" si="6"/>
        <v>-0.79584447768255062</v>
      </c>
      <c r="AI35" s="10">
        <f t="shared" si="8"/>
        <v>-0.87434516456484712</v>
      </c>
      <c r="AK35" s="46">
        <f t="shared" si="7"/>
        <v>-6.7555133051692771</v>
      </c>
      <c r="AL35" s="10">
        <f t="shared" si="9"/>
        <v>-7.3675077952540891</v>
      </c>
    </row>
    <row r="36" spans="2:38" x14ac:dyDescent="0.3">
      <c r="B36" s="2" t="s">
        <v>32</v>
      </c>
      <c r="C36" s="41"/>
      <c r="D36" s="14">
        <v>1.16170838631404E-2</v>
      </c>
      <c r="E36" s="15">
        <v>2.00416847434347E-2</v>
      </c>
      <c r="F36" s="19">
        <v>1.3910825446380301E-2</v>
      </c>
      <c r="G36" s="43"/>
      <c r="H36" s="6">
        <v>48.798749715111597</v>
      </c>
      <c r="I36" s="7">
        <v>28.26026382493275</v>
      </c>
      <c r="J36" s="43"/>
      <c r="K36" s="6">
        <v>47.420900348696897</v>
      </c>
      <c r="L36" s="7">
        <v>27.245993645691748</v>
      </c>
      <c r="M36" s="43"/>
      <c r="N36" s="6">
        <v>52.118653915595502</v>
      </c>
      <c r="O36" s="7">
        <v>32.083368866665552</v>
      </c>
      <c r="P36" s="43"/>
      <c r="Q36" s="6">
        <v>50.658707938593601</v>
      </c>
      <c r="R36" s="7">
        <v>30.966264980141201</v>
      </c>
      <c r="S36" s="43"/>
      <c r="T36" s="6">
        <v>47.673940953120002</v>
      </c>
      <c r="U36" s="7">
        <v>27.508336121245648</v>
      </c>
      <c r="V36" s="43"/>
      <c r="W36" s="6">
        <v>46.348939382431801</v>
      </c>
      <c r="X36" s="7">
        <v>26.474085412405849</v>
      </c>
      <c r="Y36" s="43"/>
      <c r="Z36" s="46">
        <f t="shared" ref="Z36:Z67" si="10">K36-H36</f>
        <v>-1.3778493664147007</v>
      </c>
      <c r="AA36" s="21">
        <f t="shared" ref="AA36:AA67" si="11">Q36-N36</f>
        <v>-1.459945977001901</v>
      </c>
      <c r="AB36" s="10">
        <f t="shared" ref="AB36:AB67" si="12">W36-T36</f>
        <v>-1.325001570688201</v>
      </c>
      <c r="AC36" s="43"/>
      <c r="AD36" s="46">
        <f t="shared" ref="AD36:AD67" si="13">L36-I36</f>
        <v>-1.0142701792410023</v>
      </c>
      <c r="AE36" s="21">
        <f t="shared" ref="AE36:AE67" si="14">R36-O36</f>
        <v>-1.117103886524351</v>
      </c>
      <c r="AF36" s="10">
        <f t="shared" ref="AF36:AF67" si="15">X36-U36</f>
        <v>-1.0342507088397994</v>
      </c>
      <c r="AG36" s="50"/>
      <c r="AH36" s="46">
        <f t="shared" ref="AH36:AH67" si="16">SLOPE(Z36:AB36,LN($D36:$F36))</f>
        <v>-0.18247694677117263</v>
      </c>
      <c r="AI36" s="10">
        <f t="shared" si="8"/>
        <v>-0.19415831659818988</v>
      </c>
      <c r="AK36" s="46">
        <f t="shared" ref="AK36:AK67" si="17">INTERCEPT(Z36:AB36,LN($D36:$F36))</f>
        <v>-2.1564538708149046</v>
      </c>
      <c r="AL36" s="10">
        <f t="shared" si="9"/>
        <v>-1.8732818594222995</v>
      </c>
    </row>
    <row r="37" spans="2:38" x14ac:dyDescent="0.3">
      <c r="B37" s="2" t="s">
        <v>33</v>
      </c>
      <c r="C37" s="41"/>
      <c r="D37" s="14">
        <v>2.5226374668832902E-2</v>
      </c>
      <c r="E37" s="15">
        <v>4.4657351669345001E-2</v>
      </c>
      <c r="F37" s="19">
        <v>3.4290349398380701E-2</v>
      </c>
      <c r="G37" s="43"/>
      <c r="H37" s="6">
        <v>29.6658452239637</v>
      </c>
      <c r="I37" s="7">
        <v>23.133804953902999</v>
      </c>
      <c r="J37" s="43"/>
      <c r="K37" s="6">
        <v>28.120480476361699</v>
      </c>
      <c r="L37" s="7">
        <v>21.816954134804348</v>
      </c>
      <c r="M37" s="43"/>
      <c r="N37" s="6">
        <v>32.774528898454697</v>
      </c>
      <c r="O37" s="7">
        <v>26.97602731825695</v>
      </c>
      <c r="P37" s="43"/>
      <c r="Q37" s="6">
        <v>31.183555108425701</v>
      </c>
      <c r="R37" s="7">
        <v>25.582419577509199</v>
      </c>
      <c r="S37" s="43"/>
      <c r="T37" s="6">
        <v>27.2491963038614</v>
      </c>
      <c r="U37" s="7">
        <v>21.189869820892248</v>
      </c>
      <c r="V37" s="43"/>
      <c r="W37" s="6">
        <v>25.897261662536899</v>
      </c>
      <c r="X37" s="7">
        <v>19.9794513351791</v>
      </c>
      <c r="Y37" s="43"/>
      <c r="Z37" s="46">
        <f t="shared" si="10"/>
        <v>-1.5453647476020009</v>
      </c>
      <c r="AA37" s="21">
        <f t="shared" si="11"/>
        <v>-1.5909737900289969</v>
      </c>
      <c r="AB37" s="10">
        <f t="shared" si="12"/>
        <v>-1.351934641324501</v>
      </c>
      <c r="AC37" s="43"/>
      <c r="AD37" s="46">
        <f t="shared" si="13"/>
        <v>-1.3168508190986508</v>
      </c>
      <c r="AE37" s="21">
        <f t="shared" si="14"/>
        <v>-1.3936077407477505</v>
      </c>
      <c r="AF37" s="10">
        <f t="shared" si="15"/>
        <v>-1.2104184857131486</v>
      </c>
      <c r="AG37" s="50"/>
      <c r="AH37" s="46">
        <f t="shared" si="16"/>
        <v>-6.0820258892848589E-2</v>
      </c>
      <c r="AI37" s="10">
        <f t="shared" si="8"/>
        <v>-0.12149453340132257</v>
      </c>
      <c r="AK37" s="46">
        <f t="shared" si="17"/>
        <v>-1.7020992687866805</v>
      </c>
      <c r="AL37" s="10">
        <f t="shared" si="9"/>
        <v>-1.7184809603623099</v>
      </c>
    </row>
    <row r="38" spans="2:38" x14ac:dyDescent="0.3">
      <c r="B38" s="2" t="s">
        <v>34</v>
      </c>
      <c r="C38" s="41"/>
      <c r="D38" s="14">
        <v>0.49278310696444599</v>
      </c>
      <c r="E38" s="15">
        <v>0.55176436602262102</v>
      </c>
      <c r="F38" s="19">
        <v>0.18527383053113</v>
      </c>
      <c r="G38" s="43"/>
      <c r="H38" s="6">
        <v>30.0286332152257</v>
      </c>
      <c r="I38" s="7">
        <v>27.550225901594899</v>
      </c>
      <c r="J38" s="43"/>
      <c r="K38" s="6">
        <v>28.434429479280201</v>
      </c>
      <c r="L38" s="7">
        <v>25.973221061289998</v>
      </c>
      <c r="M38" s="43"/>
      <c r="N38" s="6">
        <v>30.341499412803</v>
      </c>
      <c r="O38" s="7">
        <v>27.71805279645405</v>
      </c>
      <c r="P38" s="43"/>
      <c r="Q38" s="6">
        <v>28.737043849182001</v>
      </c>
      <c r="R38" s="7">
        <v>26.143008661118401</v>
      </c>
      <c r="S38" s="43"/>
      <c r="T38" s="6">
        <v>24.062899467024302</v>
      </c>
      <c r="U38" s="7">
        <v>21.874118514045701</v>
      </c>
      <c r="V38" s="43"/>
      <c r="W38" s="6">
        <v>22.967479308426402</v>
      </c>
      <c r="X38" s="7">
        <v>20.842004171254452</v>
      </c>
      <c r="Y38" s="43"/>
      <c r="Z38" s="46">
        <f t="shared" si="10"/>
        <v>-1.5942037359454986</v>
      </c>
      <c r="AA38" s="21">
        <f t="shared" si="11"/>
        <v>-1.6044555636209985</v>
      </c>
      <c r="AB38" s="10">
        <f t="shared" si="12"/>
        <v>-1.0954201585979</v>
      </c>
      <c r="AC38" s="43"/>
      <c r="AD38" s="46">
        <f t="shared" si="13"/>
        <v>-1.5770048403049017</v>
      </c>
      <c r="AE38" s="21">
        <f t="shared" si="14"/>
        <v>-1.5750441353356486</v>
      </c>
      <c r="AF38" s="10">
        <f t="shared" si="15"/>
        <v>-1.0321143427912496</v>
      </c>
      <c r="AG38" s="50"/>
      <c r="AH38" s="46">
        <f t="shared" si="16"/>
        <v>-0.48346555853117634</v>
      </c>
      <c r="AI38" s="10">
        <f t="shared" si="8"/>
        <v>-0.52082098262380971</v>
      </c>
      <c r="AK38" s="46">
        <f t="shared" si="17"/>
        <v>-1.9129303101336959</v>
      </c>
      <c r="AL38" s="10">
        <f t="shared" si="9"/>
        <v>-1.9135005967755521</v>
      </c>
    </row>
    <row r="39" spans="2:38" x14ac:dyDescent="0.3">
      <c r="B39" s="2" t="s">
        <v>35</v>
      </c>
      <c r="C39" s="41"/>
      <c r="D39" s="14">
        <v>32.8646407088522</v>
      </c>
      <c r="E39" s="15">
        <v>39.711157780843998</v>
      </c>
      <c r="F39" s="19">
        <v>18.7245283804167</v>
      </c>
      <c r="G39" s="43"/>
      <c r="H39" s="6">
        <v>62.614345794294202</v>
      </c>
      <c r="I39" s="7">
        <v>68.964203058329957</v>
      </c>
      <c r="J39" s="43"/>
      <c r="K39" s="6">
        <v>60.778039204858104</v>
      </c>
      <c r="L39" s="7">
        <v>67.225148690690759</v>
      </c>
      <c r="M39" s="43"/>
      <c r="N39" s="6">
        <v>67.314126496929006</v>
      </c>
      <c r="O39" s="7">
        <v>75.228261429680103</v>
      </c>
      <c r="P39" s="43"/>
      <c r="Q39" s="6">
        <v>65.512317848344594</v>
      </c>
      <c r="R39" s="7">
        <v>73.514825890582998</v>
      </c>
      <c r="S39" s="43"/>
      <c r="T39" s="6">
        <v>46.501891683275801</v>
      </c>
      <c r="U39" s="7">
        <v>50.9348013875438</v>
      </c>
      <c r="V39" s="43"/>
      <c r="W39" s="6">
        <v>45.021190518299498</v>
      </c>
      <c r="X39" s="7">
        <v>49.609557178884998</v>
      </c>
      <c r="Y39" s="43"/>
      <c r="Z39" s="46">
        <f t="shared" si="10"/>
        <v>-1.8363065894360986</v>
      </c>
      <c r="AA39" s="21">
        <f t="shared" si="11"/>
        <v>-1.8018086485844123</v>
      </c>
      <c r="AB39" s="10">
        <f t="shared" si="12"/>
        <v>-1.4807011649763027</v>
      </c>
      <c r="AC39" s="43"/>
      <c r="AD39" s="46">
        <f t="shared" si="13"/>
        <v>-1.7390543676391985</v>
      </c>
      <c r="AE39" s="21">
        <f t="shared" si="14"/>
        <v>-1.7134355390971052</v>
      </c>
      <c r="AF39" s="10">
        <f t="shared" si="15"/>
        <v>-1.3252442086588019</v>
      </c>
      <c r="AG39" s="50"/>
      <c r="AH39" s="46">
        <f t="shared" si="16"/>
        <v>-0.47404504789322166</v>
      </c>
      <c r="AI39" s="10">
        <f t="shared" si="8"/>
        <v>-0.56653416446211935</v>
      </c>
      <c r="AK39" s="46">
        <f t="shared" si="17"/>
        <v>-0.10970992323261974</v>
      </c>
      <c r="AL39" s="10">
        <f t="shared" si="9"/>
        <v>0.31548332046487459</v>
      </c>
    </row>
    <row r="40" spans="2:38" x14ac:dyDescent="0.3">
      <c r="B40" s="2" t="s">
        <v>36</v>
      </c>
      <c r="C40" s="41"/>
      <c r="D40" s="14">
        <v>0.45812642354440902</v>
      </c>
      <c r="E40" s="15">
        <v>0.60737333976160501</v>
      </c>
      <c r="F40" s="19">
        <v>0.21195405110599</v>
      </c>
      <c r="G40" s="43"/>
      <c r="H40" s="6">
        <v>15.2079224800306</v>
      </c>
      <c r="I40" s="7">
        <v>14.478129147031101</v>
      </c>
      <c r="J40" s="43"/>
      <c r="K40" s="6">
        <v>14.566091038307899</v>
      </c>
      <c r="L40" s="7">
        <v>13.846890671701299</v>
      </c>
      <c r="M40" s="43"/>
      <c r="N40" s="6">
        <v>17.598567568894602</v>
      </c>
      <c r="O40" s="7">
        <v>16.770109921818602</v>
      </c>
      <c r="P40" s="43"/>
      <c r="Q40" s="6">
        <v>16.881320224052001</v>
      </c>
      <c r="R40" s="7">
        <v>16.067530605060902</v>
      </c>
      <c r="S40" s="43"/>
      <c r="T40" s="6">
        <v>10.4561297074838</v>
      </c>
      <c r="U40" s="7">
        <v>9.9974776969449692</v>
      </c>
      <c r="V40" s="43"/>
      <c r="W40" s="6">
        <v>9.9282558700440902</v>
      </c>
      <c r="X40" s="7">
        <v>9.4719146483579202</v>
      </c>
      <c r="Y40" s="43"/>
      <c r="Z40" s="46">
        <f t="shared" si="10"/>
        <v>-0.6418314417227009</v>
      </c>
      <c r="AA40" s="21">
        <f t="shared" si="11"/>
        <v>-0.71724734484260111</v>
      </c>
      <c r="AB40" s="10">
        <f t="shared" si="12"/>
        <v>-0.52787383743971006</v>
      </c>
      <c r="AC40" s="43"/>
      <c r="AD40" s="46">
        <f t="shared" si="13"/>
        <v>-0.63123847532980193</v>
      </c>
      <c r="AE40" s="21">
        <f t="shared" si="14"/>
        <v>-0.70257931675769925</v>
      </c>
      <c r="AF40" s="10">
        <f t="shared" si="15"/>
        <v>-0.52556304858704905</v>
      </c>
      <c r="AG40" s="50"/>
      <c r="AH40" s="46">
        <f t="shared" si="16"/>
        <v>-0.17310820202364763</v>
      </c>
      <c r="AI40" s="10">
        <f t="shared" si="8"/>
        <v>-0.16158025524580075</v>
      </c>
      <c r="AK40" s="46">
        <f t="shared" si="17"/>
        <v>-0.79231799888232002</v>
      </c>
      <c r="AL40" s="10">
        <f t="shared" si="9"/>
        <v>-0.77225037362062299</v>
      </c>
    </row>
    <row r="41" spans="2:38" x14ac:dyDescent="0.3">
      <c r="B41" s="2" t="s">
        <v>37</v>
      </c>
      <c r="C41" s="41"/>
      <c r="D41" s="14">
        <v>3.1966831110471399E-3</v>
      </c>
      <c r="E41" s="15">
        <v>4.2101058022656597E-3</v>
      </c>
      <c r="F41" s="19">
        <v>2.6668529625465099E-3</v>
      </c>
      <c r="G41" s="43"/>
      <c r="H41" s="6">
        <v>26.550672115833699</v>
      </c>
      <c r="I41" s="7">
        <v>26.68649620479485</v>
      </c>
      <c r="J41" s="43"/>
      <c r="K41" s="6">
        <v>25.0127058112414</v>
      </c>
      <c r="L41" s="7">
        <v>25.21433991293965</v>
      </c>
      <c r="M41" s="43"/>
      <c r="N41" s="6">
        <v>26.923693841115</v>
      </c>
      <c r="O41" s="7">
        <v>27.23964570752895</v>
      </c>
      <c r="P41" s="43"/>
      <c r="Q41" s="6">
        <v>25.3813784476656</v>
      </c>
      <c r="R41" s="7">
        <v>25.764972945701299</v>
      </c>
      <c r="S41" s="43"/>
      <c r="T41" s="6">
        <v>22.406608883191101</v>
      </c>
      <c r="U41" s="7">
        <v>22.519118791327401</v>
      </c>
      <c r="V41" s="43"/>
      <c r="W41" s="6">
        <v>21.201314019617399</v>
      </c>
      <c r="X41" s="7">
        <v>21.406188077638703</v>
      </c>
      <c r="Y41" s="43"/>
      <c r="Z41" s="46">
        <f t="shared" si="10"/>
        <v>-1.5379663045922989</v>
      </c>
      <c r="AA41" s="21">
        <f t="shared" si="11"/>
        <v>-1.5423153934493996</v>
      </c>
      <c r="AB41" s="10">
        <f t="shared" si="12"/>
        <v>-1.2052948635737017</v>
      </c>
      <c r="AC41" s="43"/>
      <c r="AD41" s="46">
        <f t="shared" si="13"/>
        <v>-1.4721562918551996</v>
      </c>
      <c r="AE41" s="21">
        <f t="shared" si="14"/>
        <v>-1.4746727618276516</v>
      </c>
      <c r="AF41" s="10">
        <f t="shared" si="15"/>
        <v>-1.1129307136886979</v>
      </c>
      <c r="AG41" s="50"/>
      <c r="AH41" s="46">
        <f t="shared" si="16"/>
        <v>-0.67907045367636387</v>
      </c>
      <c r="AI41" s="10">
        <f t="shared" si="8"/>
        <v>-0.72824359273613659</v>
      </c>
      <c r="AK41" s="46">
        <f t="shared" si="17"/>
        <v>-5.3089073016301427</v>
      </c>
      <c r="AL41" s="10">
        <f t="shared" si="9"/>
        <v>-5.5146228959380768</v>
      </c>
    </row>
    <row r="42" spans="2:38" x14ac:dyDescent="0.3">
      <c r="B42" s="2" t="s">
        <v>38</v>
      </c>
      <c r="C42" s="41"/>
      <c r="D42" s="14">
        <v>2.3042542138840501E-2</v>
      </c>
      <c r="E42" s="15">
        <v>3.7542386826000397E-2</v>
      </c>
      <c r="F42" s="19">
        <v>1.4315520391734501E-2</v>
      </c>
      <c r="G42" s="43"/>
      <c r="H42" s="6">
        <v>37.785762379308601</v>
      </c>
      <c r="I42" s="7">
        <v>41.877717835386697</v>
      </c>
      <c r="J42" s="43"/>
      <c r="K42" s="6">
        <v>36.666886775811101</v>
      </c>
      <c r="L42" s="7">
        <v>40.676148336031652</v>
      </c>
      <c r="M42" s="43"/>
      <c r="N42" s="6">
        <v>39.494384612785097</v>
      </c>
      <c r="O42" s="7">
        <v>43.613968282781151</v>
      </c>
      <c r="P42" s="43"/>
      <c r="Q42" s="6">
        <v>38.548693926574401</v>
      </c>
      <c r="R42" s="7">
        <v>42.632483004602051</v>
      </c>
      <c r="S42" s="43"/>
      <c r="T42" s="6">
        <v>36.389684422585503</v>
      </c>
      <c r="U42" s="7">
        <v>40.555073065024047</v>
      </c>
      <c r="V42" s="43"/>
      <c r="W42" s="6">
        <v>35.464765110652003</v>
      </c>
      <c r="X42" s="7">
        <v>39.487537120031604</v>
      </c>
      <c r="Y42" s="43"/>
      <c r="Z42" s="46">
        <f t="shared" si="10"/>
        <v>-1.1188756034975</v>
      </c>
      <c r="AA42" s="21">
        <f t="shared" si="11"/>
        <v>-0.94569068621069619</v>
      </c>
      <c r="AB42" s="10">
        <f t="shared" si="12"/>
        <v>-0.92491931193350041</v>
      </c>
      <c r="AC42" s="43"/>
      <c r="AD42" s="46">
        <f t="shared" si="13"/>
        <v>-1.2015694993550454</v>
      </c>
      <c r="AE42" s="21">
        <f t="shared" si="14"/>
        <v>-0.98148527817910036</v>
      </c>
      <c r="AF42" s="10">
        <f t="shared" si="15"/>
        <v>-1.0675359449924429</v>
      </c>
      <c r="AG42" s="50"/>
      <c r="AH42" s="46">
        <f t="shared" si="16"/>
        <v>-1.9946118579674668E-2</v>
      </c>
      <c r="AI42" s="10">
        <f t="shared" si="8"/>
        <v>9.0788113385437352E-2</v>
      </c>
      <c r="AK42" s="46">
        <f t="shared" si="17"/>
        <v>-1.0716196550077093</v>
      </c>
      <c r="AL42" s="10">
        <f t="shared" si="9"/>
        <v>-0.74158865143808039</v>
      </c>
    </row>
    <row r="43" spans="2:38" x14ac:dyDescent="0.3">
      <c r="B43" s="2" t="s">
        <v>39</v>
      </c>
      <c r="C43" s="41"/>
      <c r="D43" s="14">
        <v>3.98550357606546E-4</v>
      </c>
      <c r="E43" s="15">
        <v>3.6460976428798599E-4</v>
      </c>
      <c r="F43" s="19">
        <v>1.4932346355284301E-4</v>
      </c>
      <c r="G43" s="43"/>
      <c r="H43" s="6">
        <v>11.9346876144409</v>
      </c>
      <c r="I43" s="7">
        <v>11.225220918655374</v>
      </c>
      <c r="J43" s="43"/>
      <c r="K43" s="6">
        <v>11.068751335144</v>
      </c>
      <c r="L43" s="7">
        <v>10.392934560775721</v>
      </c>
      <c r="M43" s="43"/>
      <c r="N43" s="6">
        <v>11.878428459167401</v>
      </c>
      <c r="O43" s="7">
        <v>11.128255605697616</v>
      </c>
      <c r="P43" s="43"/>
      <c r="Q43" s="6">
        <v>11.0071411132812</v>
      </c>
      <c r="R43" s="7">
        <v>10.291840791702251</v>
      </c>
      <c r="S43" s="43"/>
      <c r="T43" s="6">
        <v>10.2616271972656</v>
      </c>
      <c r="U43" s="7">
        <v>9.5314154624938698</v>
      </c>
      <c r="V43" s="43"/>
      <c r="W43" s="6">
        <v>9.5631666183471609</v>
      </c>
      <c r="X43" s="7">
        <v>8.8553466796874503</v>
      </c>
      <c r="Y43" s="43"/>
      <c r="Z43" s="46">
        <f t="shared" si="10"/>
        <v>-0.86593627929689987</v>
      </c>
      <c r="AA43" s="21">
        <f t="shared" si="11"/>
        <v>-0.87128734588620027</v>
      </c>
      <c r="AB43" s="10">
        <f t="shared" si="12"/>
        <v>-0.69846057891843927</v>
      </c>
      <c r="AC43" s="43"/>
      <c r="AD43" s="46">
        <f t="shared" si="13"/>
        <v>-0.83228635787965288</v>
      </c>
      <c r="AE43" s="21">
        <f t="shared" si="14"/>
        <v>-0.83641481399536488</v>
      </c>
      <c r="AF43" s="10">
        <f t="shared" si="15"/>
        <v>-0.67606878280641958</v>
      </c>
      <c r="AG43" s="50"/>
      <c r="AH43" s="46">
        <f t="shared" si="16"/>
        <v>-0.17992592305789173</v>
      </c>
      <c r="AI43" s="10">
        <f t="shared" si="8"/>
        <v>-0.16743874226635264</v>
      </c>
      <c r="AK43" s="46">
        <f t="shared" si="17"/>
        <v>-2.2845137650888319</v>
      </c>
      <c r="AL43" s="10">
        <f t="shared" si="9"/>
        <v>-2.1520066213357998</v>
      </c>
    </row>
    <row r="44" spans="2:38" x14ac:dyDescent="0.3">
      <c r="B44" s="2" t="s">
        <v>40</v>
      </c>
      <c r="C44" s="41"/>
      <c r="D44" s="14">
        <v>7.8533421110330598E-2</v>
      </c>
      <c r="E44" s="15">
        <v>9.7377972586523004E-2</v>
      </c>
      <c r="F44" s="19">
        <v>3.6689937685310599E-2</v>
      </c>
      <c r="G44" s="43"/>
      <c r="H44" s="6">
        <v>25.042658092905601</v>
      </c>
      <c r="I44" s="7">
        <v>24.683855148039598</v>
      </c>
      <c r="J44" s="43"/>
      <c r="K44" s="6">
        <v>23.5851669045399</v>
      </c>
      <c r="L44" s="7">
        <v>23.268982750246249</v>
      </c>
      <c r="M44" s="43"/>
      <c r="N44" s="6">
        <v>26.4846449150536</v>
      </c>
      <c r="O44" s="7">
        <v>26.393288132604198</v>
      </c>
      <c r="P44" s="43"/>
      <c r="Q44" s="6">
        <v>24.932988249343399</v>
      </c>
      <c r="R44" s="7">
        <v>24.83527777562735</v>
      </c>
      <c r="S44" s="43"/>
      <c r="T44" s="6">
        <v>16.822763246980301</v>
      </c>
      <c r="U44" s="7">
        <v>16.550265649749399</v>
      </c>
      <c r="V44" s="43"/>
      <c r="W44" s="6">
        <v>15.758538938793199</v>
      </c>
      <c r="X44" s="7">
        <v>15.449263126896799</v>
      </c>
      <c r="Y44" s="43"/>
      <c r="Z44" s="46">
        <f t="shared" si="10"/>
        <v>-1.4574911883657009</v>
      </c>
      <c r="AA44" s="21">
        <f t="shared" si="11"/>
        <v>-1.5516566657102011</v>
      </c>
      <c r="AB44" s="10">
        <f t="shared" si="12"/>
        <v>-1.0642243081871019</v>
      </c>
      <c r="AC44" s="43"/>
      <c r="AD44" s="46">
        <f t="shared" si="13"/>
        <v>-1.4148723977933493</v>
      </c>
      <c r="AE44" s="21">
        <f t="shared" si="14"/>
        <v>-1.5580103569768475</v>
      </c>
      <c r="AF44" s="10">
        <f t="shared" si="15"/>
        <v>-1.1010025228525997</v>
      </c>
      <c r="AG44" s="50"/>
      <c r="AH44" s="46">
        <f t="shared" si="16"/>
        <v>-0.50394750630787266</v>
      </c>
      <c r="AI44" s="10">
        <f t="shared" si="8"/>
        <v>-0.45351760814115488</v>
      </c>
      <c r="AK44" s="46">
        <f t="shared" si="17"/>
        <v>-2.731658961290643</v>
      </c>
      <c r="AL44" s="10">
        <f t="shared" si="9"/>
        <v>-2.5943473560210775</v>
      </c>
    </row>
    <row r="45" spans="2:38" x14ac:dyDescent="0.3">
      <c r="B45" s="2" t="s">
        <v>41</v>
      </c>
      <c r="C45" s="41"/>
      <c r="D45" s="14">
        <v>4.8479206081969303E-2</v>
      </c>
      <c r="E45" s="15">
        <v>2.86673659808242E-2</v>
      </c>
      <c r="F45" s="19">
        <v>1.9311608533790402E-2</v>
      </c>
      <c r="G45" s="43"/>
      <c r="H45" s="6">
        <v>44.205610692269197</v>
      </c>
      <c r="I45" s="7">
        <v>48.353974130866504</v>
      </c>
      <c r="J45" s="43"/>
      <c r="K45" s="6">
        <v>42.056708817471097</v>
      </c>
      <c r="L45" s="7">
        <v>46.311228665315355</v>
      </c>
      <c r="M45" s="43"/>
      <c r="N45" s="6">
        <v>38.339143372659201</v>
      </c>
      <c r="O45" s="7">
        <v>41.725305568516447</v>
      </c>
      <c r="P45" s="43"/>
      <c r="Q45" s="6">
        <v>36.527955675748601</v>
      </c>
      <c r="R45" s="7">
        <v>39.942431001387547</v>
      </c>
      <c r="S45" s="43"/>
      <c r="T45" s="6">
        <v>30.8041585383098</v>
      </c>
      <c r="U45" s="7">
        <v>33.9216488314432</v>
      </c>
      <c r="V45" s="43"/>
      <c r="W45" s="6">
        <v>29.301111493160899</v>
      </c>
      <c r="X45" s="7">
        <v>32.485014778744201</v>
      </c>
      <c r="Y45" s="43"/>
      <c r="Z45" s="46">
        <f t="shared" si="10"/>
        <v>-2.1489018747980992</v>
      </c>
      <c r="AA45" s="21">
        <f t="shared" si="11"/>
        <v>-1.8111876969106007</v>
      </c>
      <c r="AB45" s="10">
        <f t="shared" si="12"/>
        <v>-1.5030470451489002</v>
      </c>
      <c r="AC45" s="43"/>
      <c r="AD45" s="46">
        <f t="shared" si="13"/>
        <v>-2.0427454655511497</v>
      </c>
      <c r="AE45" s="21">
        <f t="shared" si="14"/>
        <v>-1.7828745671288999</v>
      </c>
      <c r="AF45" s="10">
        <f t="shared" si="15"/>
        <v>-1.4366340526989987</v>
      </c>
      <c r="AG45" s="50"/>
      <c r="AH45" s="46">
        <f t="shared" si="16"/>
        <v>-0.69853770611361643</v>
      </c>
      <c r="AI45" s="10">
        <f t="shared" si="8"/>
        <v>-0.64973939297289229</v>
      </c>
      <c r="AK45" s="46">
        <f t="shared" si="17"/>
        <v>-4.2719035181266491</v>
      </c>
      <c r="AL45" s="10">
        <f t="shared" si="9"/>
        <v>-4.0337311075024829</v>
      </c>
    </row>
    <row r="46" spans="2:38" x14ac:dyDescent="0.3">
      <c r="B46" s="2" t="s">
        <v>42</v>
      </c>
      <c r="C46" s="41"/>
      <c r="D46" s="14">
        <v>0.11882756277472301</v>
      </c>
      <c r="E46" s="15">
        <v>9.22954596299249E-2</v>
      </c>
      <c r="F46" s="19">
        <v>3.7189066232740799E-2</v>
      </c>
      <c r="G46" s="43"/>
      <c r="H46" s="6">
        <v>35.982464405668097</v>
      </c>
      <c r="I46" s="7">
        <v>33.231414625942946</v>
      </c>
      <c r="J46" s="43"/>
      <c r="K46" s="6">
        <v>33.372671293603098</v>
      </c>
      <c r="L46" s="7">
        <v>30.758471533217097</v>
      </c>
      <c r="M46" s="43"/>
      <c r="N46" s="6">
        <v>33.871547714035501</v>
      </c>
      <c r="O46" s="7">
        <v>31.331883919319448</v>
      </c>
      <c r="P46" s="43"/>
      <c r="Q46" s="6">
        <v>31.440690035702399</v>
      </c>
      <c r="R46" s="7">
        <v>29.038489625962498</v>
      </c>
      <c r="S46" s="43"/>
      <c r="T46" s="6">
        <v>24.333046650474198</v>
      </c>
      <c r="U46" s="7">
        <v>22.425078920296301</v>
      </c>
      <c r="V46" s="43"/>
      <c r="W46" s="6">
        <v>22.612005501121502</v>
      </c>
      <c r="X46" s="7">
        <v>20.829734048434652</v>
      </c>
      <c r="Y46" s="43"/>
      <c r="Z46" s="46">
        <f t="shared" si="10"/>
        <v>-2.6097931120649989</v>
      </c>
      <c r="AA46" s="21">
        <f t="shared" si="11"/>
        <v>-2.4308576783331013</v>
      </c>
      <c r="AB46" s="10">
        <f t="shared" si="12"/>
        <v>-1.7210411493526969</v>
      </c>
      <c r="AC46" s="43"/>
      <c r="AD46" s="46">
        <f t="shared" si="13"/>
        <v>-2.4729430927258491</v>
      </c>
      <c r="AE46" s="21">
        <f t="shared" si="14"/>
        <v>-2.2933942933569504</v>
      </c>
      <c r="AF46" s="10">
        <f t="shared" si="15"/>
        <v>-1.5953448718616485</v>
      </c>
      <c r="AG46" s="50"/>
      <c r="AH46" s="46">
        <f t="shared" si="16"/>
        <v>-0.76928614120027294</v>
      </c>
      <c r="AI46" s="10">
        <f t="shared" si="8"/>
        <v>-0.75879385169814484</v>
      </c>
      <c r="AK46" s="46">
        <f t="shared" si="17"/>
        <v>-4.2552164158734698</v>
      </c>
      <c r="AL46" s="10">
        <f t="shared" si="9"/>
        <v>-4.094583874899083</v>
      </c>
    </row>
    <row r="47" spans="2:38" x14ac:dyDescent="0.3">
      <c r="B47" s="2" t="s">
        <v>43</v>
      </c>
      <c r="C47" s="41"/>
      <c r="D47" s="14">
        <v>1.4322379802609799E-2</v>
      </c>
      <c r="E47" s="15">
        <v>8.5267424290167305E-3</v>
      </c>
      <c r="F47" s="19">
        <v>5.8676098339614201E-3</v>
      </c>
      <c r="G47" s="43"/>
      <c r="H47" s="6">
        <v>48.545452243989303</v>
      </c>
      <c r="I47" s="7">
        <v>49.236514131477847</v>
      </c>
      <c r="J47" s="43"/>
      <c r="K47" s="6">
        <v>45.809623284745498</v>
      </c>
      <c r="L47" s="7">
        <v>46.878974693410953</v>
      </c>
      <c r="M47" s="43"/>
      <c r="N47" s="6">
        <v>46.531756257650301</v>
      </c>
      <c r="O47" s="7">
        <v>46.190625449139851</v>
      </c>
      <c r="P47" s="43"/>
      <c r="Q47" s="6">
        <v>43.966959122734202</v>
      </c>
      <c r="R47" s="7">
        <v>44.018558671053697</v>
      </c>
      <c r="S47" s="43"/>
      <c r="T47" s="6">
        <v>35.959660292953899</v>
      </c>
      <c r="U47" s="7">
        <v>36.348708022456549</v>
      </c>
      <c r="V47" s="43"/>
      <c r="W47" s="6">
        <v>34.078360250916397</v>
      </c>
      <c r="X47" s="7">
        <v>34.802959485996901</v>
      </c>
      <c r="Y47" s="43"/>
      <c r="Z47" s="46">
        <f t="shared" si="10"/>
        <v>-2.7358289592438041</v>
      </c>
      <c r="AA47" s="21">
        <f t="shared" si="11"/>
        <v>-2.5647971349160983</v>
      </c>
      <c r="AB47" s="10">
        <f t="shared" si="12"/>
        <v>-1.8813000420375019</v>
      </c>
      <c r="AC47" s="43"/>
      <c r="AD47" s="46">
        <f t="shared" si="13"/>
        <v>-2.3575394380668939</v>
      </c>
      <c r="AE47" s="21">
        <f t="shared" si="14"/>
        <v>-2.1720667780861547</v>
      </c>
      <c r="AF47" s="10">
        <f t="shared" si="15"/>
        <v>-1.5457485364596479</v>
      </c>
      <c r="AG47" s="50"/>
      <c r="AH47" s="46">
        <f t="shared" si="16"/>
        <v>-0.91844844432031503</v>
      </c>
      <c r="AI47" s="10">
        <f t="shared" si="8"/>
        <v>-0.87527785359878441</v>
      </c>
      <c r="AK47" s="46">
        <f t="shared" si="17"/>
        <v>-6.7256194087976962</v>
      </c>
      <c r="AL47" s="10">
        <f t="shared" si="9"/>
        <v>-6.1531584393381422</v>
      </c>
    </row>
    <row r="48" spans="2:38" x14ac:dyDescent="0.3">
      <c r="B48" s="2" t="s">
        <v>44</v>
      </c>
      <c r="C48" s="41"/>
      <c r="D48" s="14">
        <v>0.15667733061758499</v>
      </c>
      <c r="E48" s="15">
        <v>0.11707511554842299</v>
      </c>
      <c r="F48" s="19">
        <v>8.1939137341758006E-2</v>
      </c>
      <c r="G48" s="43"/>
      <c r="H48" s="6">
        <v>45.2345972772046</v>
      </c>
      <c r="I48" s="7">
        <v>50.704289113511251</v>
      </c>
      <c r="J48" s="43"/>
      <c r="K48" s="6">
        <v>42.953967114498496</v>
      </c>
      <c r="L48" s="7">
        <v>48.3455124537806</v>
      </c>
      <c r="M48" s="43"/>
      <c r="N48" s="6">
        <v>39.839521215156402</v>
      </c>
      <c r="O48" s="7">
        <v>44.146364592249853</v>
      </c>
      <c r="P48" s="43"/>
      <c r="Q48" s="6">
        <v>37.8715407178343</v>
      </c>
      <c r="R48" s="7">
        <v>42.185121013130953</v>
      </c>
      <c r="S48" s="43"/>
      <c r="T48" s="6">
        <v>32.102796143374597</v>
      </c>
      <c r="U48" s="7">
        <v>35.821956203535947</v>
      </c>
      <c r="V48" s="43"/>
      <c r="W48" s="6">
        <v>30.520784085849101</v>
      </c>
      <c r="X48" s="7">
        <v>34.211658876941449</v>
      </c>
      <c r="Y48" s="43"/>
      <c r="Z48" s="46">
        <f t="shared" si="10"/>
        <v>-2.2806301627061032</v>
      </c>
      <c r="AA48" s="21">
        <f t="shared" si="11"/>
        <v>-1.9679804973221025</v>
      </c>
      <c r="AB48" s="10">
        <f t="shared" si="12"/>
        <v>-1.5820120575254961</v>
      </c>
      <c r="AC48" s="43"/>
      <c r="AD48" s="46">
        <f t="shared" si="13"/>
        <v>-2.3587766597306512</v>
      </c>
      <c r="AE48" s="21">
        <f t="shared" si="14"/>
        <v>-1.9612435791189</v>
      </c>
      <c r="AF48" s="10">
        <f t="shared" si="15"/>
        <v>-1.6102973265944982</v>
      </c>
      <c r="AG48" s="50"/>
      <c r="AH48" s="46">
        <f t="shared" si="16"/>
        <v>-1.0779051559931929</v>
      </c>
      <c r="AI48" s="10">
        <f t="shared" si="8"/>
        <v>-1.1483594845328262</v>
      </c>
      <c r="AK48" s="46">
        <f t="shared" si="17"/>
        <v>-4.2791044347875413</v>
      </c>
      <c r="AL48" s="10">
        <f t="shared" si="9"/>
        <v>-4.4649937862465086</v>
      </c>
    </row>
    <row r="49" spans="2:38" x14ac:dyDescent="0.3">
      <c r="B49" s="2" t="s">
        <v>45</v>
      </c>
      <c r="C49" s="41"/>
      <c r="D49" s="14">
        <v>8.0007215271083301E-2</v>
      </c>
      <c r="E49" s="15">
        <v>0.22513571768301099</v>
      </c>
      <c r="F49" s="19">
        <v>0.10875980088907899</v>
      </c>
      <c r="G49" s="43"/>
      <c r="H49" s="6">
        <v>37.632453915496903</v>
      </c>
      <c r="I49" s="7">
        <v>30.849083708641999</v>
      </c>
      <c r="J49" s="43"/>
      <c r="K49" s="6">
        <v>36.4566449379072</v>
      </c>
      <c r="L49" s="7">
        <v>29.48622243699295</v>
      </c>
      <c r="M49" s="43"/>
      <c r="N49" s="6">
        <v>44.328955722678998</v>
      </c>
      <c r="O49" s="7">
        <v>36.35523522146265</v>
      </c>
      <c r="P49" s="43"/>
      <c r="Q49" s="6">
        <v>43.1552003607923</v>
      </c>
      <c r="R49" s="7">
        <v>35.078871084688302</v>
      </c>
      <c r="S49" s="43"/>
      <c r="T49" s="6">
        <v>35.621374950582201</v>
      </c>
      <c r="U49" s="7">
        <v>28.648070544836202</v>
      </c>
      <c r="V49" s="43"/>
      <c r="W49" s="6">
        <v>34.562239973306703</v>
      </c>
      <c r="X49" s="7">
        <v>27.425724247773502</v>
      </c>
      <c r="Y49" s="43"/>
      <c r="Z49" s="46">
        <f t="shared" si="10"/>
        <v>-1.1758089775897034</v>
      </c>
      <c r="AA49" s="21">
        <f t="shared" si="11"/>
        <v>-1.1737553618866983</v>
      </c>
      <c r="AB49" s="10">
        <f t="shared" si="12"/>
        <v>-1.0591349772754981</v>
      </c>
      <c r="AC49" s="43"/>
      <c r="AD49" s="46">
        <f t="shared" si="13"/>
        <v>-1.3628612716490487</v>
      </c>
      <c r="AE49" s="21">
        <f t="shared" si="14"/>
        <v>-1.2763641367743475</v>
      </c>
      <c r="AF49" s="10">
        <f t="shared" si="15"/>
        <v>-1.2223462970626997</v>
      </c>
      <c r="AG49" s="50"/>
      <c r="AH49" s="46">
        <f t="shared" si="16"/>
        <v>-2.6828491325953142E-2</v>
      </c>
      <c r="AI49" s="10">
        <f t="shared" si="8"/>
        <v>5.5094566246326734E-2</v>
      </c>
      <c r="AK49" s="46">
        <f t="shared" si="17"/>
        <v>-1.191994370367969</v>
      </c>
      <c r="AL49" s="10">
        <f t="shared" si="9"/>
        <v>-1.172680115436483</v>
      </c>
    </row>
    <row r="50" spans="2:38" x14ac:dyDescent="0.3">
      <c r="B50" s="2" t="s">
        <v>46</v>
      </c>
      <c r="C50" s="41"/>
      <c r="D50" s="14">
        <v>0.27335194066142898</v>
      </c>
      <c r="E50" s="15">
        <v>0.36627230922091403</v>
      </c>
      <c r="F50" s="19">
        <v>0.166472371780608</v>
      </c>
      <c r="G50" s="43"/>
      <c r="H50" s="6">
        <v>59.061948340296503</v>
      </c>
      <c r="I50" s="7">
        <v>64.930874037330199</v>
      </c>
      <c r="J50" s="43"/>
      <c r="K50" s="6">
        <v>56.763215590402403</v>
      </c>
      <c r="L50" s="7">
        <v>62.656419491035351</v>
      </c>
      <c r="M50" s="43"/>
      <c r="N50" s="6">
        <v>60.723038042812199</v>
      </c>
      <c r="O50" s="7">
        <v>67.7060128924835</v>
      </c>
      <c r="P50" s="43"/>
      <c r="Q50" s="6">
        <v>58.517608455116203</v>
      </c>
      <c r="R50" s="7">
        <v>65.579820444559459</v>
      </c>
      <c r="S50" s="43"/>
      <c r="T50" s="6">
        <v>44.399039878145501</v>
      </c>
      <c r="U50" s="7">
        <v>48.7917818379156</v>
      </c>
      <c r="V50" s="43"/>
      <c r="W50" s="6">
        <v>42.663588116918604</v>
      </c>
      <c r="X50" s="7">
        <v>47.235606362642848</v>
      </c>
      <c r="Y50" s="43"/>
      <c r="Z50" s="46">
        <f t="shared" si="10"/>
        <v>-2.2987327498940999</v>
      </c>
      <c r="AA50" s="21">
        <f t="shared" si="11"/>
        <v>-2.2054295876959955</v>
      </c>
      <c r="AB50" s="10">
        <f t="shared" si="12"/>
        <v>-1.7354517612268978</v>
      </c>
      <c r="AC50" s="43"/>
      <c r="AD50" s="46">
        <f t="shared" si="13"/>
        <v>-2.274454546294848</v>
      </c>
      <c r="AE50" s="21">
        <f t="shared" si="14"/>
        <v>-2.1261924479240406</v>
      </c>
      <c r="AF50" s="10">
        <f t="shared" si="15"/>
        <v>-1.5561754752727524</v>
      </c>
      <c r="AG50" s="50"/>
      <c r="AH50" s="46">
        <f t="shared" si="16"/>
        <v>-0.65309378803904095</v>
      </c>
      <c r="AI50" s="10">
        <f t="shared" si="8"/>
        <v>-0.79959582865900691</v>
      </c>
      <c r="AK50" s="46">
        <f t="shared" si="17"/>
        <v>-2.971191841795771</v>
      </c>
      <c r="AL50" s="10">
        <f t="shared" si="9"/>
        <v>-3.0768690318623957</v>
      </c>
    </row>
    <row r="51" spans="2:38" x14ac:dyDescent="0.3">
      <c r="B51" s="2" t="s">
        <v>47</v>
      </c>
      <c r="C51" s="41"/>
      <c r="D51" s="14">
        <v>0.14136044385230101</v>
      </c>
      <c r="E51" s="15">
        <v>0.428948570925266</v>
      </c>
      <c r="F51" s="19">
        <v>0.291900721428552</v>
      </c>
      <c r="G51" s="43"/>
      <c r="H51" s="6">
        <v>50.882822577593302</v>
      </c>
      <c r="I51" s="7">
        <v>59.233733870612404</v>
      </c>
      <c r="J51" s="43"/>
      <c r="K51" s="6">
        <v>49.343461128470501</v>
      </c>
      <c r="L51" s="7">
        <v>57.456185935772652</v>
      </c>
      <c r="M51" s="43"/>
      <c r="N51" s="6">
        <v>54.350959374148701</v>
      </c>
      <c r="O51" s="7">
        <v>62.650829154280054</v>
      </c>
      <c r="P51" s="43"/>
      <c r="Q51" s="6">
        <v>52.8789175369728</v>
      </c>
      <c r="R51" s="7">
        <v>61.085991081925201</v>
      </c>
      <c r="S51" s="43"/>
      <c r="T51" s="6">
        <v>50.459620372867803</v>
      </c>
      <c r="U51" s="7">
        <v>58.788529706951905</v>
      </c>
      <c r="V51" s="43"/>
      <c r="W51" s="6">
        <v>49.047222207622099</v>
      </c>
      <c r="X51" s="7">
        <v>57.155731597986552</v>
      </c>
      <c r="Y51" s="43"/>
      <c r="Z51" s="46">
        <f t="shared" si="10"/>
        <v>-1.5393614491228007</v>
      </c>
      <c r="AA51" s="21">
        <f t="shared" si="11"/>
        <v>-1.472041837175901</v>
      </c>
      <c r="AB51" s="10">
        <f t="shared" si="12"/>
        <v>-1.4123981652457047</v>
      </c>
      <c r="AC51" s="43"/>
      <c r="AD51" s="46">
        <f t="shared" si="13"/>
        <v>-1.7775479348397525</v>
      </c>
      <c r="AE51" s="21">
        <f t="shared" si="14"/>
        <v>-1.5648380723548527</v>
      </c>
      <c r="AF51" s="10">
        <f t="shared" si="15"/>
        <v>-1.6327981089653534</v>
      </c>
      <c r="AG51" s="50"/>
      <c r="AH51" s="46">
        <f t="shared" si="16"/>
        <v>7.5457764452619133E-2</v>
      </c>
      <c r="AI51" s="10">
        <f t="shared" si="8"/>
        <v>0.19266172240093016</v>
      </c>
      <c r="AK51" s="46">
        <f t="shared" si="17"/>
        <v>-1.3731298601793307</v>
      </c>
      <c r="AL51" s="10">
        <f t="shared" si="9"/>
        <v>-1.3993159310425769</v>
      </c>
    </row>
    <row r="52" spans="2:38" x14ac:dyDescent="0.3">
      <c r="B52" s="2" t="s">
        <v>48</v>
      </c>
      <c r="C52" s="41"/>
      <c r="D52" s="14">
        <v>9.6693110208052296E-2</v>
      </c>
      <c r="E52" s="15">
        <v>6.00160463402028E-2</v>
      </c>
      <c r="F52" s="19">
        <v>4.4633093683272701E-2</v>
      </c>
      <c r="G52" s="43"/>
      <c r="H52" s="6">
        <v>41.3616779096293</v>
      </c>
      <c r="I52" s="7">
        <v>41.070461419818699</v>
      </c>
      <c r="J52" s="43"/>
      <c r="K52" s="6">
        <v>39.146639073851901</v>
      </c>
      <c r="L52" s="7">
        <v>38.878475839872451</v>
      </c>
      <c r="M52" s="43"/>
      <c r="N52" s="6">
        <v>37.195777845115302</v>
      </c>
      <c r="O52" s="7">
        <v>36.36898724432465</v>
      </c>
      <c r="P52" s="43"/>
      <c r="Q52" s="6">
        <v>35.274041830147603</v>
      </c>
      <c r="R52" s="7">
        <v>34.542449512692201</v>
      </c>
      <c r="S52" s="43"/>
      <c r="T52" s="6">
        <v>28.879390373388599</v>
      </c>
      <c r="U52" s="7">
        <v>27.819702268715702</v>
      </c>
      <c r="V52" s="43"/>
      <c r="W52" s="6">
        <v>27.417791992034399</v>
      </c>
      <c r="X52" s="7">
        <v>26.499907215148248</v>
      </c>
      <c r="Y52" s="43"/>
      <c r="Z52" s="46">
        <f t="shared" si="10"/>
        <v>-2.2150388357773991</v>
      </c>
      <c r="AA52" s="21">
        <f t="shared" si="11"/>
        <v>-1.9217360149676992</v>
      </c>
      <c r="AB52" s="10">
        <f t="shared" si="12"/>
        <v>-1.4615983813542002</v>
      </c>
      <c r="AC52" s="43"/>
      <c r="AD52" s="46">
        <f t="shared" si="13"/>
        <v>-2.1919855799462482</v>
      </c>
      <c r="AE52" s="21">
        <f t="shared" si="14"/>
        <v>-1.8265377316324489</v>
      </c>
      <c r="AF52" s="10">
        <f t="shared" si="15"/>
        <v>-1.3197950535674536</v>
      </c>
      <c r="AG52" s="50"/>
      <c r="AH52" s="46">
        <f t="shared" si="16"/>
        <v>-0.94064032847628187</v>
      </c>
      <c r="AI52" s="10">
        <f t="shared" si="8"/>
        <v>-1.09402844389849</v>
      </c>
      <c r="AK52" s="46">
        <f t="shared" si="17"/>
        <v>-4.4555931434718303</v>
      </c>
      <c r="AL52" s="10">
        <f t="shared" si="9"/>
        <v>-4.7911670649285103</v>
      </c>
    </row>
    <row r="53" spans="2:38" x14ac:dyDescent="0.3">
      <c r="B53" s="2" t="s">
        <v>49</v>
      </c>
      <c r="C53" s="41"/>
      <c r="D53" s="14">
        <v>1.46164542716739E-2</v>
      </c>
      <c r="E53" s="15">
        <v>2.9508242661795799E-2</v>
      </c>
      <c r="F53" s="19">
        <v>1.3070459493447401E-2</v>
      </c>
      <c r="G53" s="43"/>
      <c r="H53" s="6">
        <v>35.3028506106509</v>
      </c>
      <c r="I53" s="7">
        <v>34.59053969893445</v>
      </c>
      <c r="J53" s="43"/>
      <c r="K53" s="6">
        <v>32.991329496413499</v>
      </c>
      <c r="L53" s="7">
        <v>32.378028738381147</v>
      </c>
      <c r="M53" s="43"/>
      <c r="N53" s="6">
        <v>38.601802518637399</v>
      </c>
      <c r="O53" s="7">
        <v>38.52668495698655</v>
      </c>
      <c r="P53" s="43"/>
      <c r="Q53" s="6">
        <v>36.1278444735145</v>
      </c>
      <c r="R53" s="7">
        <v>36.147241173512398</v>
      </c>
      <c r="S53" s="43"/>
      <c r="T53" s="6">
        <v>28.070605355390398</v>
      </c>
      <c r="U53" s="7">
        <v>27.899319439007449</v>
      </c>
      <c r="V53" s="43"/>
      <c r="W53" s="6">
        <v>26.158278245970099</v>
      </c>
      <c r="X53" s="7">
        <v>26.021005809612198</v>
      </c>
      <c r="Y53" s="43"/>
      <c r="Z53" s="46">
        <f t="shared" si="10"/>
        <v>-2.3115211142374008</v>
      </c>
      <c r="AA53" s="21">
        <f t="shared" si="11"/>
        <v>-2.4739580451228989</v>
      </c>
      <c r="AB53" s="10">
        <f t="shared" si="12"/>
        <v>-1.9123271094202998</v>
      </c>
      <c r="AC53" s="43"/>
      <c r="AD53" s="46">
        <f t="shared" si="13"/>
        <v>-2.2125109605533027</v>
      </c>
      <c r="AE53" s="21">
        <f t="shared" si="14"/>
        <v>-2.3794437834741515</v>
      </c>
      <c r="AF53" s="10">
        <f t="shared" si="15"/>
        <v>-1.8783136293952509</v>
      </c>
      <c r="AG53" s="50"/>
      <c r="AH53" s="46">
        <f t="shared" si="16"/>
        <v>-0.52695601562014038</v>
      </c>
      <c r="AI53" s="10">
        <f t="shared" si="8"/>
        <v>-0.48130343069867504</v>
      </c>
      <c r="AK53" s="46">
        <f t="shared" si="17"/>
        <v>-4.355548668706021</v>
      </c>
      <c r="AL53" s="10">
        <f t="shared" si="9"/>
        <v>-4.095782231832338</v>
      </c>
    </row>
    <row r="54" spans="2:38" x14ac:dyDescent="0.3">
      <c r="B54" s="2" t="s">
        <v>50</v>
      </c>
      <c r="C54" s="41"/>
      <c r="D54" s="14">
        <v>2.56603680419461E-3</v>
      </c>
      <c r="E54" s="15">
        <v>1.8917561844065899E-3</v>
      </c>
      <c r="F54" s="19">
        <v>6.0944530614111497E-4</v>
      </c>
      <c r="G54" s="43"/>
      <c r="H54" s="6">
        <v>28.091798782348601</v>
      </c>
      <c r="I54" s="7">
        <v>27.108213424682599</v>
      </c>
      <c r="J54" s="43"/>
      <c r="K54" s="6">
        <v>25.7430915832519</v>
      </c>
      <c r="L54" s="7">
        <v>24.859237670898402</v>
      </c>
      <c r="M54" s="43"/>
      <c r="N54" s="6">
        <v>26.812761306762599</v>
      </c>
      <c r="O54" s="7">
        <v>25.768675804138098</v>
      </c>
      <c r="P54" s="43"/>
      <c r="Q54" s="6">
        <v>24.612005233764599</v>
      </c>
      <c r="R54" s="7">
        <v>23.661973953246999</v>
      </c>
      <c r="S54" s="43"/>
      <c r="T54" s="6">
        <v>20.736965179443299</v>
      </c>
      <c r="U54" s="7">
        <v>20.26649856567375</v>
      </c>
      <c r="V54" s="43"/>
      <c r="W54" s="6">
        <v>19.1553554534912</v>
      </c>
      <c r="X54" s="7">
        <v>18.695349693298247</v>
      </c>
      <c r="Y54" s="43"/>
      <c r="Z54" s="46">
        <f t="shared" si="10"/>
        <v>-2.348707199096701</v>
      </c>
      <c r="AA54" s="21">
        <f t="shared" si="11"/>
        <v>-2.2007560729980007</v>
      </c>
      <c r="AB54" s="10">
        <f t="shared" si="12"/>
        <v>-1.5816097259520987</v>
      </c>
      <c r="AC54" s="43"/>
      <c r="AD54" s="46">
        <f t="shared" si="13"/>
        <v>-2.2489757537841975</v>
      </c>
      <c r="AE54" s="21">
        <f t="shared" si="14"/>
        <v>-2.1067018508910991</v>
      </c>
      <c r="AF54" s="10">
        <f t="shared" si="15"/>
        <v>-1.5711488723755025</v>
      </c>
      <c r="AG54" s="50"/>
      <c r="AH54" s="46">
        <f t="shared" si="16"/>
        <v>-0.53714801734786422</v>
      </c>
      <c r="AI54" s="10">
        <f t="shared" si="8"/>
        <v>-0.47186247191847719</v>
      </c>
      <c r="AK54" s="46">
        <f t="shared" si="17"/>
        <v>-5.5599700133173737</v>
      </c>
      <c r="AL54" s="10">
        <f t="shared" si="9"/>
        <v>-5.0645155216040534</v>
      </c>
    </row>
    <row r="55" spans="2:38" x14ac:dyDescent="0.3">
      <c r="B55" s="2" t="s">
        <v>51</v>
      </c>
      <c r="C55" s="41"/>
      <c r="D55" s="14">
        <v>0.16052827758839</v>
      </c>
      <c r="E55" s="15">
        <v>0.19808174309645599</v>
      </c>
      <c r="F55" s="19">
        <v>7.5362557907399E-2</v>
      </c>
      <c r="G55" s="43"/>
      <c r="H55" s="6">
        <v>33.348074586076002</v>
      </c>
      <c r="I55" s="7">
        <v>32.3449614727663</v>
      </c>
      <c r="J55" s="43"/>
      <c r="K55" s="6">
        <v>30.756808686401101</v>
      </c>
      <c r="L55" s="7">
        <v>29.82479583430715</v>
      </c>
      <c r="M55" s="43"/>
      <c r="N55" s="6">
        <v>33.927851499979298</v>
      </c>
      <c r="O55" s="7">
        <v>32.941983355570351</v>
      </c>
      <c r="P55" s="43"/>
      <c r="Q55" s="6">
        <v>31.350459464652101</v>
      </c>
      <c r="R55" s="7">
        <v>30.412641287509999</v>
      </c>
      <c r="S55" s="43"/>
      <c r="T55" s="6">
        <v>24.121217803076501</v>
      </c>
      <c r="U55" s="7">
        <v>23.708649843885702</v>
      </c>
      <c r="V55" s="43"/>
      <c r="W55" s="6">
        <v>22.328760078034001</v>
      </c>
      <c r="X55" s="7">
        <v>21.885778674773899</v>
      </c>
      <c r="Y55" s="43"/>
      <c r="Z55" s="46">
        <f t="shared" si="10"/>
        <v>-2.5912658996749016</v>
      </c>
      <c r="AA55" s="21">
        <f t="shared" si="11"/>
        <v>-2.5773920353271969</v>
      </c>
      <c r="AB55" s="10">
        <f t="shared" si="12"/>
        <v>-1.7924577250424996</v>
      </c>
      <c r="AC55" s="43"/>
      <c r="AD55" s="46">
        <f t="shared" si="13"/>
        <v>-2.5201656384591509</v>
      </c>
      <c r="AE55" s="21">
        <f t="shared" si="14"/>
        <v>-2.5293420680603518</v>
      </c>
      <c r="AF55" s="10">
        <f t="shared" si="15"/>
        <v>-1.8228711691118029</v>
      </c>
      <c r="AG55" s="50"/>
      <c r="AH55" s="46">
        <f t="shared" si="16"/>
        <v>-0.87728468664282877</v>
      </c>
      <c r="AI55" s="10">
        <f t="shared" si="8"/>
        <v>-0.78195853633919399</v>
      </c>
      <c r="AK55" s="46">
        <f t="shared" si="17"/>
        <v>-4.0848269026662178</v>
      </c>
      <c r="AL55" s="10">
        <f t="shared" si="9"/>
        <v>-3.8635214955203487</v>
      </c>
    </row>
    <row r="56" spans="2:38" x14ac:dyDescent="0.3">
      <c r="B56" s="2" t="s">
        <v>52</v>
      </c>
      <c r="C56" s="41"/>
      <c r="D56" s="14">
        <v>0.28266515768466099</v>
      </c>
      <c r="E56" s="15">
        <v>0.34855199081587701</v>
      </c>
      <c r="F56" s="19">
        <v>0.11289251847463901</v>
      </c>
      <c r="G56" s="43"/>
      <c r="H56" s="6">
        <v>20.535251029972802</v>
      </c>
      <c r="I56" s="7">
        <v>20.313469809344902</v>
      </c>
      <c r="J56" s="43"/>
      <c r="K56" s="6">
        <v>19.7404756503907</v>
      </c>
      <c r="L56" s="7">
        <v>19.502384644778751</v>
      </c>
      <c r="M56" s="43"/>
      <c r="N56" s="6">
        <v>22.492958499255302</v>
      </c>
      <c r="O56" s="7">
        <v>22.088651715913599</v>
      </c>
      <c r="P56" s="43"/>
      <c r="Q56" s="6">
        <v>21.6462131795763</v>
      </c>
      <c r="R56" s="7">
        <v>21.231891149617603</v>
      </c>
      <c r="S56" s="43"/>
      <c r="T56" s="6">
        <v>14.614699227910901</v>
      </c>
      <c r="U56" s="7">
        <v>14.72138987278565</v>
      </c>
      <c r="V56" s="43"/>
      <c r="W56" s="6">
        <v>14.019448230481199</v>
      </c>
      <c r="X56" s="7">
        <v>14.111319919039101</v>
      </c>
      <c r="Y56" s="43"/>
      <c r="Z56" s="46">
        <f t="shared" si="10"/>
        <v>-0.7947753795821022</v>
      </c>
      <c r="AA56" s="21">
        <f t="shared" si="11"/>
        <v>-0.8467453196790018</v>
      </c>
      <c r="AB56" s="10">
        <f t="shared" si="12"/>
        <v>-0.59525099742970156</v>
      </c>
      <c r="AC56" s="43"/>
      <c r="AD56" s="46">
        <f t="shared" si="13"/>
        <v>-0.81108516456615121</v>
      </c>
      <c r="AE56" s="21">
        <f t="shared" si="14"/>
        <v>-0.85676056629599628</v>
      </c>
      <c r="AF56" s="10">
        <f t="shared" si="15"/>
        <v>-0.61006995374654949</v>
      </c>
      <c r="AG56" s="50"/>
      <c r="AH56" s="46">
        <f t="shared" si="16"/>
        <v>-0.22136760186518173</v>
      </c>
      <c r="AI56" s="10">
        <f t="shared" si="8"/>
        <v>-0.21888014731988872</v>
      </c>
      <c r="AK56" s="46">
        <f t="shared" si="17"/>
        <v>-1.07755188816291</v>
      </c>
      <c r="AL56" s="10">
        <f t="shared" si="9"/>
        <v>-1.0875363811938106</v>
      </c>
    </row>
    <row r="57" spans="2:38" x14ac:dyDescent="0.3">
      <c r="B57" s="2" t="s">
        <v>53</v>
      </c>
      <c r="C57" s="41"/>
      <c r="D57" s="14">
        <v>0.76026476922916997</v>
      </c>
      <c r="E57" s="15">
        <v>1.43968319217331</v>
      </c>
      <c r="F57" s="19">
        <v>0.44477112631495003</v>
      </c>
      <c r="G57" s="43"/>
      <c r="H57" s="6">
        <v>53.234451923208397</v>
      </c>
      <c r="I57" s="7">
        <v>57.301424060345646</v>
      </c>
      <c r="J57" s="43"/>
      <c r="K57" s="6">
        <v>49.557249081735598</v>
      </c>
      <c r="L57" s="7">
        <v>53.573761746160599</v>
      </c>
      <c r="M57" s="43"/>
      <c r="N57" s="6">
        <v>53.261702023191901</v>
      </c>
      <c r="O57" s="7">
        <v>57.045819001934902</v>
      </c>
      <c r="P57" s="43"/>
      <c r="Q57" s="6">
        <v>49.557453111469997</v>
      </c>
      <c r="R57" s="7">
        <v>53.282910936735306</v>
      </c>
      <c r="S57" s="43"/>
      <c r="T57" s="6">
        <v>41.180356640445503</v>
      </c>
      <c r="U57" s="7">
        <v>44.965974552371947</v>
      </c>
      <c r="V57" s="43"/>
      <c r="W57" s="6">
        <v>38.4723718348273</v>
      </c>
      <c r="X57" s="7">
        <v>42.18628859693235</v>
      </c>
      <c r="Y57" s="43"/>
      <c r="Z57" s="46">
        <f t="shared" si="10"/>
        <v>-3.6772028414727984</v>
      </c>
      <c r="AA57" s="21">
        <f t="shared" si="11"/>
        <v>-3.7042489117219048</v>
      </c>
      <c r="AB57" s="10">
        <f t="shared" si="12"/>
        <v>-2.707984805618203</v>
      </c>
      <c r="AC57" s="43"/>
      <c r="AD57" s="46">
        <f t="shared" si="13"/>
        <v>-3.7276623141850465</v>
      </c>
      <c r="AE57" s="21">
        <f t="shared" si="14"/>
        <v>-3.7629080651995963</v>
      </c>
      <c r="AF57" s="10">
        <f t="shared" si="15"/>
        <v>-2.7796859554395965</v>
      </c>
      <c r="AG57" s="50"/>
      <c r="AH57" s="46">
        <f t="shared" si="16"/>
        <v>-0.82276559420112894</v>
      </c>
      <c r="AI57" s="10">
        <f t="shared" si="8"/>
        <v>-0.81241702439038543</v>
      </c>
      <c r="AK57" s="46">
        <f t="shared" si="17"/>
        <v>-3.5605711116340379</v>
      </c>
      <c r="AL57" s="10">
        <f t="shared" si="9"/>
        <v>-3.6183611933997275</v>
      </c>
    </row>
    <row r="58" spans="2:38" x14ac:dyDescent="0.3">
      <c r="B58" s="2" t="s">
        <v>54</v>
      </c>
      <c r="C58" s="41"/>
      <c r="D58" s="14">
        <v>7.4374381930881597E-2</v>
      </c>
      <c r="E58" s="15">
        <v>8.2386076485228901E-2</v>
      </c>
      <c r="F58" s="19">
        <v>3.4280614702290602E-2</v>
      </c>
      <c r="G58" s="43"/>
      <c r="H58" s="6">
        <v>32.9921605797838</v>
      </c>
      <c r="I58" s="7">
        <v>32.65345141385545</v>
      </c>
      <c r="J58" s="43"/>
      <c r="K58" s="6">
        <v>31.254024591300201</v>
      </c>
      <c r="L58" s="7">
        <v>30.960041169871403</v>
      </c>
      <c r="M58" s="43"/>
      <c r="N58" s="6">
        <v>35.353959286088703</v>
      </c>
      <c r="O58" s="7">
        <v>35.321256099436198</v>
      </c>
      <c r="P58" s="43"/>
      <c r="Q58" s="6">
        <v>33.665883750171098</v>
      </c>
      <c r="R58" s="7">
        <v>33.679416283174348</v>
      </c>
      <c r="S58" s="43"/>
      <c r="T58" s="6">
        <v>23.027394173545598</v>
      </c>
      <c r="U58" s="7">
        <v>23.35526276312595</v>
      </c>
      <c r="V58" s="43"/>
      <c r="W58" s="6">
        <v>21.765512652837501</v>
      </c>
      <c r="X58" s="7">
        <v>22.076631359275449</v>
      </c>
      <c r="Y58" s="43"/>
      <c r="Z58" s="46">
        <f t="shared" si="10"/>
        <v>-1.7381359884835987</v>
      </c>
      <c r="AA58" s="21">
        <f t="shared" si="11"/>
        <v>-1.688075535917605</v>
      </c>
      <c r="AB58" s="10">
        <f t="shared" si="12"/>
        <v>-1.2618815207080978</v>
      </c>
      <c r="AC58" s="43"/>
      <c r="AD58" s="46">
        <f t="shared" si="13"/>
        <v>-1.6934102439840473</v>
      </c>
      <c r="AE58" s="21">
        <f t="shared" si="14"/>
        <v>-1.6418398162618502</v>
      </c>
      <c r="AF58" s="10">
        <f t="shared" si="15"/>
        <v>-1.2786314038505004</v>
      </c>
      <c r="AG58" s="50"/>
      <c r="AH58" s="46">
        <f t="shared" si="16"/>
        <v>-0.53469482405996738</v>
      </c>
      <c r="AI58" s="10">
        <f t="shared" si="8"/>
        <v>-0.46001616915610843</v>
      </c>
      <c r="AK58" s="46">
        <f t="shared" si="17"/>
        <v>-3.0719910651411091</v>
      </c>
      <c r="AL58" s="10">
        <f t="shared" si="9"/>
        <v>-2.8364569932160819</v>
      </c>
    </row>
    <row r="59" spans="2:38" x14ac:dyDescent="0.3">
      <c r="B59" s="2" t="s">
        <v>55</v>
      </c>
      <c r="C59" s="41"/>
      <c r="D59" s="14">
        <v>1.1607676123127301E-2</v>
      </c>
      <c r="E59" s="15">
        <v>1.5520808167874999E-2</v>
      </c>
      <c r="F59" s="19">
        <v>6.4541592040169198E-3</v>
      </c>
      <c r="G59" s="43"/>
      <c r="H59" s="6">
        <v>30.4736996193996</v>
      </c>
      <c r="I59" s="7">
        <v>29.288641204789904</v>
      </c>
      <c r="J59" s="43"/>
      <c r="K59" s="6">
        <v>29.481478742961301</v>
      </c>
      <c r="L59" s="7">
        <v>28.18516043837235</v>
      </c>
      <c r="M59" s="43"/>
      <c r="N59" s="6">
        <v>32.559662389061103</v>
      </c>
      <c r="O59" s="7">
        <v>30.323579187824752</v>
      </c>
      <c r="P59" s="43"/>
      <c r="Q59" s="6">
        <v>31.563678468370501</v>
      </c>
      <c r="R59" s="7">
        <v>29.352580382722849</v>
      </c>
      <c r="S59" s="43"/>
      <c r="T59" s="6">
        <v>27.961761826347502</v>
      </c>
      <c r="U59" s="7">
        <v>26.45315619389925</v>
      </c>
      <c r="V59" s="43"/>
      <c r="W59" s="6">
        <v>27.126875522983401</v>
      </c>
      <c r="X59" s="7">
        <v>25.61024305444985</v>
      </c>
      <c r="Y59" s="43"/>
      <c r="Z59" s="46">
        <f t="shared" si="10"/>
        <v>-0.99222087643829937</v>
      </c>
      <c r="AA59" s="21">
        <f t="shared" si="11"/>
        <v>-0.99598392069060182</v>
      </c>
      <c r="AB59" s="10">
        <f t="shared" si="12"/>
        <v>-0.83488630336410097</v>
      </c>
      <c r="AC59" s="43"/>
      <c r="AD59" s="46">
        <f t="shared" si="13"/>
        <v>-1.1034807664175545</v>
      </c>
      <c r="AE59" s="21">
        <f t="shared" si="14"/>
        <v>-0.97099880510190317</v>
      </c>
      <c r="AF59" s="10">
        <f t="shared" si="15"/>
        <v>-0.84291313944940072</v>
      </c>
      <c r="AG59" s="50"/>
      <c r="AH59" s="46">
        <f t="shared" si="16"/>
        <v>-0.19585398888902483</v>
      </c>
      <c r="AI59" s="10">
        <f t="shared" si="8"/>
        <v>-0.18921753900282912</v>
      </c>
      <c r="AK59" s="46">
        <f t="shared" si="17"/>
        <v>-1.8331252357362113</v>
      </c>
      <c r="AL59" s="10">
        <f t="shared" si="9"/>
        <v>-1.8343307560674678</v>
      </c>
    </row>
    <row r="60" spans="2:38" x14ac:dyDescent="0.3">
      <c r="B60" s="2" t="s">
        <v>56</v>
      </c>
      <c r="C60" s="41"/>
      <c r="D60" s="14">
        <v>1.29438728122356E-2</v>
      </c>
      <c r="E60" s="15">
        <v>1.4270048571455E-2</v>
      </c>
      <c r="F60" s="19">
        <v>8.2826899123661004E-3</v>
      </c>
      <c r="G60" s="43"/>
      <c r="H60" s="6">
        <v>37.8806642493848</v>
      </c>
      <c r="I60" s="7">
        <v>37.879482970053601</v>
      </c>
      <c r="J60" s="43"/>
      <c r="K60" s="6">
        <v>35.274044497692003</v>
      </c>
      <c r="L60" s="7">
        <v>35.277946513093653</v>
      </c>
      <c r="M60" s="43"/>
      <c r="N60" s="6">
        <v>41.745976128195601</v>
      </c>
      <c r="O60" s="7">
        <v>42.496805369189403</v>
      </c>
      <c r="P60" s="43"/>
      <c r="Q60" s="6">
        <v>39.027343840128097</v>
      </c>
      <c r="R60" s="7">
        <v>39.734790577025251</v>
      </c>
      <c r="S60" s="43"/>
      <c r="T60" s="6">
        <v>30.406196244926399</v>
      </c>
      <c r="U60" s="7">
        <v>30.90075280871735</v>
      </c>
      <c r="V60" s="43"/>
      <c r="W60" s="6">
        <v>28.3202760527378</v>
      </c>
      <c r="X60" s="7">
        <v>28.731188479840448</v>
      </c>
      <c r="Y60" s="43"/>
      <c r="Z60" s="46">
        <f t="shared" si="10"/>
        <v>-2.6066197516927971</v>
      </c>
      <c r="AA60" s="21">
        <f t="shared" si="11"/>
        <v>-2.7186322880675036</v>
      </c>
      <c r="AB60" s="10">
        <f t="shared" si="12"/>
        <v>-2.085920192188599</v>
      </c>
      <c r="AC60" s="43"/>
      <c r="AD60" s="46">
        <f t="shared" si="13"/>
        <v>-2.6015364569599484</v>
      </c>
      <c r="AE60" s="21">
        <f t="shared" si="14"/>
        <v>-2.7620147921641518</v>
      </c>
      <c r="AF60" s="10">
        <f t="shared" si="15"/>
        <v>-2.169564328876902</v>
      </c>
      <c r="AG60" s="50"/>
      <c r="AH60" s="46">
        <f t="shared" si="16"/>
        <v>-1.1640762531500672</v>
      </c>
      <c r="AI60" s="10">
        <f t="shared" si="8"/>
        <v>-1.051573668973051</v>
      </c>
      <c r="AK60" s="46">
        <f t="shared" si="17"/>
        <v>-7.6661724162267664</v>
      </c>
      <c r="AL60" s="10">
        <f t="shared" si="9"/>
        <v>-7.2046719383125311</v>
      </c>
    </row>
    <row r="61" spans="2:38" x14ac:dyDescent="0.3">
      <c r="B61" s="2" t="s">
        <v>57</v>
      </c>
      <c r="C61" s="41"/>
      <c r="D61" s="14">
        <v>2.9718534816356099E-2</v>
      </c>
      <c r="E61" s="15">
        <v>1.87692873972936E-2</v>
      </c>
      <c r="F61" s="19">
        <v>1.2216959429080399E-2</v>
      </c>
      <c r="G61" s="43"/>
      <c r="H61" s="6">
        <v>34.643400204377699</v>
      </c>
      <c r="I61" s="7">
        <v>31.5376512487796</v>
      </c>
      <c r="J61" s="43"/>
      <c r="K61" s="6">
        <v>32.8460990537124</v>
      </c>
      <c r="L61" s="7">
        <v>30.0843916027376</v>
      </c>
      <c r="M61" s="43"/>
      <c r="N61" s="6">
        <v>31.494925362865899</v>
      </c>
      <c r="O61" s="7">
        <v>28.368471361383399</v>
      </c>
      <c r="P61" s="43"/>
      <c r="Q61" s="6">
        <v>29.928128663506001</v>
      </c>
      <c r="R61" s="7">
        <v>27.105073081848349</v>
      </c>
      <c r="S61" s="43"/>
      <c r="T61" s="6">
        <v>24.704639154633501</v>
      </c>
      <c r="U61" s="7">
        <v>22.178297319433298</v>
      </c>
      <c r="V61" s="43"/>
      <c r="W61" s="6">
        <v>23.4584255976348</v>
      </c>
      <c r="X61" s="7">
        <v>21.171954418705752</v>
      </c>
      <c r="Y61" s="43"/>
      <c r="Z61" s="46">
        <f t="shared" si="10"/>
        <v>-1.7973011506652981</v>
      </c>
      <c r="AA61" s="21">
        <f t="shared" si="11"/>
        <v>-1.5667966993598981</v>
      </c>
      <c r="AB61" s="10">
        <f t="shared" si="12"/>
        <v>-1.2462135569987005</v>
      </c>
      <c r="AC61" s="43"/>
      <c r="AD61" s="46">
        <f t="shared" si="13"/>
        <v>-1.4532596460419995</v>
      </c>
      <c r="AE61" s="21">
        <f t="shared" si="14"/>
        <v>-1.2633982795350498</v>
      </c>
      <c r="AF61" s="10">
        <f t="shared" si="15"/>
        <v>-1.006342900727546</v>
      </c>
      <c r="AG61" s="50"/>
      <c r="AH61" s="46">
        <f t="shared" si="16"/>
        <v>-0.61855092766779041</v>
      </c>
      <c r="AI61" s="10">
        <f t="shared" si="8"/>
        <v>-0.50170210668132786</v>
      </c>
      <c r="AK61" s="46">
        <f t="shared" si="17"/>
        <v>-3.9896234365772103</v>
      </c>
      <c r="AL61" s="10">
        <f t="shared" si="9"/>
        <v>-3.2304912715100742</v>
      </c>
    </row>
    <row r="62" spans="2:38" x14ac:dyDescent="0.3">
      <c r="B62" s="2" t="s">
        <v>58</v>
      </c>
      <c r="C62" s="41"/>
      <c r="D62" s="14">
        <v>0.22844121616639099</v>
      </c>
      <c r="E62" s="15">
        <v>0.37762237518280201</v>
      </c>
      <c r="F62" s="19">
        <v>0.244178648804971</v>
      </c>
      <c r="G62" s="43"/>
      <c r="H62" s="6">
        <v>33.625582345097001</v>
      </c>
      <c r="I62" s="7">
        <v>30.768435740731249</v>
      </c>
      <c r="J62" s="43"/>
      <c r="K62" s="6">
        <v>31.533994314346401</v>
      </c>
      <c r="L62" s="7">
        <v>28.8451413499496</v>
      </c>
      <c r="M62" s="43"/>
      <c r="N62" s="6">
        <v>37.363112116112298</v>
      </c>
      <c r="O62" s="7">
        <v>34.70064453519015</v>
      </c>
      <c r="P62" s="43"/>
      <c r="Q62" s="6">
        <v>35.109132215205001</v>
      </c>
      <c r="R62" s="7">
        <v>32.618831654791101</v>
      </c>
      <c r="S62" s="43"/>
      <c r="T62" s="6">
        <v>30.1489362858504</v>
      </c>
      <c r="U62" s="7">
        <v>27.717454772903352</v>
      </c>
      <c r="V62" s="43"/>
      <c r="W62" s="6">
        <v>28.2822799486698</v>
      </c>
      <c r="X62" s="7">
        <v>25.924376809764951</v>
      </c>
      <c r="Y62" s="43"/>
      <c r="Z62" s="46">
        <f t="shared" si="10"/>
        <v>-2.0915880307506001</v>
      </c>
      <c r="AA62" s="21">
        <f t="shared" si="11"/>
        <v>-2.2539799009072965</v>
      </c>
      <c r="AB62" s="10">
        <f t="shared" si="12"/>
        <v>-1.8666563371806006</v>
      </c>
      <c r="AC62" s="43"/>
      <c r="AD62" s="46">
        <f t="shared" si="13"/>
        <v>-1.9232943907816491</v>
      </c>
      <c r="AE62" s="21">
        <f t="shared" si="14"/>
        <v>-2.081812880399049</v>
      </c>
      <c r="AF62" s="10">
        <f t="shared" si="15"/>
        <v>-1.7930779631384013</v>
      </c>
      <c r="AG62" s="50"/>
      <c r="AH62" s="46">
        <f t="shared" si="16"/>
        <v>-0.52668069521013849</v>
      </c>
      <c r="AI62" s="10">
        <f t="shared" si="8"/>
        <v>-0.44030991210473786</v>
      </c>
      <c r="AK62" s="46">
        <f t="shared" si="17"/>
        <v>-2.7484376436106963</v>
      </c>
      <c r="AL62" s="10">
        <f t="shared" si="9"/>
        <v>-2.4992886937288699</v>
      </c>
    </row>
    <row r="63" spans="2:38" x14ac:dyDescent="0.3">
      <c r="B63" s="2" t="s">
        <v>59</v>
      </c>
      <c r="C63" s="41"/>
      <c r="D63" s="14">
        <v>1.86197244303879E-2</v>
      </c>
      <c r="E63" s="15">
        <v>1.6064983818690301E-2</v>
      </c>
      <c r="F63" s="19">
        <v>8.8182833211317892E-3</v>
      </c>
      <c r="G63" s="43"/>
      <c r="H63" s="6">
        <v>21.063680030277599</v>
      </c>
      <c r="I63" s="7">
        <v>23.055045578062799</v>
      </c>
      <c r="J63" s="43"/>
      <c r="K63" s="6">
        <v>19.810369478748498</v>
      </c>
      <c r="L63" s="7">
        <v>21.67918368247885</v>
      </c>
      <c r="M63" s="43"/>
      <c r="N63" s="6">
        <v>20.709227528916401</v>
      </c>
      <c r="O63" s="7">
        <v>22.683423348641703</v>
      </c>
      <c r="P63" s="43"/>
      <c r="Q63" s="6">
        <v>19.504088282756499</v>
      </c>
      <c r="R63" s="7">
        <v>21.380311847223652</v>
      </c>
      <c r="S63" s="43"/>
      <c r="T63" s="6">
        <v>17.730602152971201</v>
      </c>
      <c r="U63" s="7">
        <v>19.225870446031948</v>
      </c>
      <c r="V63" s="43"/>
      <c r="W63" s="6">
        <v>16.858291075079698</v>
      </c>
      <c r="X63" s="7">
        <v>18.303384982095551</v>
      </c>
      <c r="Y63" s="43"/>
      <c r="Z63" s="46">
        <f t="shared" si="10"/>
        <v>-1.2533105515291005</v>
      </c>
      <c r="AA63" s="21">
        <f t="shared" si="11"/>
        <v>-1.2051392461599022</v>
      </c>
      <c r="AB63" s="10">
        <f t="shared" si="12"/>
        <v>-0.87231107789150286</v>
      </c>
      <c r="AC63" s="43"/>
      <c r="AD63" s="46">
        <f t="shared" si="13"/>
        <v>-1.3758618955839488</v>
      </c>
      <c r="AE63" s="21">
        <f t="shared" si="14"/>
        <v>-1.3031115014180514</v>
      </c>
      <c r="AF63" s="10">
        <f t="shared" si="15"/>
        <v>-0.92248546393639685</v>
      </c>
      <c r="AG63" s="50"/>
      <c r="AH63" s="46">
        <f t="shared" si="16"/>
        <v>-0.52278702250120579</v>
      </c>
      <c r="AI63" s="10">
        <f t="shared" si="8"/>
        <v>-0.61467751018533279</v>
      </c>
      <c r="AK63" s="46">
        <f t="shared" si="17"/>
        <v>-3.348753622497834</v>
      </c>
      <c r="AL63" s="10">
        <f t="shared" si="9"/>
        <v>-3.8324483397286371</v>
      </c>
    </row>
    <row r="64" spans="2:38" x14ac:dyDescent="0.3">
      <c r="B64" s="2" t="s">
        <v>60</v>
      </c>
      <c r="C64" s="41"/>
      <c r="D64" s="14">
        <v>0.110069016233429</v>
      </c>
      <c r="E64" s="15">
        <v>6.3303714593644103E-2</v>
      </c>
      <c r="F64" s="19">
        <v>4.2032747646678102E-2</v>
      </c>
      <c r="G64" s="43"/>
      <c r="H64" s="6">
        <v>36.199785536833801</v>
      </c>
      <c r="I64" s="7">
        <v>35.2413663544231</v>
      </c>
      <c r="J64" s="43"/>
      <c r="K64" s="6">
        <v>34.245114359217801</v>
      </c>
      <c r="L64" s="7">
        <v>33.394141352001299</v>
      </c>
      <c r="M64" s="43"/>
      <c r="N64" s="6">
        <v>33.1345750638677</v>
      </c>
      <c r="O64" s="7">
        <v>31.9748505978216</v>
      </c>
      <c r="P64" s="43"/>
      <c r="Q64" s="6">
        <v>31.406499165789299</v>
      </c>
      <c r="R64" s="7">
        <v>30.370205520805797</v>
      </c>
      <c r="S64" s="43"/>
      <c r="T64" s="6">
        <v>26.052696772784898</v>
      </c>
      <c r="U64" s="7">
        <v>25.089477515356101</v>
      </c>
      <c r="V64" s="43"/>
      <c r="W64" s="6">
        <v>24.6635184978106</v>
      </c>
      <c r="X64" s="7">
        <v>23.833147009667599</v>
      </c>
      <c r="Y64" s="43"/>
      <c r="Z64" s="46">
        <f t="shared" si="10"/>
        <v>-1.9546711776159995</v>
      </c>
      <c r="AA64" s="21">
        <f t="shared" si="11"/>
        <v>-1.7280758980784015</v>
      </c>
      <c r="AB64" s="10">
        <f t="shared" si="12"/>
        <v>-1.3891782749742987</v>
      </c>
      <c r="AC64" s="43"/>
      <c r="AD64" s="46">
        <f t="shared" si="13"/>
        <v>-1.8472250024218013</v>
      </c>
      <c r="AE64" s="21">
        <f t="shared" si="14"/>
        <v>-1.6046450770158032</v>
      </c>
      <c r="AF64" s="10">
        <f t="shared" si="15"/>
        <v>-1.2563305056885028</v>
      </c>
      <c r="AG64" s="50"/>
      <c r="AH64" s="46">
        <f t="shared" si="16"/>
        <v>-0.57733852805795771</v>
      </c>
      <c r="AI64" s="10">
        <f t="shared" si="8"/>
        <v>-0.60386788244803657</v>
      </c>
      <c r="AK64" s="46">
        <f t="shared" si="17"/>
        <v>-3.2563386886473076</v>
      </c>
      <c r="AL64" s="10">
        <f t="shared" si="9"/>
        <v>-3.2070426330292641</v>
      </c>
    </row>
    <row r="65" spans="2:38" x14ac:dyDescent="0.3">
      <c r="B65" s="2" t="s">
        <v>61</v>
      </c>
      <c r="C65" s="41"/>
      <c r="D65" s="14">
        <v>0.78087762631337199</v>
      </c>
      <c r="E65" s="15">
        <v>0.45643017823971399</v>
      </c>
      <c r="F65" s="19">
        <v>0.32536334136037098</v>
      </c>
      <c r="G65" s="43"/>
      <c r="H65" s="6">
        <v>43.314906346006097</v>
      </c>
      <c r="I65" s="7">
        <v>45.67171725559875</v>
      </c>
      <c r="J65" s="43"/>
      <c r="K65" s="6">
        <v>40.967123348738902</v>
      </c>
      <c r="L65" s="7">
        <v>43.359305041063301</v>
      </c>
      <c r="M65" s="43"/>
      <c r="N65" s="6">
        <v>38.306494822135797</v>
      </c>
      <c r="O65" s="7">
        <v>39.908619625805201</v>
      </c>
      <c r="P65" s="43"/>
      <c r="Q65" s="6">
        <v>36.280469962387201</v>
      </c>
      <c r="R65" s="7">
        <v>37.902254040072151</v>
      </c>
      <c r="S65" s="43"/>
      <c r="T65" s="6">
        <v>30.386258016865</v>
      </c>
      <c r="U65" s="7">
        <v>31.907042989193698</v>
      </c>
      <c r="V65" s="43"/>
      <c r="W65" s="6">
        <v>28.832593420602599</v>
      </c>
      <c r="X65" s="7">
        <v>30.409053346876149</v>
      </c>
      <c r="Y65" s="43"/>
      <c r="Z65" s="46">
        <f t="shared" si="10"/>
        <v>-2.3477829972671955</v>
      </c>
      <c r="AA65" s="21">
        <f t="shared" si="11"/>
        <v>-2.0260248597485955</v>
      </c>
      <c r="AB65" s="10">
        <f t="shared" si="12"/>
        <v>-1.5536645962624007</v>
      </c>
      <c r="AC65" s="43"/>
      <c r="AD65" s="46">
        <f t="shared" si="13"/>
        <v>-2.3124122145354491</v>
      </c>
      <c r="AE65" s="21">
        <f t="shared" si="14"/>
        <v>-2.0063655857330502</v>
      </c>
      <c r="AF65" s="10">
        <f t="shared" si="15"/>
        <v>-1.4979896423175489</v>
      </c>
      <c r="AG65" s="50"/>
      <c r="AH65" s="46">
        <f t="shared" si="16"/>
        <v>-0.87900888818076195</v>
      </c>
      <c r="AI65" s="10">
        <f t="shared" si="8"/>
        <v>-0.89742031463181804</v>
      </c>
      <c r="AK65" s="46">
        <f t="shared" si="17"/>
        <v>-2.6070899858914975</v>
      </c>
      <c r="AL65" s="10">
        <f t="shared" si="9"/>
        <v>-2.5834105988990292</v>
      </c>
    </row>
    <row r="66" spans="2:38" x14ac:dyDescent="0.3">
      <c r="B66" s="2" t="s">
        <v>62</v>
      </c>
      <c r="C66" s="41"/>
      <c r="D66" s="14">
        <v>1.9316902781713101E-2</v>
      </c>
      <c r="E66" s="15">
        <v>2.2529518167601899E-2</v>
      </c>
      <c r="F66" s="19">
        <v>1.07816451670091E-2</v>
      </c>
      <c r="G66" s="43"/>
      <c r="H66" s="6">
        <v>29.1151154648066</v>
      </c>
      <c r="I66" s="7">
        <v>30.261788627808752</v>
      </c>
      <c r="J66" s="43"/>
      <c r="K66" s="6">
        <v>28.254103324334501</v>
      </c>
      <c r="L66" s="7">
        <v>29.350991999810951</v>
      </c>
      <c r="M66" s="43"/>
      <c r="N66" s="6">
        <v>30.3795103490719</v>
      </c>
      <c r="O66" s="7">
        <v>31.105421604392049</v>
      </c>
      <c r="P66" s="43"/>
      <c r="Q66" s="6">
        <v>29.527594882918301</v>
      </c>
      <c r="R66" s="7">
        <v>30.313342925086801</v>
      </c>
      <c r="S66" s="43"/>
      <c r="T66" s="6">
        <v>26.993501281848701</v>
      </c>
      <c r="U66" s="7">
        <v>27.8696157927622</v>
      </c>
      <c r="V66" s="43"/>
      <c r="W66" s="6">
        <v>26.0895812407664</v>
      </c>
      <c r="X66" s="7">
        <v>26.97243879596305</v>
      </c>
      <c r="Y66" s="43"/>
      <c r="Z66" s="46">
        <f t="shared" si="10"/>
        <v>-0.86101214047209851</v>
      </c>
      <c r="AA66" s="21">
        <f t="shared" si="11"/>
        <v>-0.85191546615359925</v>
      </c>
      <c r="AB66" s="10">
        <f t="shared" si="12"/>
        <v>-0.9039200410823014</v>
      </c>
      <c r="AC66" s="43"/>
      <c r="AD66" s="46">
        <f t="shared" si="13"/>
        <v>-0.91079662799780081</v>
      </c>
      <c r="AE66" s="21">
        <f t="shared" si="14"/>
        <v>-0.79207867930524856</v>
      </c>
      <c r="AF66" s="10">
        <f t="shared" si="15"/>
        <v>-0.89717699679914986</v>
      </c>
      <c r="AG66" s="50"/>
      <c r="AH66" s="46">
        <f t="shared" si="16"/>
        <v>7.1397162955651433E-2</v>
      </c>
      <c r="AI66" s="10">
        <f t="shared" si="8"/>
        <v>9.6793313621990507E-2</v>
      </c>
      <c r="AK66" s="46">
        <f t="shared" si="17"/>
        <v>-0.58027734399381115</v>
      </c>
      <c r="AL66" s="10">
        <f t="shared" si="9"/>
        <v>-0.47081190924938476</v>
      </c>
    </row>
    <row r="67" spans="2:38" x14ac:dyDescent="0.3">
      <c r="B67" s="2" t="s">
        <v>63</v>
      </c>
      <c r="C67" s="41"/>
      <c r="D67" s="14">
        <v>7.19363342875343E-3</v>
      </c>
      <c r="E67" s="15">
        <v>1.3306814122804199E-2</v>
      </c>
      <c r="F67" s="19">
        <v>6.5987746040343399E-3</v>
      </c>
      <c r="G67" s="43"/>
      <c r="H67" s="6">
        <v>24.444029512411099</v>
      </c>
      <c r="I67" s="7">
        <v>25.826488972275349</v>
      </c>
      <c r="J67" s="43"/>
      <c r="K67" s="6">
        <v>23.233203107997401</v>
      </c>
      <c r="L67" s="7">
        <v>24.237826828410853</v>
      </c>
      <c r="M67" s="43"/>
      <c r="N67" s="6">
        <v>26.295675689448</v>
      </c>
      <c r="O67" s="7">
        <v>26.947143263625499</v>
      </c>
      <c r="P67" s="43"/>
      <c r="Q67" s="6">
        <v>25.042678364040601</v>
      </c>
      <c r="R67" s="7">
        <v>25.385341017752253</v>
      </c>
      <c r="S67" s="43"/>
      <c r="T67" s="6">
        <v>19.481017893691099</v>
      </c>
      <c r="U67" s="7">
        <v>19.511995103786049</v>
      </c>
      <c r="V67" s="43"/>
      <c r="W67" s="6">
        <v>18.625012401688501</v>
      </c>
      <c r="X67" s="7">
        <v>18.457048372046302</v>
      </c>
      <c r="Y67" s="43"/>
      <c r="Z67" s="46">
        <f t="shared" si="10"/>
        <v>-1.210826404413698</v>
      </c>
      <c r="AA67" s="21">
        <f t="shared" si="11"/>
        <v>-1.2529973254073994</v>
      </c>
      <c r="AB67" s="10">
        <f t="shared" si="12"/>
        <v>-0.85600549200259834</v>
      </c>
      <c r="AC67" s="43"/>
      <c r="AD67" s="46">
        <f t="shared" si="13"/>
        <v>-1.5886621438644966</v>
      </c>
      <c r="AE67" s="21">
        <f t="shared" si="14"/>
        <v>-1.5618022458732455</v>
      </c>
      <c r="AF67" s="10">
        <f t="shared" si="15"/>
        <v>-1.0549467317397472</v>
      </c>
      <c r="AG67" s="50"/>
      <c r="AH67" s="46">
        <f t="shared" si="16"/>
        <v>-0.38168133761311168</v>
      </c>
      <c r="AI67" s="10">
        <f t="shared" si="8"/>
        <v>-0.43869114713760748</v>
      </c>
      <c r="AK67" s="46">
        <f t="shared" si="17"/>
        <v>-2.9227652247322187</v>
      </c>
      <c r="AL67" s="10">
        <f t="shared" si="9"/>
        <v>-3.4892291435014435</v>
      </c>
    </row>
    <row r="68" spans="2:38" x14ac:dyDescent="0.3">
      <c r="B68" s="2" t="s">
        <v>64</v>
      </c>
      <c r="C68" s="41"/>
      <c r="D68" s="14">
        <v>4.5538159799346202E-2</v>
      </c>
      <c r="E68" s="15">
        <v>4.7396658518835899E-2</v>
      </c>
      <c r="F68" s="19">
        <v>1.7366497168332402E-2</v>
      </c>
      <c r="G68" s="43"/>
      <c r="H68" s="6">
        <v>46.895220999451503</v>
      </c>
      <c r="I68" s="7">
        <v>50.522098885924947</v>
      </c>
      <c r="J68" s="43"/>
      <c r="K68" s="6">
        <v>44.3515189557192</v>
      </c>
      <c r="L68" s="7">
        <v>48.057057935013304</v>
      </c>
      <c r="M68" s="43"/>
      <c r="N68" s="6">
        <v>46.550824657935003</v>
      </c>
      <c r="O68" s="7">
        <v>50.6678650783888</v>
      </c>
      <c r="P68" s="43"/>
      <c r="Q68" s="6">
        <v>44.1159867809085</v>
      </c>
      <c r="R68" s="7">
        <v>48.253399601149653</v>
      </c>
      <c r="S68" s="43"/>
      <c r="T68" s="6">
        <v>36.092801623107903</v>
      </c>
      <c r="U68" s="7">
        <v>39.58875130204185</v>
      </c>
      <c r="V68" s="43"/>
      <c r="W68" s="6">
        <v>34.123891699083899</v>
      </c>
      <c r="X68" s="7">
        <v>37.641476799086249</v>
      </c>
      <c r="Y68" s="43"/>
      <c r="Z68" s="46">
        <f t="shared" ref="Z68:Z99" si="18">K68-H68</f>
        <v>-2.5437020437323028</v>
      </c>
      <c r="AA68" s="21">
        <f t="shared" ref="AA68:AA99" si="19">Q68-N68</f>
        <v>-2.4348378770265029</v>
      </c>
      <c r="AB68" s="10">
        <f t="shared" ref="AB68:AB99" si="20">W68-T68</f>
        <v>-1.968909924024004</v>
      </c>
      <c r="AC68" s="43"/>
      <c r="AD68" s="46">
        <f t="shared" ref="AD68:AD99" si="21">L68-I68</f>
        <v>-2.4650409509116429</v>
      </c>
      <c r="AE68" s="21">
        <f t="shared" ref="AE68:AE99" si="22">R68-O68</f>
        <v>-2.4144654772391476</v>
      </c>
      <c r="AF68" s="10">
        <f t="shared" ref="AF68:AF99" si="23">X68-U68</f>
        <v>-1.9472745029556009</v>
      </c>
      <c r="AG68" s="50"/>
      <c r="AH68" s="46">
        <f t="shared" ref="AH68:AH99" si="24">SLOPE(Z68:AB68,LN($D68:$F68))</f>
        <v>-0.52479326550874839</v>
      </c>
      <c r="AI68" s="10">
        <f t="shared" si="8"/>
        <v>-0.49829767089131966</v>
      </c>
      <c r="AK68" s="46">
        <f t="shared" ref="AK68:AK99" si="25">INTERCEPT(Z68:AB68,LN($D68:$F68))</f>
        <v>-4.0986478921661433</v>
      </c>
      <c r="AL68" s="10">
        <f t="shared" si="9"/>
        <v>-3.9684139053702019</v>
      </c>
    </row>
    <row r="69" spans="2:38" x14ac:dyDescent="0.3">
      <c r="B69" s="2" t="s">
        <v>65</v>
      </c>
      <c r="C69" s="41"/>
      <c r="D69" s="14">
        <v>1.1291358387019499</v>
      </c>
      <c r="E69" s="15">
        <v>0.62372612543654005</v>
      </c>
      <c r="F69" s="19">
        <v>0.45176020856272497</v>
      </c>
      <c r="G69" s="43"/>
      <c r="H69" s="6">
        <v>45.942801549550403</v>
      </c>
      <c r="I69" s="7">
        <v>51.648674920860998</v>
      </c>
      <c r="J69" s="43"/>
      <c r="K69" s="6">
        <v>43.655900450077198</v>
      </c>
      <c r="L69" s="7">
        <v>49.272113176091047</v>
      </c>
      <c r="M69" s="43"/>
      <c r="N69" s="6">
        <v>40.497416375472199</v>
      </c>
      <c r="O69" s="7">
        <v>44.84591641240835</v>
      </c>
      <c r="P69" s="43"/>
      <c r="Q69" s="6">
        <v>38.479771243425702</v>
      </c>
      <c r="R69" s="7">
        <v>42.804495287559348</v>
      </c>
      <c r="S69" s="43"/>
      <c r="T69" s="6">
        <v>32.555113729692103</v>
      </c>
      <c r="U69" s="7">
        <v>36.227671725731753</v>
      </c>
      <c r="V69" s="43"/>
      <c r="W69" s="6">
        <v>30.926885871468698</v>
      </c>
      <c r="X69" s="7">
        <v>34.591874558957898</v>
      </c>
      <c r="Y69" s="43"/>
      <c r="Z69" s="46">
        <f t="shared" si="18"/>
        <v>-2.2869010994732051</v>
      </c>
      <c r="AA69" s="21">
        <f t="shared" si="19"/>
        <v>-2.0176451320464963</v>
      </c>
      <c r="AB69" s="10">
        <f t="shared" si="20"/>
        <v>-1.6282278582234042</v>
      </c>
      <c r="AC69" s="43"/>
      <c r="AD69" s="46">
        <f t="shared" si="21"/>
        <v>-2.3765617447699512</v>
      </c>
      <c r="AE69" s="21">
        <f t="shared" si="22"/>
        <v>-2.041421124849002</v>
      </c>
      <c r="AF69" s="10">
        <f t="shared" si="23"/>
        <v>-1.6357971667738553</v>
      </c>
      <c r="AG69" s="50"/>
      <c r="AH69" s="46">
        <f t="shared" si="24"/>
        <v>-0.68609364755120306</v>
      </c>
      <c r="AI69" s="10">
        <f t="shared" ref="AI69:AI131" si="26">SLOPE(AD69:AF69,LN($D69:$F69))</f>
        <v>-0.77836347476493828</v>
      </c>
      <c r="AK69" s="46">
        <f t="shared" si="25"/>
        <v>-2.239495049637902</v>
      </c>
      <c r="AL69" s="10">
        <f t="shared" ref="AL69:AL131" si="27">INTERCEPT(AD69:AF69,LN($D69:$F69))</f>
        <v>-2.3150526821063697</v>
      </c>
    </row>
    <row r="70" spans="2:38" x14ac:dyDescent="0.3">
      <c r="B70" s="2" t="s">
        <v>66</v>
      </c>
      <c r="C70" s="41"/>
      <c r="D70" s="14">
        <v>0.13880084741819099</v>
      </c>
      <c r="E70" s="15">
        <v>0.27940788747860101</v>
      </c>
      <c r="F70" s="19">
        <v>0.118452314392927</v>
      </c>
      <c r="G70" s="43"/>
      <c r="H70" s="6">
        <v>39.596882082765198</v>
      </c>
      <c r="I70" s="7">
        <v>32.279927129428103</v>
      </c>
      <c r="J70" s="43"/>
      <c r="K70" s="6">
        <v>38.325943937128997</v>
      </c>
      <c r="L70" s="7">
        <v>30.823694747545449</v>
      </c>
      <c r="M70" s="43"/>
      <c r="N70" s="6">
        <v>48.557904211357801</v>
      </c>
      <c r="O70" s="7">
        <v>40.200382127325554</v>
      </c>
      <c r="P70" s="43"/>
      <c r="Q70" s="6">
        <v>47.369914497323002</v>
      </c>
      <c r="R70" s="7">
        <v>38.9738650345137</v>
      </c>
      <c r="S70" s="43"/>
      <c r="T70" s="6">
        <v>36.9134543979699</v>
      </c>
      <c r="U70" s="7">
        <v>29.603537727244202</v>
      </c>
      <c r="V70" s="43"/>
      <c r="W70" s="6">
        <v>35.801862077461301</v>
      </c>
      <c r="X70" s="7">
        <v>28.470540232462248</v>
      </c>
      <c r="Y70" s="43"/>
      <c r="Z70" s="46">
        <f t="shared" si="18"/>
        <v>-1.270938145636201</v>
      </c>
      <c r="AA70" s="21">
        <f t="shared" si="19"/>
        <v>-1.1879897140347992</v>
      </c>
      <c r="AB70" s="10">
        <f t="shared" si="20"/>
        <v>-1.1115923205085991</v>
      </c>
      <c r="AC70" s="43"/>
      <c r="AD70" s="46">
        <f t="shared" si="21"/>
        <v>-1.4562323818826535</v>
      </c>
      <c r="AE70" s="21">
        <f t="shared" si="22"/>
        <v>-1.2265170928118536</v>
      </c>
      <c r="AF70" s="10">
        <f t="shared" si="23"/>
        <v>-1.1329974947819537</v>
      </c>
      <c r="AG70" s="50"/>
      <c r="AH70" s="46">
        <f t="shared" si="24"/>
        <v>-2.6208963975139991E-2</v>
      </c>
      <c r="AI70" s="10">
        <f t="shared" si="26"/>
        <v>2.3355382718282986E-2</v>
      </c>
      <c r="AK70" s="46">
        <f t="shared" si="25"/>
        <v>-1.2372013827088537</v>
      </c>
      <c r="AL70" s="10">
        <f t="shared" si="27"/>
        <v>-1.2300079836066384</v>
      </c>
    </row>
    <row r="71" spans="2:38" x14ac:dyDescent="0.3">
      <c r="B71" s="2" t="s">
        <v>67</v>
      </c>
      <c r="C71" s="41"/>
      <c r="D71" s="14">
        <v>0.21870495214229299</v>
      </c>
      <c r="E71" s="15">
        <v>0.115916538322996</v>
      </c>
      <c r="F71" s="19">
        <v>8.4170741506295804E-2</v>
      </c>
      <c r="G71" s="43"/>
      <c r="H71" s="6">
        <v>47.138133165254096</v>
      </c>
      <c r="I71" s="7">
        <v>48.618712577268653</v>
      </c>
      <c r="J71" s="43"/>
      <c r="K71" s="6">
        <v>44.855071714872302</v>
      </c>
      <c r="L71" s="7">
        <v>46.733914162894649</v>
      </c>
      <c r="M71" s="43"/>
      <c r="N71" s="6">
        <v>42.1686604504944</v>
      </c>
      <c r="O71" s="7">
        <v>42.88231283936765</v>
      </c>
      <c r="P71" s="43"/>
      <c r="Q71" s="6">
        <v>40.140231075497198</v>
      </c>
      <c r="R71" s="7">
        <v>41.222984710551799</v>
      </c>
      <c r="S71" s="43"/>
      <c r="T71" s="6">
        <v>33.059540546201802</v>
      </c>
      <c r="U71" s="7">
        <v>34.047507847537645</v>
      </c>
      <c r="V71" s="43"/>
      <c r="W71" s="6">
        <v>31.476086671454802</v>
      </c>
      <c r="X71" s="7">
        <v>32.668051615718596</v>
      </c>
      <c r="Y71" s="43"/>
      <c r="Z71" s="46">
        <f t="shared" si="18"/>
        <v>-2.2830614503817941</v>
      </c>
      <c r="AA71" s="21">
        <f t="shared" si="19"/>
        <v>-2.0284293749972022</v>
      </c>
      <c r="AB71" s="10">
        <f t="shared" si="20"/>
        <v>-1.5834538747470006</v>
      </c>
      <c r="AC71" s="43"/>
      <c r="AD71" s="46">
        <f t="shared" si="21"/>
        <v>-1.8847984143740035</v>
      </c>
      <c r="AE71" s="21">
        <f t="shared" si="22"/>
        <v>-1.6593281288158508</v>
      </c>
      <c r="AF71" s="10">
        <f t="shared" si="23"/>
        <v>-1.3794562318190486</v>
      </c>
      <c r="AG71" s="50"/>
      <c r="AH71" s="46">
        <f t="shared" si="24"/>
        <v>-0.68590624629753605</v>
      </c>
      <c r="AI71" s="10">
        <f t="shared" si="26"/>
        <v>-0.50467407332536041</v>
      </c>
      <c r="AK71" s="46">
        <f t="shared" si="25"/>
        <v>-3.3710492365552933</v>
      </c>
      <c r="AL71" s="10">
        <f t="shared" si="27"/>
        <v>-2.6757465781948655</v>
      </c>
    </row>
    <row r="72" spans="2:38" x14ac:dyDescent="0.3">
      <c r="B72" s="2" t="s">
        <v>68</v>
      </c>
      <c r="C72" s="41"/>
      <c r="D72" s="14">
        <v>5.1831741849132796E-3</v>
      </c>
      <c r="E72" s="15">
        <v>3.6388518793746801E-3</v>
      </c>
      <c r="F72" s="19">
        <v>1.2845113711398501E-3</v>
      </c>
      <c r="G72" s="43"/>
      <c r="H72" s="6">
        <v>26.313899993896399</v>
      </c>
      <c r="I72" s="7">
        <v>25.376297950744551</v>
      </c>
      <c r="J72" s="43"/>
      <c r="K72" s="6">
        <v>24.190874099731399</v>
      </c>
      <c r="L72" s="7">
        <v>23.320064544677699</v>
      </c>
      <c r="M72" s="43"/>
      <c r="N72" s="6">
        <v>25.4997043609619</v>
      </c>
      <c r="O72" s="7">
        <v>24.445051193237248</v>
      </c>
      <c r="P72" s="43"/>
      <c r="Q72" s="6">
        <v>23.445360183715799</v>
      </c>
      <c r="R72" s="7">
        <v>22.443954467773398</v>
      </c>
      <c r="S72" s="43"/>
      <c r="T72" s="6">
        <v>20.215980529785099</v>
      </c>
      <c r="U72" s="7">
        <v>19.547103881835902</v>
      </c>
      <c r="V72" s="43"/>
      <c r="W72" s="6">
        <v>18.657680511474599</v>
      </c>
      <c r="X72" s="7">
        <v>18.019767761230447</v>
      </c>
      <c r="Y72" s="43"/>
      <c r="Z72" s="46">
        <f t="shared" si="18"/>
        <v>-2.123025894165</v>
      </c>
      <c r="AA72" s="21">
        <f t="shared" si="19"/>
        <v>-2.0543441772461009</v>
      </c>
      <c r="AB72" s="10">
        <f t="shared" si="20"/>
        <v>-1.5583000183105007</v>
      </c>
      <c r="AC72" s="43"/>
      <c r="AD72" s="46">
        <f t="shared" si="21"/>
        <v>-2.0562334060668519</v>
      </c>
      <c r="AE72" s="21">
        <f t="shared" si="22"/>
        <v>-2.0010967254638494</v>
      </c>
      <c r="AF72" s="10">
        <f t="shared" si="23"/>
        <v>-1.5273361206054545</v>
      </c>
      <c r="AG72" s="50"/>
      <c r="AH72" s="46">
        <f t="shared" si="24"/>
        <v>-0.42104653201403164</v>
      </c>
      <c r="AI72" s="10">
        <f t="shared" si="26"/>
        <v>-0.39633537635833221</v>
      </c>
      <c r="AK72" s="46">
        <f t="shared" si="25"/>
        <v>-4.3730195113502219</v>
      </c>
      <c r="AL72" s="10">
        <f t="shared" si="27"/>
        <v>-4.1782415912997521</v>
      </c>
    </row>
    <row r="73" spans="2:38" x14ac:dyDescent="0.3">
      <c r="B73" s="2" t="s">
        <v>69</v>
      </c>
      <c r="C73" s="41"/>
      <c r="D73" s="14">
        <v>0.19512948815740899</v>
      </c>
      <c r="E73" s="15">
        <v>0.29405766042551001</v>
      </c>
      <c r="F73" s="19">
        <v>0.128206100877786</v>
      </c>
      <c r="G73" s="43"/>
      <c r="H73" s="6">
        <v>42.541745426638897</v>
      </c>
      <c r="I73" s="7">
        <v>44.360109465053753</v>
      </c>
      <c r="J73" s="43"/>
      <c r="K73" s="6">
        <v>40.680147201144699</v>
      </c>
      <c r="L73" s="7">
        <v>42.506947638139948</v>
      </c>
      <c r="M73" s="43"/>
      <c r="N73" s="6">
        <v>48.347866578451203</v>
      </c>
      <c r="O73" s="7">
        <v>50.960322140395</v>
      </c>
      <c r="P73" s="43"/>
      <c r="Q73" s="6">
        <v>46.440311479516602</v>
      </c>
      <c r="R73" s="7">
        <v>48.888854091195995</v>
      </c>
      <c r="S73" s="43"/>
      <c r="T73" s="6">
        <v>31.795726003030801</v>
      </c>
      <c r="U73" s="7">
        <v>34.329965856805849</v>
      </c>
      <c r="V73" s="43"/>
      <c r="W73" s="6">
        <v>30.274049922451798</v>
      </c>
      <c r="X73" s="7">
        <v>32.72326256654415</v>
      </c>
      <c r="Y73" s="43"/>
      <c r="Z73" s="46">
        <f t="shared" si="18"/>
        <v>-1.8615982254941983</v>
      </c>
      <c r="AA73" s="21">
        <f t="shared" si="19"/>
        <v>-1.9075550989346013</v>
      </c>
      <c r="AB73" s="10">
        <f t="shared" si="20"/>
        <v>-1.5216760805790024</v>
      </c>
      <c r="AC73" s="43"/>
      <c r="AD73" s="46">
        <f t="shared" si="21"/>
        <v>-1.853161826913805</v>
      </c>
      <c r="AE73" s="21">
        <f t="shared" si="22"/>
        <v>-2.0714680491990052</v>
      </c>
      <c r="AF73" s="10">
        <f t="shared" si="23"/>
        <v>-1.6067032902616987</v>
      </c>
      <c r="AG73" s="50"/>
      <c r="AH73" s="46">
        <f t="shared" si="24"/>
        <v>-0.4662251176228146</v>
      </c>
      <c r="AI73" s="10">
        <f t="shared" si="26"/>
        <v>-0.55997366677782712</v>
      </c>
      <c r="AK73" s="46">
        <f t="shared" si="25"/>
        <v>-2.5270048593277732</v>
      </c>
      <c r="AL73" s="10">
        <f t="shared" si="27"/>
        <v>-2.7606762620763989</v>
      </c>
    </row>
    <row r="74" spans="2:38" x14ac:dyDescent="0.3">
      <c r="B74" s="2" t="s">
        <v>70</v>
      </c>
      <c r="C74" s="41"/>
      <c r="D74" s="14">
        <v>4.3563179029471003E-2</v>
      </c>
      <c r="E74" s="15">
        <v>0.136496156960347</v>
      </c>
      <c r="F74" s="19">
        <v>7.7984977004274203E-2</v>
      </c>
      <c r="G74" s="43"/>
      <c r="H74" s="6">
        <v>31.005133813475599</v>
      </c>
      <c r="I74" s="7">
        <v>26.36048502433205</v>
      </c>
      <c r="J74" s="43"/>
      <c r="K74" s="6">
        <v>29.852749744708099</v>
      </c>
      <c r="L74" s="7">
        <v>25.171368616653652</v>
      </c>
      <c r="M74" s="43"/>
      <c r="N74" s="6">
        <v>35.233600442553801</v>
      </c>
      <c r="O74" s="7">
        <v>30.110151471324798</v>
      </c>
      <c r="P74" s="43"/>
      <c r="Q74" s="6">
        <v>34.101584321304898</v>
      </c>
      <c r="R74" s="7">
        <v>28.89832693952485</v>
      </c>
      <c r="S74" s="43"/>
      <c r="T74" s="6">
        <v>28.917564471847999</v>
      </c>
      <c r="U74" s="7">
        <v>23.819306131713201</v>
      </c>
      <c r="V74" s="43"/>
      <c r="W74" s="6">
        <v>27.959461670589</v>
      </c>
      <c r="X74" s="7">
        <v>22.799215993884701</v>
      </c>
      <c r="Y74" s="43"/>
      <c r="Z74" s="46">
        <f t="shared" si="18"/>
        <v>-1.1523840687674998</v>
      </c>
      <c r="AA74" s="21">
        <f t="shared" si="19"/>
        <v>-1.1320161212489026</v>
      </c>
      <c r="AB74" s="10">
        <f t="shared" si="20"/>
        <v>-0.95810280125899894</v>
      </c>
      <c r="AC74" s="43"/>
      <c r="AD74" s="46">
        <f t="shared" si="21"/>
        <v>-1.189116407678398</v>
      </c>
      <c r="AE74" s="21">
        <f t="shared" si="22"/>
        <v>-1.2118245317999481</v>
      </c>
      <c r="AF74" s="10">
        <f t="shared" si="23"/>
        <v>-1.0200901378285003</v>
      </c>
      <c r="AG74" s="50"/>
      <c r="AH74" s="46">
        <f t="shared" si="24"/>
        <v>1.9950762210798272E-2</v>
      </c>
      <c r="AI74" s="10">
        <f t="shared" si="26"/>
        <v>-1.7804204953716582E-2</v>
      </c>
      <c r="AK74" s="46">
        <f t="shared" si="25"/>
        <v>-1.0297853781665027</v>
      </c>
      <c r="AL74" s="10">
        <f t="shared" si="27"/>
        <v>-1.1859001478272408</v>
      </c>
    </row>
    <row r="75" spans="2:38" x14ac:dyDescent="0.3">
      <c r="B75" s="2" t="s">
        <v>71</v>
      </c>
      <c r="C75" s="41"/>
      <c r="D75" s="14">
        <v>5.8779717856286802E-3</v>
      </c>
      <c r="E75" s="15">
        <v>1.0808036776811501E-2</v>
      </c>
      <c r="F75" s="19">
        <v>5.9674363836136101E-3</v>
      </c>
      <c r="G75" s="43"/>
      <c r="H75" s="6">
        <v>27.5335689901951</v>
      </c>
      <c r="I75" s="7">
        <v>26.78557526692115</v>
      </c>
      <c r="J75" s="43"/>
      <c r="K75" s="6">
        <v>26.281827425811901</v>
      </c>
      <c r="L75" s="7">
        <v>25.218152496671202</v>
      </c>
      <c r="M75" s="43"/>
      <c r="N75" s="6">
        <v>29.5281199085425</v>
      </c>
      <c r="O75" s="7">
        <v>28.001017162562547</v>
      </c>
      <c r="P75" s="43"/>
      <c r="Q75" s="6">
        <v>28.276517641794101</v>
      </c>
      <c r="R75" s="7">
        <v>26.449368739959599</v>
      </c>
      <c r="S75" s="43"/>
      <c r="T75" s="6">
        <v>22.605935545571299</v>
      </c>
      <c r="U75" s="7">
        <v>20.746188921949653</v>
      </c>
      <c r="V75" s="43"/>
      <c r="W75" s="6">
        <v>21.682859769798299</v>
      </c>
      <c r="X75" s="7">
        <v>19.62773257777355</v>
      </c>
      <c r="Y75" s="43"/>
      <c r="Z75" s="46">
        <f t="shared" si="18"/>
        <v>-1.2517415643831988</v>
      </c>
      <c r="AA75" s="21">
        <f t="shared" si="19"/>
        <v>-1.2516022667483995</v>
      </c>
      <c r="AB75" s="10">
        <f t="shared" si="20"/>
        <v>-0.92307577577300037</v>
      </c>
      <c r="AC75" s="43"/>
      <c r="AD75" s="46">
        <f t="shared" si="21"/>
        <v>-1.5674227702499479</v>
      </c>
      <c r="AE75" s="21">
        <f t="shared" si="22"/>
        <v>-1.5516484226029483</v>
      </c>
      <c r="AF75" s="10">
        <f t="shared" si="23"/>
        <v>-1.1184563441761028</v>
      </c>
      <c r="AG75" s="50"/>
      <c r="AH75" s="46">
        <f t="shared" si="24"/>
        <v>-0.26254709774632973</v>
      </c>
      <c r="AI75" s="10">
        <f t="shared" si="26"/>
        <v>-0.33275116706851199</v>
      </c>
      <c r="AK75" s="46">
        <f t="shared" si="25"/>
        <v>-2.4360985709741323</v>
      </c>
      <c r="AL75" s="10">
        <f t="shared" si="27"/>
        <v>-3.0524673881342617</v>
      </c>
    </row>
    <row r="76" spans="2:38" x14ac:dyDescent="0.3">
      <c r="B76" s="2" t="s">
        <v>72</v>
      </c>
      <c r="C76" s="41"/>
      <c r="D76" s="14">
        <v>3.58007103520981E-2</v>
      </c>
      <c r="E76" s="15">
        <v>2.95038232336572E-2</v>
      </c>
      <c r="F76" s="19">
        <v>1.34077333480034E-2</v>
      </c>
      <c r="G76" s="43"/>
      <c r="H76" s="6">
        <v>20.0835690182472</v>
      </c>
      <c r="I76" s="7">
        <v>18.465593196146951</v>
      </c>
      <c r="J76" s="43"/>
      <c r="K76" s="6">
        <v>18.6812220556547</v>
      </c>
      <c r="L76" s="7">
        <v>17.1528118236584</v>
      </c>
      <c r="M76" s="43"/>
      <c r="N76" s="6">
        <v>19.990214491933202</v>
      </c>
      <c r="O76" s="7">
        <v>18.340638211897598</v>
      </c>
      <c r="P76" s="43"/>
      <c r="Q76" s="6">
        <v>18.561764753011801</v>
      </c>
      <c r="R76" s="7">
        <v>16.979684060809753</v>
      </c>
      <c r="S76" s="43"/>
      <c r="T76" s="6">
        <v>16.4293938408161</v>
      </c>
      <c r="U76" s="7">
        <v>14.952192672016899</v>
      </c>
      <c r="V76" s="43"/>
      <c r="W76" s="6">
        <v>15.2187086554387</v>
      </c>
      <c r="X76" s="7">
        <v>13.79747806845155</v>
      </c>
      <c r="Y76" s="43"/>
      <c r="Z76" s="46">
        <f t="shared" si="18"/>
        <v>-1.4023469625924996</v>
      </c>
      <c r="AA76" s="21">
        <f t="shared" si="19"/>
        <v>-1.428449738921401</v>
      </c>
      <c r="AB76" s="10">
        <f t="shared" si="20"/>
        <v>-1.2106851853774003</v>
      </c>
      <c r="AC76" s="43"/>
      <c r="AD76" s="46">
        <f t="shared" si="21"/>
        <v>-1.3127813724885513</v>
      </c>
      <c r="AE76" s="21">
        <f t="shared" si="22"/>
        <v>-1.3609541510878458</v>
      </c>
      <c r="AF76" s="10">
        <f t="shared" si="23"/>
        <v>-1.1547146035653491</v>
      </c>
      <c r="AG76" s="50"/>
      <c r="AH76" s="46">
        <f t="shared" si="24"/>
        <v>-0.21855140315652891</v>
      </c>
      <c r="AI76" s="10">
        <f t="shared" si="26"/>
        <v>-0.19000910644446781</v>
      </c>
      <c r="AK76" s="46">
        <f t="shared" si="25"/>
        <v>-2.1605322100572866</v>
      </c>
      <c r="AL76" s="10">
        <f t="shared" si="27"/>
        <v>-1.9832972173644674</v>
      </c>
    </row>
    <row r="77" spans="2:38" x14ac:dyDescent="0.3">
      <c r="B77" s="2" t="s">
        <v>73</v>
      </c>
      <c r="C77" s="41"/>
      <c r="D77" s="14">
        <v>6.1430221288765602E-2</v>
      </c>
      <c r="E77" s="15">
        <v>0.10700817944473801</v>
      </c>
      <c r="F77" s="19">
        <v>5.1187507797160303E-2</v>
      </c>
      <c r="G77" s="43"/>
      <c r="H77" s="6">
        <v>36.065708253610602</v>
      </c>
      <c r="I77" s="7">
        <v>35.713096673178796</v>
      </c>
      <c r="J77" s="43"/>
      <c r="K77" s="6">
        <v>33.493963237630197</v>
      </c>
      <c r="L77" s="7">
        <v>33.157844588179202</v>
      </c>
      <c r="M77" s="43"/>
      <c r="N77" s="6">
        <v>37.496486611539297</v>
      </c>
      <c r="O77" s="7">
        <v>37.316666706027348</v>
      </c>
      <c r="P77" s="43"/>
      <c r="Q77" s="6">
        <v>34.891381665491799</v>
      </c>
      <c r="R77" s="7">
        <v>34.696341354957454</v>
      </c>
      <c r="S77" s="43"/>
      <c r="T77" s="6">
        <v>25.842485118987199</v>
      </c>
      <c r="U77" s="7">
        <v>25.9080486989021</v>
      </c>
      <c r="V77" s="43"/>
      <c r="W77" s="6">
        <v>24.043922349225902</v>
      </c>
      <c r="X77" s="7">
        <v>24.037356663823349</v>
      </c>
      <c r="Y77" s="43"/>
      <c r="Z77" s="46">
        <f t="shared" si="18"/>
        <v>-2.5717450159804045</v>
      </c>
      <c r="AA77" s="21">
        <f t="shared" si="19"/>
        <v>-2.6051049460474971</v>
      </c>
      <c r="AB77" s="10">
        <f t="shared" si="20"/>
        <v>-1.7985627697612969</v>
      </c>
      <c r="AC77" s="43"/>
      <c r="AD77" s="46">
        <f t="shared" si="21"/>
        <v>-2.5552520849995943</v>
      </c>
      <c r="AE77" s="21">
        <f t="shared" si="22"/>
        <v>-2.6203253510698943</v>
      </c>
      <c r="AF77" s="10">
        <f t="shared" si="23"/>
        <v>-1.8706920350787506</v>
      </c>
      <c r="AG77" s="50"/>
      <c r="AH77" s="46">
        <f t="shared" si="24"/>
        <v>-0.85224552723729619</v>
      </c>
      <c r="AI77" s="10">
        <f t="shared" si="26"/>
        <v>-0.80645342601860281</v>
      </c>
      <c r="AK77" s="46">
        <f t="shared" si="25"/>
        <v>-4.5969295971075823</v>
      </c>
      <c r="AL77" s="10">
        <f t="shared" si="27"/>
        <v>-4.4984825951877641</v>
      </c>
    </row>
    <row r="78" spans="2:38" x14ac:dyDescent="0.3">
      <c r="B78" s="2" t="s">
        <v>74</v>
      </c>
      <c r="C78" s="41"/>
      <c r="D78" s="14">
        <v>0.13070897278676299</v>
      </c>
      <c r="E78" s="15">
        <v>0.18901457291679899</v>
      </c>
      <c r="F78" s="19">
        <v>7.07052100911848E-2</v>
      </c>
      <c r="G78" s="43"/>
      <c r="H78" s="6">
        <v>30.7368571955409</v>
      </c>
      <c r="I78" s="7">
        <v>31.230273248868102</v>
      </c>
      <c r="J78" s="43"/>
      <c r="K78" s="6">
        <v>28.8631706841024</v>
      </c>
      <c r="L78" s="7">
        <v>29.343271971018851</v>
      </c>
      <c r="M78" s="43"/>
      <c r="N78" s="6">
        <v>32.329845841252499</v>
      </c>
      <c r="O78" s="7">
        <v>33.1732182324671</v>
      </c>
      <c r="P78" s="43"/>
      <c r="Q78" s="6">
        <v>30.508906808496899</v>
      </c>
      <c r="R78" s="7">
        <v>31.278458307213651</v>
      </c>
      <c r="S78" s="43"/>
      <c r="T78" s="6">
        <v>22.234192827223598</v>
      </c>
      <c r="U78" s="7">
        <v>23.438090922211998</v>
      </c>
      <c r="V78" s="43"/>
      <c r="W78" s="6">
        <v>20.8538326173001</v>
      </c>
      <c r="X78" s="7">
        <v>22.002858960306249</v>
      </c>
      <c r="Y78" s="43"/>
      <c r="Z78" s="46">
        <f t="shared" si="18"/>
        <v>-1.8736865114384997</v>
      </c>
      <c r="AA78" s="21">
        <f t="shared" si="19"/>
        <v>-1.8209390327556001</v>
      </c>
      <c r="AB78" s="10">
        <f t="shared" si="20"/>
        <v>-1.3803602099234986</v>
      </c>
      <c r="AC78" s="43"/>
      <c r="AD78" s="46">
        <f t="shared" si="21"/>
        <v>-1.8870012778492509</v>
      </c>
      <c r="AE78" s="21">
        <f t="shared" si="22"/>
        <v>-1.8947599252534495</v>
      </c>
      <c r="AF78" s="10">
        <f t="shared" si="23"/>
        <v>-1.4352319619057496</v>
      </c>
      <c r="AG78" s="50"/>
      <c r="AH78" s="46">
        <f t="shared" si="24"/>
        <v>-0.48422627599003631</v>
      </c>
      <c r="AI78" s="10">
        <f t="shared" si="26"/>
        <v>-0.49463879417297363</v>
      </c>
      <c r="AK78" s="46">
        <f t="shared" si="25"/>
        <v>-2.7165993337752665</v>
      </c>
      <c r="AL78" s="10">
        <f t="shared" si="27"/>
        <v>-2.7859747911932442</v>
      </c>
    </row>
    <row r="79" spans="2:38" x14ac:dyDescent="0.3">
      <c r="B79" s="2" t="s">
        <v>75</v>
      </c>
      <c r="C79" s="41"/>
      <c r="D79" s="14">
        <v>0.101560879743216</v>
      </c>
      <c r="E79" s="15">
        <v>6.43517860045031E-2</v>
      </c>
      <c r="F79" s="19">
        <v>4.7675573868914897E-2</v>
      </c>
      <c r="G79" s="43"/>
      <c r="H79" s="6">
        <v>42.163667579401299</v>
      </c>
      <c r="I79" s="7">
        <v>48.565580856615796</v>
      </c>
      <c r="J79" s="43"/>
      <c r="K79" s="6">
        <v>40.0678861947192</v>
      </c>
      <c r="L79" s="7">
        <v>46.207088774202447</v>
      </c>
      <c r="M79" s="43"/>
      <c r="N79" s="6">
        <v>36.833199550736403</v>
      </c>
      <c r="O79" s="7">
        <v>42.119704168408852</v>
      </c>
      <c r="P79" s="43"/>
      <c r="Q79" s="6">
        <v>35.043145405248097</v>
      </c>
      <c r="R79" s="7">
        <v>40.110239296695298</v>
      </c>
      <c r="S79" s="43"/>
      <c r="T79" s="6">
        <v>29.604578081244199</v>
      </c>
      <c r="U79" s="7">
        <v>34.095698649726053</v>
      </c>
      <c r="V79" s="43"/>
      <c r="W79" s="6">
        <v>28.256143943567299</v>
      </c>
      <c r="X79" s="7">
        <v>32.70002251958585</v>
      </c>
      <c r="Y79" s="43"/>
      <c r="Z79" s="46">
        <f t="shared" si="18"/>
        <v>-2.0957813846820983</v>
      </c>
      <c r="AA79" s="21">
        <f t="shared" si="19"/>
        <v>-1.7900541454883054</v>
      </c>
      <c r="AB79" s="10">
        <f t="shared" si="20"/>
        <v>-1.3484341376769002</v>
      </c>
      <c r="AC79" s="43"/>
      <c r="AD79" s="46">
        <f t="shared" si="21"/>
        <v>-2.3584920824133491</v>
      </c>
      <c r="AE79" s="21">
        <f t="shared" si="22"/>
        <v>-2.0094648717135541</v>
      </c>
      <c r="AF79" s="10">
        <f t="shared" si="23"/>
        <v>-1.3956761301402025</v>
      </c>
      <c r="AG79" s="50"/>
      <c r="AH79" s="46">
        <f t="shared" si="24"/>
        <v>-0.96214969133066686</v>
      </c>
      <c r="AI79" s="10">
        <f t="shared" si="26"/>
        <v>-1.231489959806062</v>
      </c>
      <c r="AK79" s="46">
        <f t="shared" si="25"/>
        <v>-4.3341654986028093</v>
      </c>
      <c r="AL79" s="10">
        <f t="shared" si="27"/>
        <v>-5.2354885708068144</v>
      </c>
    </row>
    <row r="80" spans="2:38" x14ac:dyDescent="0.3">
      <c r="B80" s="2" t="s">
        <v>76</v>
      </c>
      <c r="C80" s="41"/>
      <c r="D80" s="14">
        <v>7.4123832697181096E-3</v>
      </c>
      <c r="E80" s="15">
        <v>5.7579264108404502E-3</v>
      </c>
      <c r="F80" s="19">
        <v>3.53380785772495E-3</v>
      </c>
      <c r="G80" s="43"/>
      <c r="H80" s="6">
        <v>38.1325693779076</v>
      </c>
      <c r="I80" s="7">
        <v>36.539566459100151</v>
      </c>
      <c r="J80" s="43"/>
      <c r="K80" s="6">
        <v>35.741026501676501</v>
      </c>
      <c r="L80" s="7">
        <v>34.116832415320552</v>
      </c>
      <c r="M80" s="43"/>
      <c r="N80" s="6">
        <v>35.521389684064999</v>
      </c>
      <c r="O80" s="7">
        <v>33.628364438423247</v>
      </c>
      <c r="P80" s="43"/>
      <c r="Q80" s="6">
        <v>33.400674799068902</v>
      </c>
      <c r="R80" s="7">
        <v>31.536030572999948</v>
      </c>
      <c r="S80" s="43"/>
      <c r="T80" s="6">
        <v>27.844038310787401</v>
      </c>
      <c r="U80" s="7">
        <v>25.761275784244653</v>
      </c>
      <c r="V80" s="43"/>
      <c r="W80" s="6">
        <v>26.235842559705301</v>
      </c>
      <c r="X80" s="7">
        <v>24.26489695498725</v>
      </c>
      <c r="Y80" s="43"/>
      <c r="Z80" s="46">
        <f t="shared" si="18"/>
        <v>-2.3915428762310995</v>
      </c>
      <c r="AA80" s="21">
        <f t="shared" si="19"/>
        <v>-2.1207148849960973</v>
      </c>
      <c r="AB80" s="10">
        <f t="shared" si="20"/>
        <v>-1.6081957510820999</v>
      </c>
      <c r="AC80" s="43"/>
      <c r="AD80" s="46">
        <f t="shared" si="21"/>
        <v>-2.4227340437795988</v>
      </c>
      <c r="AE80" s="21">
        <f t="shared" si="22"/>
        <v>-2.0923338654232992</v>
      </c>
      <c r="AF80" s="10">
        <f t="shared" si="23"/>
        <v>-1.4963788292574023</v>
      </c>
      <c r="AG80" s="50"/>
      <c r="AH80" s="46">
        <f t="shared" si="24"/>
        <v>-1.056433036169534</v>
      </c>
      <c r="AI80" s="10">
        <f t="shared" si="26"/>
        <v>-1.2464906418075126</v>
      </c>
      <c r="AK80" s="46">
        <f t="shared" si="25"/>
        <v>-7.5713388898543474</v>
      </c>
      <c r="AL80" s="10">
        <f t="shared" si="27"/>
        <v>-8.5300917312798337</v>
      </c>
    </row>
    <row r="81" spans="2:38" x14ac:dyDescent="0.3">
      <c r="B81" s="2" t="s">
        <v>77</v>
      </c>
      <c r="C81" s="41"/>
      <c r="D81" s="14">
        <v>15.644534866874499</v>
      </c>
      <c r="E81" s="15">
        <v>27.444078712924799</v>
      </c>
      <c r="F81" s="19">
        <v>16.7019842463516</v>
      </c>
      <c r="G81" s="43"/>
      <c r="H81" s="6">
        <v>76.580719630493903</v>
      </c>
      <c r="I81" s="7">
        <v>79.673095607480292</v>
      </c>
      <c r="J81" s="43"/>
      <c r="K81" s="6">
        <v>74.219569722595196</v>
      </c>
      <c r="L81" s="7">
        <v>77.0816369809489</v>
      </c>
      <c r="M81" s="43"/>
      <c r="N81" s="6">
        <v>99.650627654472203</v>
      </c>
      <c r="O81" s="7">
        <v>103.65338820636575</v>
      </c>
      <c r="P81" s="43"/>
      <c r="Q81" s="6">
        <v>97.129127345984998</v>
      </c>
      <c r="R81" s="7">
        <v>100.86789529574506</v>
      </c>
      <c r="S81" s="43"/>
      <c r="T81" s="6">
        <v>75.449339314809905</v>
      </c>
      <c r="U81" s="7">
        <v>78.356170615285805</v>
      </c>
      <c r="V81" s="43"/>
      <c r="W81" s="6">
        <v>73.156190751467093</v>
      </c>
      <c r="X81" s="7">
        <v>75.782412417336246</v>
      </c>
      <c r="Y81" s="43"/>
      <c r="Z81" s="46">
        <f t="shared" si="18"/>
        <v>-2.3611499078987066</v>
      </c>
      <c r="AA81" s="21">
        <f t="shared" si="19"/>
        <v>-2.5215003084872052</v>
      </c>
      <c r="AB81" s="10">
        <f t="shared" si="20"/>
        <v>-2.293148563342811</v>
      </c>
      <c r="AC81" s="43"/>
      <c r="AD81" s="46">
        <f t="shared" si="21"/>
        <v>-2.5914586265313915</v>
      </c>
      <c r="AE81" s="21">
        <f t="shared" si="22"/>
        <v>-2.7854929106206896</v>
      </c>
      <c r="AF81" s="10">
        <f t="shared" si="23"/>
        <v>-2.5737581979495587</v>
      </c>
      <c r="AG81" s="50"/>
      <c r="AH81" s="46">
        <f t="shared" si="24"/>
        <v>-0.35123953014387188</v>
      </c>
      <c r="AI81" s="10">
        <f t="shared" si="26"/>
        <v>-0.37588520796519514</v>
      </c>
      <c r="AK81" s="46">
        <f t="shared" si="25"/>
        <v>-1.3525215388216878</v>
      </c>
      <c r="AL81" s="10">
        <f t="shared" si="27"/>
        <v>-1.5378920609734077</v>
      </c>
    </row>
    <row r="82" spans="2:38" x14ac:dyDescent="0.3">
      <c r="B82" s="2" t="s">
        <v>78</v>
      </c>
      <c r="C82" s="41"/>
      <c r="D82" s="14">
        <v>3.96645147142149</v>
      </c>
      <c r="E82" s="15">
        <v>5.3403693519078699</v>
      </c>
      <c r="F82" s="19">
        <v>2.0827023755629899</v>
      </c>
      <c r="G82" s="43"/>
      <c r="H82" s="6">
        <v>50.407484929784196</v>
      </c>
      <c r="I82" s="7">
        <v>48.637401325470101</v>
      </c>
      <c r="J82" s="43"/>
      <c r="K82" s="6">
        <v>48.065752439357098</v>
      </c>
      <c r="L82" s="7">
        <v>46.329233009853453</v>
      </c>
      <c r="M82" s="43"/>
      <c r="N82" s="6">
        <v>56.337633117980602</v>
      </c>
      <c r="O82" s="7">
        <v>54.394014327487994</v>
      </c>
      <c r="P82" s="43"/>
      <c r="Q82" s="6">
        <v>53.7825539531974</v>
      </c>
      <c r="R82" s="7">
        <v>51.915858671294004</v>
      </c>
      <c r="S82" s="43"/>
      <c r="T82" s="6">
        <v>36.738348937572098</v>
      </c>
      <c r="U82" s="7">
        <v>35.114689232579849</v>
      </c>
      <c r="V82" s="43"/>
      <c r="W82" s="6">
        <v>34.957511099412997</v>
      </c>
      <c r="X82" s="7">
        <v>33.413743861614549</v>
      </c>
      <c r="Y82" s="43"/>
      <c r="Z82" s="46">
        <f t="shared" si="18"/>
        <v>-2.3417324904270984</v>
      </c>
      <c r="AA82" s="21">
        <f t="shared" si="19"/>
        <v>-2.5550791647832014</v>
      </c>
      <c r="AB82" s="10">
        <f t="shared" si="20"/>
        <v>-1.7808378381591012</v>
      </c>
      <c r="AC82" s="43"/>
      <c r="AD82" s="46">
        <f t="shared" si="21"/>
        <v>-2.3081683156166477</v>
      </c>
      <c r="AE82" s="21">
        <f t="shared" si="22"/>
        <v>-2.4781556561939908</v>
      </c>
      <c r="AF82" s="10">
        <f t="shared" si="23"/>
        <v>-1.7009453709653002</v>
      </c>
      <c r="AG82" s="50"/>
      <c r="AH82" s="46">
        <f t="shared" si="24"/>
        <v>-0.83002098634743937</v>
      </c>
      <c r="AI82" s="10">
        <f t="shared" si="26"/>
        <v>-0.84422440799059772</v>
      </c>
      <c r="AK82" s="46">
        <f t="shared" si="25"/>
        <v>-1.1781662254218757</v>
      </c>
      <c r="AL82" s="10">
        <f t="shared" si="27"/>
        <v>-1.0967775135485551</v>
      </c>
    </row>
    <row r="83" spans="2:38" x14ac:dyDescent="0.3">
      <c r="B83" s="2" t="s">
        <v>79</v>
      </c>
      <c r="C83" s="41"/>
      <c r="D83" s="14">
        <v>2.3415034626023998</v>
      </c>
      <c r="E83" s="15">
        <v>3.0342827128171699</v>
      </c>
      <c r="F83" s="19">
        <v>0.69668107992055595</v>
      </c>
      <c r="G83" s="43"/>
      <c r="H83" s="6">
        <v>60.716539597077301</v>
      </c>
      <c r="I83" s="7">
        <v>70.651434239116156</v>
      </c>
      <c r="J83" s="43"/>
      <c r="K83" s="6">
        <v>57.173173175806298</v>
      </c>
      <c r="L83" s="7">
        <v>66.86430479485486</v>
      </c>
      <c r="M83" s="43"/>
      <c r="N83" s="6">
        <v>65.387674046296098</v>
      </c>
      <c r="O83" s="7">
        <v>77.052500872512852</v>
      </c>
      <c r="P83" s="43"/>
      <c r="Q83" s="6">
        <v>61.6221736214966</v>
      </c>
      <c r="R83" s="7">
        <v>72.967816677830399</v>
      </c>
      <c r="S83" s="43"/>
      <c r="T83" s="6">
        <v>45.156196639643902</v>
      </c>
      <c r="U83" s="7">
        <v>53.169416634731199</v>
      </c>
      <c r="V83" s="43"/>
      <c r="W83" s="6">
        <v>42.502060157496302</v>
      </c>
      <c r="X83" s="7">
        <v>50.2392256915536</v>
      </c>
      <c r="Y83" s="43"/>
      <c r="Z83" s="46">
        <f t="shared" si="18"/>
        <v>-3.5433664212710028</v>
      </c>
      <c r="AA83" s="21">
        <f t="shared" si="19"/>
        <v>-3.7655004247994981</v>
      </c>
      <c r="AB83" s="10">
        <f t="shared" si="20"/>
        <v>-2.6541364821475995</v>
      </c>
      <c r="AC83" s="43"/>
      <c r="AD83" s="46">
        <f t="shared" si="21"/>
        <v>-3.7871294442612964</v>
      </c>
      <c r="AE83" s="21">
        <f t="shared" si="22"/>
        <v>-4.0846841946824526</v>
      </c>
      <c r="AF83" s="10">
        <f t="shared" si="23"/>
        <v>-2.9301909431775996</v>
      </c>
      <c r="AG83" s="50"/>
      <c r="AH83" s="46">
        <f t="shared" si="24"/>
        <v>-0.74851956106722883</v>
      </c>
      <c r="AI83" s="10">
        <f t="shared" si="26"/>
        <v>-0.76036929214754923</v>
      </c>
      <c r="AK83" s="46">
        <f t="shared" si="25"/>
        <v>-2.9219551633750958</v>
      </c>
      <c r="AL83" s="10">
        <f t="shared" si="27"/>
        <v>-3.1953049954016888</v>
      </c>
    </row>
    <row r="84" spans="2:38" x14ac:dyDescent="0.3">
      <c r="B84" s="2" t="s">
        <v>80</v>
      </c>
      <c r="C84" s="41"/>
      <c r="D84" s="14">
        <v>0.95224655218377996</v>
      </c>
      <c r="E84" s="15">
        <v>2.1292558968363702</v>
      </c>
      <c r="F84" s="19">
        <v>0.48470556683257598</v>
      </c>
      <c r="G84" s="43"/>
      <c r="H84" s="6">
        <v>61.9510228517386</v>
      </c>
      <c r="I84" s="7">
        <v>75.368163286356705</v>
      </c>
      <c r="J84" s="43"/>
      <c r="K84" s="6">
        <v>58.473598337907603</v>
      </c>
      <c r="L84" s="7">
        <v>71.351547153811396</v>
      </c>
      <c r="M84" s="43"/>
      <c r="N84" s="6">
        <v>73.213192621642605</v>
      </c>
      <c r="O84" s="7">
        <v>89.635523500581101</v>
      </c>
      <c r="P84" s="43"/>
      <c r="Q84" s="6">
        <v>69.405059079411899</v>
      </c>
      <c r="R84" s="7">
        <v>85.324349371171451</v>
      </c>
      <c r="S84" s="43"/>
      <c r="T84" s="6">
        <v>47.543046762005098</v>
      </c>
      <c r="U84" s="7">
        <v>58.848364141499047</v>
      </c>
      <c r="V84" s="43"/>
      <c r="W84" s="6">
        <v>44.829926429591197</v>
      </c>
      <c r="X84" s="7">
        <v>55.743903714135058</v>
      </c>
      <c r="Y84" s="43"/>
      <c r="Z84" s="46">
        <f t="shared" si="18"/>
        <v>-3.4774245138309965</v>
      </c>
      <c r="AA84" s="21">
        <f t="shared" si="19"/>
        <v>-3.8081335422307063</v>
      </c>
      <c r="AB84" s="10">
        <f t="shared" si="20"/>
        <v>-2.7131203324139008</v>
      </c>
      <c r="AC84" s="43"/>
      <c r="AD84" s="46">
        <f t="shared" si="21"/>
        <v>-4.0166161325453089</v>
      </c>
      <c r="AE84" s="21">
        <f t="shared" si="22"/>
        <v>-4.3111741294096504</v>
      </c>
      <c r="AF84" s="10">
        <f t="shared" si="23"/>
        <v>-3.1044604273639891</v>
      </c>
      <c r="AG84" s="50"/>
      <c r="AH84" s="46">
        <f t="shared" si="24"/>
        <v>-0.72948127139821584</v>
      </c>
      <c r="AI84" s="10">
        <f t="shared" si="26"/>
        <v>-0.8011485505962489</v>
      </c>
      <c r="AK84" s="46">
        <f t="shared" si="25"/>
        <v>-3.3371170692396683</v>
      </c>
      <c r="AL84" s="10">
        <f t="shared" si="27"/>
        <v>-3.8153895130403743</v>
      </c>
    </row>
    <row r="85" spans="2:38" x14ac:dyDescent="0.3">
      <c r="B85" s="2" t="s">
        <v>81</v>
      </c>
      <c r="C85" s="41"/>
      <c r="D85" s="14">
        <v>8.0114545120354597E-2</v>
      </c>
      <c r="E85" s="15">
        <v>5.7869741564889499E-2</v>
      </c>
      <c r="F85" s="19">
        <v>4.2261523959832001E-2</v>
      </c>
      <c r="G85" s="43"/>
      <c r="H85" s="6">
        <v>40.903433342691599</v>
      </c>
      <c r="I85" s="7">
        <v>38.2276638123315</v>
      </c>
      <c r="J85" s="43"/>
      <c r="K85" s="6">
        <v>38.377505349177</v>
      </c>
      <c r="L85" s="7">
        <v>35.792137122076454</v>
      </c>
      <c r="M85" s="43"/>
      <c r="N85" s="6">
        <v>37.396937845117598</v>
      </c>
      <c r="O85" s="7">
        <v>34.544987721344853</v>
      </c>
      <c r="P85" s="43"/>
      <c r="Q85" s="6">
        <v>35.236591968203903</v>
      </c>
      <c r="R85" s="7">
        <v>32.504631417930497</v>
      </c>
      <c r="S85" s="43"/>
      <c r="T85" s="6">
        <v>29.143246986759198</v>
      </c>
      <c r="U85" s="7">
        <v>26.56668144354715</v>
      </c>
      <c r="V85" s="43"/>
      <c r="W85" s="6">
        <v>27.5390187745157</v>
      </c>
      <c r="X85" s="7">
        <v>25.122197320593799</v>
      </c>
      <c r="Y85" s="43"/>
      <c r="Z85" s="46">
        <f t="shared" si="18"/>
        <v>-2.5259279935145997</v>
      </c>
      <c r="AA85" s="21">
        <f t="shared" si="19"/>
        <v>-2.160345876913695</v>
      </c>
      <c r="AB85" s="10">
        <f t="shared" si="20"/>
        <v>-1.6042282122434983</v>
      </c>
      <c r="AC85" s="43"/>
      <c r="AD85" s="46">
        <f t="shared" si="21"/>
        <v>-2.4355266902550454</v>
      </c>
      <c r="AE85" s="21">
        <f t="shared" si="22"/>
        <v>-2.0403563034143559</v>
      </c>
      <c r="AF85" s="10">
        <f t="shared" si="23"/>
        <v>-1.4444841229533516</v>
      </c>
      <c r="AG85" s="50"/>
      <c r="AH85" s="46">
        <f t="shared" si="24"/>
        <v>-1.4392609685640592</v>
      </c>
      <c r="AI85" s="10">
        <f t="shared" si="26"/>
        <v>-1.5475789164488745</v>
      </c>
      <c r="AK85" s="46">
        <f t="shared" si="25"/>
        <v>-6.1928444199108101</v>
      </c>
      <c r="AL85" s="10">
        <f t="shared" si="27"/>
        <v>-6.3777294704899576</v>
      </c>
    </row>
    <row r="86" spans="2:38" x14ac:dyDescent="0.3">
      <c r="B86" s="2" t="s">
        <v>82</v>
      </c>
      <c r="C86" s="41"/>
      <c r="D86" s="14">
        <v>0.180807985509158</v>
      </c>
      <c r="E86" s="15">
        <v>0.24009366969631199</v>
      </c>
      <c r="F86" s="19">
        <v>6.9032137845491004E-2</v>
      </c>
      <c r="G86" s="43"/>
      <c r="H86" s="6">
        <v>57.075203176153501</v>
      </c>
      <c r="I86" s="7">
        <v>63.671097310051351</v>
      </c>
      <c r="J86" s="43"/>
      <c r="K86" s="6">
        <v>53.377034247808801</v>
      </c>
      <c r="L86" s="7">
        <v>59.801459076517901</v>
      </c>
      <c r="M86" s="43"/>
      <c r="N86" s="6">
        <v>57.854236722305302</v>
      </c>
      <c r="O86" s="7">
        <v>63.8809122026247</v>
      </c>
      <c r="P86" s="43"/>
      <c r="Q86" s="6">
        <v>54.169676230117098</v>
      </c>
      <c r="R86" s="7">
        <v>60.129533579404551</v>
      </c>
      <c r="S86" s="43"/>
      <c r="T86" s="6">
        <v>43.081367512613497</v>
      </c>
      <c r="U86" s="7">
        <v>48.353812330536201</v>
      </c>
      <c r="V86" s="43"/>
      <c r="W86" s="6">
        <v>40.382791809028397</v>
      </c>
      <c r="X86" s="7">
        <v>45.527084913825099</v>
      </c>
      <c r="Y86" s="43"/>
      <c r="Z86" s="46">
        <f t="shared" si="18"/>
        <v>-3.6981689283446997</v>
      </c>
      <c r="AA86" s="21">
        <f t="shared" si="19"/>
        <v>-3.6845604921882043</v>
      </c>
      <c r="AB86" s="10">
        <f t="shared" si="20"/>
        <v>-2.6985757035850995</v>
      </c>
      <c r="AC86" s="43"/>
      <c r="AD86" s="46">
        <f t="shared" si="21"/>
        <v>-3.8696382335334505</v>
      </c>
      <c r="AE86" s="21">
        <f t="shared" si="22"/>
        <v>-3.7513786232201483</v>
      </c>
      <c r="AF86" s="10">
        <f t="shared" si="23"/>
        <v>-2.8267274167111012</v>
      </c>
      <c r="AG86" s="50"/>
      <c r="AH86" s="46">
        <f t="shared" si="24"/>
        <v>-0.85413549619608686</v>
      </c>
      <c r="AI86" s="10">
        <f t="shared" si="26"/>
        <v>-0.82898342506988043</v>
      </c>
      <c r="AK86" s="46">
        <f t="shared" si="25"/>
        <v>-5.0146759626697728</v>
      </c>
      <c r="AL86" s="10">
        <f t="shared" si="27"/>
        <v>-5.0881092487443578</v>
      </c>
    </row>
    <row r="87" spans="2:38" x14ac:dyDescent="0.3">
      <c r="B87" s="2" t="s">
        <v>83</v>
      </c>
      <c r="C87" s="41"/>
      <c r="D87" s="14">
        <v>0.69353263536418097</v>
      </c>
      <c r="E87" s="15">
        <v>0.32762955122708298</v>
      </c>
      <c r="F87" s="19">
        <v>0.23986742006453801</v>
      </c>
      <c r="G87" s="43"/>
      <c r="H87" s="6">
        <v>52.146749945928903</v>
      </c>
      <c r="I87" s="7">
        <v>58.567036322241194</v>
      </c>
      <c r="J87" s="43"/>
      <c r="K87" s="6">
        <v>49.600598890281397</v>
      </c>
      <c r="L87" s="7">
        <v>56.02100195088245</v>
      </c>
      <c r="M87" s="43"/>
      <c r="N87" s="6">
        <v>44.461166335341403</v>
      </c>
      <c r="O87" s="7">
        <v>49.287057966528302</v>
      </c>
      <c r="P87" s="43"/>
      <c r="Q87" s="6">
        <v>42.309853337496897</v>
      </c>
      <c r="R87" s="7">
        <v>47.173896187267047</v>
      </c>
      <c r="S87" s="43"/>
      <c r="T87" s="6">
        <v>35.542717824026703</v>
      </c>
      <c r="U87" s="7">
        <v>40.016707704959344</v>
      </c>
      <c r="V87" s="43"/>
      <c r="W87" s="6">
        <v>33.817133440327602</v>
      </c>
      <c r="X87" s="7">
        <v>38.267558360796045</v>
      </c>
      <c r="Y87" s="43"/>
      <c r="Z87" s="46">
        <f t="shared" si="18"/>
        <v>-2.5461510556475062</v>
      </c>
      <c r="AA87" s="21">
        <f t="shared" si="19"/>
        <v>-2.1513129978445065</v>
      </c>
      <c r="AB87" s="10">
        <f t="shared" si="20"/>
        <v>-1.7255843836991005</v>
      </c>
      <c r="AC87" s="43"/>
      <c r="AD87" s="46">
        <f t="shared" si="21"/>
        <v>-2.5460343713587434</v>
      </c>
      <c r="AE87" s="21">
        <f t="shared" si="22"/>
        <v>-2.1131617792612545</v>
      </c>
      <c r="AF87" s="10">
        <f t="shared" si="23"/>
        <v>-1.7491493441632997</v>
      </c>
      <c r="AG87" s="50"/>
      <c r="AH87" s="46">
        <f t="shared" si="24"/>
        <v>-0.72757185816024017</v>
      </c>
      <c r="AI87" s="10">
        <f t="shared" si="26"/>
        <v>-0.71869388378527799</v>
      </c>
      <c r="AK87" s="46">
        <f t="shared" si="25"/>
        <v>-2.846639011859768</v>
      </c>
      <c r="AL87" s="10">
        <f t="shared" si="27"/>
        <v>-2.8331278825836845</v>
      </c>
    </row>
    <row r="88" spans="2:38" x14ac:dyDescent="0.3">
      <c r="B88" s="2" t="s">
        <v>84</v>
      </c>
      <c r="C88" s="41"/>
      <c r="D88" s="14">
        <v>5.6980915771563799E-2</v>
      </c>
      <c r="E88" s="15">
        <v>4.66778106091085E-2</v>
      </c>
      <c r="F88" s="19">
        <v>1.50543788014366E-2</v>
      </c>
      <c r="G88" s="43"/>
      <c r="H88" s="6">
        <v>35.258465297984799</v>
      </c>
      <c r="I88" s="7">
        <v>34.075444482315547</v>
      </c>
      <c r="J88" s="43"/>
      <c r="K88" s="6">
        <v>32.7706887260778</v>
      </c>
      <c r="L88" s="7">
        <v>31.651928456793051</v>
      </c>
      <c r="M88" s="43"/>
      <c r="N88" s="6">
        <v>34.485981682055098</v>
      </c>
      <c r="O88" s="7">
        <v>33.369771010057001</v>
      </c>
      <c r="P88" s="43"/>
      <c r="Q88" s="6">
        <v>32.077701522504398</v>
      </c>
      <c r="R88" s="7">
        <v>31.047635256644948</v>
      </c>
      <c r="S88" s="43"/>
      <c r="T88" s="6">
        <v>23.771357054642198</v>
      </c>
      <c r="U88" s="7">
        <v>22.768078281559049</v>
      </c>
      <c r="V88" s="43"/>
      <c r="W88" s="6">
        <v>22.072145235715499</v>
      </c>
      <c r="X88" s="7">
        <v>21.125526840903348</v>
      </c>
      <c r="Y88" s="43"/>
      <c r="Z88" s="46">
        <f t="shared" si="18"/>
        <v>-2.4877765719069984</v>
      </c>
      <c r="AA88" s="21">
        <f t="shared" si="19"/>
        <v>-2.4082801595506993</v>
      </c>
      <c r="AB88" s="10">
        <f t="shared" si="20"/>
        <v>-1.6992118189266989</v>
      </c>
      <c r="AC88" s="43"/>
      <c r="AD88" s="46">
        <f t="shared" si="21"/>
        <v>-2.4235160255224955</v>
      </c>
      <c r="AE88" s="21">
        <f t="shared" si="22"/>
        <v>-2.3221357534120521</v>
      </c>
      <c r="AF88" s="10">
        <f t="shared" si="23"/>
        <v>-1.6425514406557014</v>
      </c>
      <c r="AG88" s="50"/>
      <c r="AH88" s="46">
        <f t="shared" si="24"/>
        <v>-0.60409544196253118</v>
      </c>
      <c r="AI88" s="10">
        <f t="shared" si="26"/>
        <v>-0.5914447901367228</v>
      </c>
      <c r="AK88" s="46">
        <f t="shared" si="25"/>
        <v>-4.2373681282926814</v>
      </c>
      <c r="AL88" s="10">
        <f t="shared" si="27"/>
        <v>-4.1256478222644093</v>
      </c>
    </row>
    <row r="89" spans="2:38" x14ac:dyDescent="0.3">
      <c r="B89" s="2" t="s">
        <v>85</v>
      </c>
      <c r="C89" s="41"/>
      <c r="D89" s="14">
        <v>2.2024061513358499</v>
      </c>
      <c r="E89" s="15">
        <v>1.1986793023959601</v>
      </c>
      <c r="F89" s="19">
        <v>0.82435373533543099</v>
      </c>
      <c r="G89" s="43"/>
      <c r="H89" s="6">
        <v>63.220227487029099</v>
      </c>
      <c r="I89" s="7">
        <v>65.603888192714805</v>
      </c>
      <c r="J89" s="43"/>
      <c r="K89" s="6">
        <v>60.418871186424802</v>
      </c>
      <c r="L89" s="7">
        <v>63.001716871428954</v>
      </c>
      <c r="M89" s="43"/>
      <c r="N89" s="6">
        <v>57.923258621374799</v>
      </c>
      <c r="O89" s="7">
        <v>58.6121765590579</v>
      </c>
      <c r="P89" s="43"/>
      <c r="Q89" s="6">
        <v>55.414149989230502</v>
      </c>
      <c r="R89" s="7">
        <v>56.281849384121301</v>
      </c>
      <c r="S89" s="43"/>
      <c r="T89" s="6">
        <v>43.903946156032397</v>
      </c>
      <c r="U89" s="7">
        <v>44.162960231528004</v>
      </c>
      <c r="V89" s="43"/>
      <c r="W89" s="6">
        <v>41.917159458841702</v>
      </c>
      <c r="X89" s="7">
        <v>42.381216881444999</v>
      </c>
      <c r="Y89" s="43"/>
      <c r="Z89" s="46">
        <f t="shared" si="18"/>
        <v>-2.8013563006042972</v>
      </c>
      <c r="AA89" s="21">
        <f t="shared" si="19"/>
        <v>-2.5091086321442972</v>
      </c>
      <c r="AB89" s="10">
        <f t="shared" si="20"/>
        <v>-1.9867866971906949</v>
      </c>
      <c r="AC89" s="43"/>
      <c r="AD89" s="46">
        <f t="shared" si="21"/>
        <v>-2.6021713212858515</v>
      </c>
      <c r="AE89" s="21">
        <f t="shared" si="22"/>
        <v>-2.330327174936599</v>
      </c>
      <c r="AF89" s="10">
        <f t="shared" si="23"/>
        <v>-1.7817433500830049</v>
      </c>
      <c r="AG89" s="50"/>
      <c r="AH89" s="46">
        <f t="shared" si="24"/>
        <v>-0.79529998885952813</v>
      </c>
      <c r="AI89" s="10">
        <f t="shared" si="26"/>
        <v>-0.79745238588924938</v>
      </c>
      <c r="AK89" s="46">
        <f t="shared" si="25"/>
        <v>-2.2262714004178088</v>
      </c>
      <c r="AL89" s="10">
        <f t="shared" si="27"/>
        <v>-2.0313768935955592</v>
      </c>
    </row>
    <row r="90" spans="2:38" x14ac:dyDescent="0.3">
      <c r="B90" s="2" t="s">
        <v>86</v>
      </c>
      <c r="C90" s="41"/>
      <c r="D90" s="14">
        <v>7.4808603784814007E-2</v>
      </c>
      <c r="E90" s="15">
        <v>0.17924253385574099</v>
      </c>
      <c r="F90" s="19">
        <v>4.7785926973794197E-2</v>
      </c>
      <c r="G90" s="43"/>
      <c r="H90" s="6">
        <v>57.972855579071997</v>
      </c>
      <c r="I90" s="7">
        <v>67.336011696840202</v>
      </c>
      <c r="J90" s="43"/>
      <c r="K90" s="6">
        <v>54.185314550152199</v>
      </c>
      <c r="L90" s="7">
        <v>63.168225741469001</v>
      </c>
      <c r="M90" s="43"/>
      <c r="N90" s="6">
        <v>61.426421010003899</v>
      </c>
      <c r="O90" s="7">
        <v>70.810674462344707</v>
      </c>
      <c r="P90" s="43"/>
      <c r="Q90" s="6">
        <v>57.516368204851702</v>
      </c>
      <c r="R90" s="7">
        <v>66.572268975062798</v>
      </c>
      <c r="S90" s="43"/>
      <c r="T90" s="6">
        <v>45.485164197219802</v>
      </c>
      <c r="U90" s="7">
        <v>53.707739227134098</v>
      </c>
      <c r="V90" s="43"/>
      <c r="W90" s="6">
        <v>42.539806972115201</v>
      </c>
      <c r="X90" s="7">
        <v>50.3668234768937</v>
      </c>
      <c r="Y90" s="43"/>
      <c r="Z90" s="46">
        <f t="shared" si="18"/>
        <v>-3.7875410289197973</v>
      </c>
      <c r="AA90" s="21">
        <f t="shared" si="19"/>
        <v>-3.9100528051521977</v>
      </c>
      <c r="AB90" s="10">
        <f t="shared" si="20"/>
        <v>-2.9453572251046012</v>
      </c>
      <c r="AC90" s="43"/>
      <c r="AD90" s="46">
        <f t="shared" si="21"/>
        <v>-4.1677859553712011</v>
      </c>
      <c r="AE90" s="21">
        <f t="shared" si="22"/>
        <v>-4.2384054872819092</v>
      </c>
      <c r="AF90" s="10">
        <f t="shared" si="23"/>
        <v>-3.3409157502403986</v>
      </c>
      <c r="AG90" s="50"/>
      <c r="AH90" s="46">
        <f t="shared" si="24"/>
        <v>-0.6488832200766369</v>
      </c>
      <c r="AI90" s="10">
        <f t="shared" si="26"/>
        <v>-0.59687462177252881</v>
      </c>
      <c r="AK90" s="46">
        <f t="shared" si="25"/>
        <v>-5.13803326101932</v>
      </c>
      <c r="AL90" s="10">
        <f t="shared" si="27"/>
        <v>-5.3786146248117062</v>
      </c>
    </row>
    <row r="91" spans="2:38" x14ac:dyDescent="0.3">
      <c r="B91" s="2" t="s">
        <v>87</v>
      </c>
      <c r="C91" s="41"/>
      <c r="D91" s="14">
        <v>0.82099728655203597</v>
      </c>
      <c r="E91" s="15">
        <v>0.87728304035164695</v>
      </c>
      <c r="F91" s="19">
        <v>0.40330528629586498</v>
      </c>
      <c r="G91" s="43"/>
      <c r="H91" s="6">
        <v>44.762492754538997</v>
      </c>
      <c r="I91" s="7">
        <v>51.103224272785553</v>
      </c>
      <c r="J91" s="43"/>
      <c r="K91" s="6">
        <v>42.369777361760903</v>
      </c>
      <c r="L91" s="7">
        <v>48.6030287515918</v>
      </c>
      <c r="M91" s="43"/>
      <c r="N91" s="6">
        <v>44.091647870912198</v>
      </c>
      <c r="O91" s="7">
        <v>50.685389344808748</v>
      </c>
      <c r="P91" s="43"/>
      <c r="Q91" s="6">
        <v>41.801276951956503</v>
      </c>
      <c r="R91" s="7">
        <v>48.273841848755801</v>
      </c>
      <c r="S91" s="43"/>
      <c r="T91" s="6">
        <v>34.540826058453497</v>
      </c>
      <c r="U91" s="7">
        <v>40.347931837245596</v>
      </c>
      <c r="V91" s="43"/>
      <c r="W91" s="6">
        <v>32.778649742881498</v>
      </c>
      <c r="X91" s="7">
        <v>38.44111038654875</v>
      </c>
      <c r="Y91" s="43"/>
      <c r="Z91" s="46">
        <f t="shared" si="18"/>
        <v>-2.3927153927780935</v>
      </c>
      <c r="AA91" s="21">
        <f t="shared" si="19"/>
        <v>-2.2903709189556949</v>
      </c>
      <c r="AB91" s="10">
        <f t="shared" si="20"/>
        <v>-1.7621763155719989</v>
      </c>
      <c r="AC91" s="43"/>
      <c r="AD91" s="46">
        <f t="shared" si="21"/>
        <v>-2.5001955211937528</v>
      </c>
      <c r="AE91" s="21">
        <f t="shared" si="22"/>
        <v>-2.4115474960529468</v>
      </c>
      <c r="AF91" s="10">
        <f t="shared" si="23"/>
        <v>-1.9068214506968459</v>
      </c>
      <c r="AG91" s="50"/>
      <c r="AH91" s="46">
        <f t="shared" si="24"/>
        <v>-0.76498551058891773</v>
      </c>
      <c r="AI91" s="10">
        <f t="shared" si="26"/>
        <v>-0.72570077734611238</v>
      </c>
      <c r="AK91" s="46">
        <f t="shared" si="25"/>
        <v>-2.4636516542480233</v>
      </c>
      <c r="AL91" s="10">
        <f t="shared" si="27"/>
        <v>-2.5718973768131286</v>
      </c>
    </row>
    <row r="92" spans="2:38" x14ac:dyDescent="0.3">
      <c r="B92" s="2" t="s">
        <v>88</v>
      </c>
      <c r="C92" s="41"/>
      <c r="D92" s="14">
        <v>0.16466464895690999</v>
      </c>
      <c r="E92" s="15">
        <v>0.31483373407259302</v>
      </c>
      <c r="F92" s="19">
        <v>0.154281029067554</v>
      </c>
      <c r="G92" s="43"/>
      <c r="H92" s="6">
        <v>27.1927530364893</v>
      </c>
      <c r="I92" s="7">
        <v>26.879242870068097</v>
      </c>
      <c r="J92" s="43"/>
      <c r="K92" s="6">
        <v>25.639548036154601</v>
      </c>
      <c r="L92" s="7">
        <v>25.304503859567049</v>
      </c>
      <c r="M92" s="43"/>
      <c r="N92" s="6">
        <v>31.721005660206799</v>
      </c>
      <c r="O92" s="7">
        <v>31.71405798892625</v>
      </c>
      <c r="P92" s="43"/>
      <c r="Q92" s="6">
        <v>30.077976750541598</v>
      </c>
      <c r="R92" s="7">
        <v>30.143033890107699</v>
      </c>
      <c r="S92" s="43"/>
      <c r="T92" s="6">
        <v>25.567449940194699</v>
      </c>
      <c r="U92" s="7">
        <v>25.503667099120499</v>
      </c>
      <c r="V92" s="43"/>
      <c r="W92" s="6">
        <v>24.1955547487232</v>
      </c>
      <c r="X92" s="7">
        <v>24.142896513879052</v>
      </c>
      <c r="Y92" s="43"/>
      <c r="Z92" s="46">
        <f t="shared" si="18"/>
        <v>-1.5532050003346995</v>
      </c>
      <c r="AA92" s="21">
        <f t="shared" si="19"/>
        <v>-1.6430289096652011</v>
      </c>
      <c r="AB92" s="10">
        <f t="shared" si="20"/>
        <v>-1.3718951914714985</v>
      </c>
      <c r="AC92" s="43"/>
      <c r="AD92" s="46">
        <f t="shared" si="21"/>
        <v>-1.5747390105010481</v>
      </c>
      <c r="AE92" s="21">
        <f t="shared" si="22"/>
        <v>-1.5710240988185511</v>
      </c>
      <c r="AF92" s="10">
        <f t="shared" si="23"/>
        <v>-1.3607705852414469</v>
      </c>
      <c r="AG92" s="50"/>
      <c r="AH92" s="46">
        <f t="shared" si="24"/>
        <v>-0.28231335579208305</v>
      </c>
      <c r="AI92" s="10">
        <f t="shared" si="26"/>
        <v>-0.17308024954636472</v>
      </c>
      <c r="AK92" s="46">
        <f t="shared" si="25"/>
        <v>-1.9770962826281675</v>
      </c>
      <c r="AL92" s="10">
        <f t="shared" si="27"/>
        <v>-1.780752543748005</v>
      </c>
    </row>
    <row r="93" spans="2:38" x14ac:dyDescent="0.3">
      <c r="B93" s="2" t="s">
        <v>89</v>
      </c>
      <c r="C93" s="41"/>
      <c r="D93" s="14">
        <v>5.1361743922707795E-4</v>
      </c>
      <c r="E93" s="15">
        <v>6.6879187541932195E-4</v>
      </c>
      <c r="F93" s="19">
        <v>4.1513161689332999E-4</v>
      </c>
      <c r="G93" s="43"/>
      <c r="H93" s="6">
        <v>6.9130403704597603</v>
      </c>
      <c r="I93" s="7">
        <v>6.2181335781015399</v>
      </c>
      <c r="J93" s="43"/>
      <c r="K93" s="6">
        <v>6.3215581437624104</v>
      </c>
      <c r="L93" s="7">
        <v>5.6756466496870503</v>
      </c>
      <c r="M93" s="43"/>
      <c r="N93" s="6">
        <v>7.0261898732062704</v>
      </c>
      <c r="O93" s="7">
        <v>6.3242818278820945</v>
      </c>
      <c r="P93" s="43"/>
      <c r="Q93" s="6">
        <v>6.4363930151853799</v>
      </c>
      <c r="R93" s="7">
        <v>5.7749074774625946</v>
      </c>
      <c r="S93" s="43"/>
      <c r="T93" s="6">
        <v>5.7808582121472503</v>
      </c>
      <c r="U93" s="7">
        <v>5.23485310792561</v>
      </c>
      <c r="V93" s="43"/>
      <c r="W93" s="6">
        <v>5.3077070836993396</v>
      </c>
      <c r="X93" s="7">
        <v>4.7981518035839548</v>
      </c>
      <c r="Y93" s="43"/>
      <c r="Z93" s="46">
        <f t="shared" si="18"/>
        <v>-0.59148222669734984</v>
      </c>
      <c r="AA93" s="21">
        <f t="shared" si="19"/>
        <v>-0.58979685802089055</v>
      </c>
      <c r="AB93" s="10">
        <f t="shared" si="20"/>
        <v>-0.47315112844791063</v>
      </c>
      <c r="AC93" s="43"/>
      <c r="AD93" s="46">
        <f t="shared" si="21"/>
        <v>-0.54248692841448953</v>
      </c>
      <c r="AE93" s="21">
        <f t="shared" si="22"/>
        <v>-0.54937435041949989</v>
      </c>
      <c r="AF93" s="10">
        <f t="shared" si="23"/>
        <v>-0.43670130434165522</v>
      </c>
      <c r="AG93" s="50"/>
      <c r="AH93" s="46">
        <f t="shared" si="24"/>
        <v>-0.23471321350195282</v>
      </c>
      <c r="AI93" s="10">
        <f t="shared" si="26"/>
        <v>-0.22799045442105256</v>
      </c>
      <c r="AK93" s="46">
        <f t="shared" si="25"/>
        <v>-2.3252032743407574</v>
      </c>
      <c r="AL93" s="10">
        <f t="shared" si="27"/>
        <v>-2.2324435421841002</v>
      </c>
    </row>
    <row r="94" spans="2:38" x14ac:dyDescent="0.3">
      <c r="B94" s="2" t="s">
        <v>90</v>
      </c>
      <c r="C94" s="41"/>
      <c r="D94" s="14">
        <v>0.21173035588943001</v>
      </c>
      <c r="E94" s="15">
        <v>0.30583292493645098</v>
      </c>
      <c r="F94" s="19">
        <v>8.9388779944291397E-2</v>
      </c>
      <c r="G94" s="43"/>
      <c r="H94" s="6">
        <v>51.947953666028901</v>
      </c>
      <c r="I94" s="7">
        <v>55.568464648005957</v>
      </c>
      <c r="J94" s="43"/>
      <c r="K94" s="6">
        <v>49.221403946479199</v>
      </c>
      <c r="L94" s="7">
        <v>52.798377986560801</v>
      </c>
      <c r="M94" s="43"/>
      <c r="N94" s="6">
        <v>59.107038405310398</v>
      </c>
      <c r="O94" s="7">
        <v>64.342605104318707</v>
      </c>
      <c r="P94" s="43"/>
      <c r="Q94" s="6">
        <v>56.101545887843898</v>
      </c>
      <c r="R94" s="7">
        <v>61.345269141315555</v>
      </c>
      <c r="S94" s="43"/>
      <c r="T94" s="6">
        <v>36.898933959254599</v>
      </c>
      <c r="U94" s="7">
        <v>40.275555496482696</v>
      </c>
      <c r="V94" s="43"/>
      <c r="W94" s="6">
        <v>34.934474910755497</v>
      </c>
      <c r="X94" s="7">
        <v>38.265082811444849</v>
      </c>
      <c r="Y94" s="43"/>
      <c r="Z94" s="46">
        <f t="shared" si="18"/>
        <v>-2.7265497195497019</v>
      </c>
      <c r="AA94" s="21">
        <f t="shared" si="19"/>
        <v>-3.0054925174665001</v>
      </c>
      <c r="AB94" s="10">
        <f t="shared" si="20"/>
        <v>-1.9644590484991014</v>
      </c>
      <c r="AC94" s="43"/>
      <c r="AD94" s="46">
        <f t="shared" si="21"/>
        <v>-2.7700866614451556</v>
      </c>
      <c r="AE94" s="21">
        <f t="shared" si="22"/>
        <v>-2.9973359630031524</v>
      </c>
      <c r="AF94" s="10">
        <f t="shared" si="23"/>
        <v>-2.0104726850378469</v>
      </c>
      <c r="AG94" s="50"/>
      <c r="AH94" s="46">
        <f t="shared" si="24"/>
        <v>-0.85301302312722826</v>
      </c>
      <c r="AI94" s="10">
        <f t="shared" si="26"/>
        <v>-0.81631447597039108</v>
      </c>
      <c r="AK94" s="46">
        <f t="shared" si="25"/>
        <v>-4.030384854358994</v>
      </c>
      <c r="AL94" s="10">
        <f t="shared" si="27"/>
        <v>-3.9944935586020778</v>
      </c>
    </row>
    <row r="95" spans="2:38" x14ac:dyDescent="0.3">
      <c r="B95" s="2" t="s">
        <v>91</v>
      </c>
      <c r="C95" s="41"/>
      <c r="D95" s="14">
        <v>0.104638753466927</v>
      </c>
      <c r="E95" s="15">
        <v>0.15328102461852999</v>
      </c>
      <c r="F95" s="19">
        <v>5.0873501686278903E-2</v>
      </c>
      <c r="G95" s="43"/>
      <c r="H95" s="6">
        <v>57.306124905476899</v>
      </c>
      <c r="I95" s="7">
        <v>63.6709969472642</v>
      </c>
      <c r="J95" s="43"/>
      <c r="K95" s="6">
        <v>54.042559419686199</v>
      </c>
      <c r="L95" s="7">
        <v>60.461669189922048</v>
      </c>
      <c r="M95" s="43"/>
      <c r="N95" s="6">
        <v>60.0182783573389</v>
      </c>
      <c r="O95" s="7">
        <v>67.38735062977014</v>
      </c>
      <c r="P95" s="43"/>
      <c r="Q95" s="6">
        <v>56.661835723717701</v>
      </c>
      <c r="R95" s="7">
        <v>64.05488108612056</v>
      </c>
      <c r="S95" s="43"/>
      <c r="T95" s="6">
        <v>46.564113186495703</v>
      </c>
      <c r="U95" s="7">
        <v>52.472662692584649</v>
      </c>
      <c r="V95" s="43"/>
      <c r="W95" s="6">
        <v>43.995252722225601</v>
      </c>
      <c r="X95" s="7">
        <v>49.823229989462604</v>
      </c>
      <c r="Y95" s="43"/>
      <c r="Z95" s="46">
        <f t="shared" si="18"/>
        <v>-3.2635654857906999</v>
      </c>
      <c r="AA95" s="21">
        <f t="shared" si="19"/>
        <v>-3.3564426336211994</v>
      </c>
      <c r="AB95" s="10">
        <f t="shared" si="20"/>
        <v>-2.5688604642701023</v>
      </c>
      <c r="AC95" s="43"/>
      <c r="AD95" s="46">
        <f t="shared" si="21"/>
        <v>-3.2093277573421517</v>
      </c>
      <c r="AE95" s="21">
        <f t="shared" si="22"/>
        <v>-3.3324695436495801</v>
      </c>
      <c r="AF95" s="10">
        <f t="shared" si="23"/>
        <v>-2.649432703122045</v>
      </c>
      <c r="AG95" s="50"/>
      <c r="AH95" s="46">
        <f t="shared" si="24"/>
        <v>-0.74649000732433812</v>
      </c>
      <c r="AI95" s="10">
        <f t="shared" si="26"/>
        <v>-0.63971892672584008</v>
      </c>
      <c r="AK95" s="46">
        <f t="shared" si="25"/>
        <v>-4.8324203496749893</v>
      </c>
      <c r="AL95" s="10">
        <f t="shared" si="27"/>
        <v>-4.5801195742833229</v>
      </c>
    </row>
    <row r="96" spans="2:38" x14ac:dyDescent="0.3">
      <c r="B96" s="2" t="s">
        <v>92</v>
      </c>
      <c r="C96" s="41"/>
      <c r="D96" s="14">
        <v>9.6776685248989094E-2</v>
      </c>
      <c r="E96" s="15">
        <v>0.12971629476316199</v>
      </c>
      <c r="F96" s="19">
        <v>6.3581221726575404E-2</v>
      </c>
      <c r="G96" s="43"/>
      <c r="H96" s="6">
        <v>44.540656283335203</v>
      </c>
      <c r="I96" s="7">
        <v>41.4314232858083</v>
      </c>
      <c r="J96" s="43"/>
      <c r="K96" s="6">
        <v>42.958891472985698</v>
      </c>
      <c r="L96" s="7">
        <v>39.893168537647853</v>
      </c>
      <c r="M96" s="43"/>
      <c r="N96" s="6">
        <v>49.419697460177098</v>
      </c>
      <c r="O96" s="7">
        <v>46.048953920674847</v>
      </c>
      <c r="P96" s="43"/>
      <c r="Q96" s="6">
        <v>47.602049573698501</v>
      </c>
      <c r="R96" s="7">
        <v>44.270529564576947</v>
      </c>
      <c r="S96" s="43"/>
      <c r="T96" s="6">
        <v>35.243339240873802</v>
      </c>
      <c r="U96" s="7">
        <v>34.094949916921699</v>
      </c>
      <c r="V96" s="43"/>
      <c r="W96" s="6">
        <v>33.803835083906698</v>
      </c>
      <c r="X96" s="7">
        <v>32.529987840269051</v>
      </c>
      <c r="Y96" s="43"/>
      <c r="Z96" s="46">
        <f t="shared" si="18"/>
        <v>-1.5817648103495046</v>
      </c>
      <c r="AA96" s="21">
        <f t="shared" si="19"/>
        <v>-1.8176478864785963</v>
      </c>
      <c r="AB96" s="10">
        <f t="shared" si="20"/>
        <v>-1.4395041569671037</v>
      </c>
      <c r="AC96" s="43"/>
      <c r="AD96" s="46">
        <f t="shared" si="21"/>
        <v>-1.5382547481604476</v>
      </c>
      <c r="AE96" s="21">
        <f t="shared" si="22"/>
        <v>-1.7784243560979007</v>
      </c>
      <c r="AF96" s="10">
        <f t="shared" si="23"/>
        <v>-1.5649620766526482</v>
      </c>
      <c r="AG96" s="50"/>
      <c r="AH96" s="46">
        <f t="shared" si="24"/>
        <v>-0.51704795230609046</v>
      </c>
      <c r="AI96" s="10">
        <f t="shared" si="26"/>
        <v>-0.27421956181562751</v>
      </c>
      <c r="AK96" s="46">
        <f t="shared" si="25"/>
        <v>-2.8423730290086509</v>
      </c>
      <c r="AL96" s="10">
        <f t="shared" si="27"/>
        <v>-2.2792339736889726</v>
      </c>
    </row>
    <row r="97" spans="2:38" x14ac:dyDescent="0.3">
      <c r="B97" s="2" t="s">
        <v>93</v>
      </c>
      <c r="C97" s="41"/>
      <c r="D97" s="14">
        <v>3.0479716394888001E-2</v>
      </c>
      <c r="E97" s="15">
        <v>1.8324530736429801E-2</v>
      </c>
      <c r="F97" s="19">
        <v>1.2652338155641501E-2</v>
      </c>
      <c r="G97" s="43"/>
      <c r="H97" s="6">
        <v>37.1542388651933</v>
      </c>
      <c r="I97" s="7">
        <v>36.935771744949903</v>
      </c>
      <c r="J97" s="43"/>
      <c r="K97" s="6">
        <v>35.228567043712502</v>
      </c>
      <c r="L97" s="7">
        <v>35.183768672177848</v>
      </c>
      <c r="M97" s="43"/>
      <c r="N97" s="6">
        <v>33.712037843567501</v>
      </c>
      <c r="O97" s="7">
        <v>33.227594892618797</v>
      </c>
      <c r="P97" s="43"/>
      <c r="Q97" s="6">
        <v>32.053876328582</v>
      </c>
      <c r="R97" s="7">
        <v>31.676004067012698</v>
      </c>
      <c r="S97" s="43"/>
      <c r="T97" s="6">
        <v>26.493785977872399</v>
      </c>
      <c r="U97" s="7">
        <v>26.1599068655546</v>
      </c>
      <c r="V97" s="43"/>
      <c r="W97" s="6">
        <v>25.152060210776799</v>
      </c>
      <c r="X97" s="7">
        <v>24.930948514324299</v>
      </c>
      <c r="Y97" s="43"/>
      <c r="Z97" s="46">
        <f t="shared" si="18"/>
        <v>-1.9256718214807975</v>
      </c>
      <c r="AA97" s="21">
        <f t="shared" si="19"/>
        <v>-1.6581615149855011</v>
      </c>
      <c r="AB97" s="10">
        <f t="shared" si="20"/>
        <v>-1.3417257670955998</v>
      </c>
      <c r="AC97" s="43"/>
      <c r="AD97" s="46">
        <f t="shared" si="21"/>
        <v>-1.7520030727720552</v>
      </c>
      <c r="AE97" s="21">
        <f t="shared" si="22"/>
        <v>-1.5515908256060982</v>
      </c>
      <c r="AF97" s="10">
        <f t="shared" si="23"/>
        <v>-1.2289583512303004</v>
      </c>
      <c r="AG97" s="50"/>
      <c r="AH97" s="46">
        <f t="shared" si="24"/>
        <v>-0.65582537033849542</v>
      </c>
      <c r="AI97" s="10">
        <f t="shared" si="26"/>
        <v>-0.58278647991073895</v>
      </c>
      <c r="AK97" s="46">
        <f t="shared" si="25"/>
        <v>-4.2345759450258438</v>
      </c>
      <c r="AL97" s="10">
        <f t="shared" si="27"/>
        <v>-3.8148236163314424</v>
      </c>
    </row>
    <row r="98" spans="2:38" x14ac:dyDescent="0.3">
      <c r="B98" s="2" t="s">
        <v>94</v>
      </c>
      <c r="C98" s="41"/>
      <c r="D98" s="14">
        <v>9.5853842192210006E-2</v>
      </c>
      <c r="E98" s="15">
        <v>8.0114784059619498E-2</v>
      </c>
      <c r="F98" s="19">
        <v>3.2223673501756998E-2</v>
      </c>
      <c r="G98" s="43"/>
      <c r="H98" s="6">
        <v>58.531819368843998</v>
      </c>
      <c r="I98" s="7">
        <v>67.543531925209692</v>
      </c>
      <c r="J98" s="43"/>
      <c r="K98" s="6">
        <v>54.933606858576802</v>
      </c>
      <c r="L98" s="7">
        <v>63.633303276172597</v>
      </c>
      <c r="M98" s="43"/>
      <c r="N98" s="6">
        <v>61.695099771044298</v>
      </c>
      <c r="O98" s="7">
        <v>70.562618931635257</v>
      </c>
      <c r="P98" s="43"/>
      <c r="Q98" s="6">
        <v>57.906395259511399</v>
      </c>
      <c r="R98" s="7">
        <v>66.586752532601196</v>
      </c>
      <c r="S98" s="43"/>
      <c r="T98" s="6">
        <v>45.563181263696102</v>
      </c>
      <c r="U98" s="7">
        <v>53.241945118790596</v>
      </c>
      <c r="V98" s="43"/>
      <c r="W98" s="6">
        <v>42.696835843779397</v>
      </c>
      <c r="X98" s="7">
        <v>50.11724463718835</v>
      </c>
      <c r="Y98" s="43"/>
      <c r="Z98" s="46">
        <f t="shared" si="18"/>
        <v>-3.5982125102671958</v>
      </c>
      <c r="AA98" s="21">
        <f t="shared" si="19"/>
        <v>-3.7887045115328988</v>
      </c>
      <c r="AB98" s="10">
        <f t="shared" si="20"/>
        <v>-2.8663454199167049</v>
      </c>
      <c r="AC98" s="43"/>
      <c r="AD98" s="46">
        <f t="shared" si="21"/>
        <v>-3.9102286490370943</v>
      </c>
      <c r="AE98" s="21">
        <f t="shared" si="22"/>
        <v>-3.9758663990340608</v>
      </c>
      <c r="AF98" s="10">
        <f t="shared" si="23"/>
        <v>-3.1247004816022468</v>
      </c>
      <c r="AG98" s="50"/>
      <c r="AH98" s="46">
        <f t="shared" si="24"/>
        <v>-0.78228657362336729</v>
      </c>
      <c r="AI98" s="10">
        <f t="shared" si="26"/>
        <v>-0.79011660365819292</v>
      </c>
      <c r="AK98" s="46">
        <f t="shared" si="25"/>
        <v>-5.5831962638113355</v>
      </c>
      <c r="AL98" s="10">
        <f t="shared" si="27"/>
        <v>-5.8573815457418821</v>
      </c>
    </row>
    <row r="99" spans="2:38" x14ac:dyDescent="0.3">
      <c r="B99" s="2" t="s">
        <v>95</v>
      </c>
      <c r="C99" s="41"/>
      <c r="D99" s="14">
        <v>5.7502174146395697E-2</v>
      </c>
      <c r="E99" s="15">
        <v>6.35643818587662E-2</v>
      </c>
      <c r="F99" s="19">
        <v>2.6652307660313099E-2</v>
      </c>
      <c r="G99" s="43"/>
      <c r="H99" s="6">
        <v>45.331008881565403</v>
      </c>
      <c r="I99" s="7">
        <v>40.990005609091654</v>
      </c>
      <c r="J99" s="43"/>
      <c r="K99" s="6">
        <v>43.375437382227801</v>
      </c>
      <c r="L99" s="7">
        <v>39.154183453703453</v>
      </c>
      <c r="M99" s="43"/>
      <c r="N99" s="6">
        <v>45.844481287624397</v>
      </c>
      <c r="O99" s="7">
        <v>41.4712786145016</v>
      </c>
      <c r="P99" s="43"/>
      <c r="Q99" s="6">
        <v>43.910506005254597</v>
      </c>
      <c r="R99" s="7">
        <v>39.723454594416701</v>
      </c>
      <c r="S99" s="43"/>
      <c r="T99" s="6">
        <v>37.142743746708497</v>
      </c>
      <c r="U99" s="7">
        <v>33.30864528367615</v>
      </c>
      <c r="V99" s="43"/>
      <c r="W99" s="6">
        <v>35.666632537084503</v>
      </c>
      <c r="X99" s="7">
        <v>32.027628875306448</v>
      </c>
      <c r="Y99" s="43"/>
      <c r="Z99" s="46">
        <f t="shared" si="18"/>
        <v>-1.9555714993376014</v>
      </c>
      <c r="AA99" s="21">
        <f t="shared" si="19"/>
        <v>-1.9339752823698007</v>
      </c>
      <c r="AB99" s="10">
        <f t="shared" si="20"/>
        <v>-1.4761112096239941</v>
      </c>
      <c r="AC99" s="43"/>
      <c r="AD99" s="46">
        <f t="shared" si="21"/>
        <v>-1.8358221553882004</v>
      </c>
      <c r="AE99" s="21">
        <f t="shared" si="22"/>
        <v>-1.7478240200848987</v>
      </c>
      <c r="AF99" s="10">
        <f t="shared" si="23"/>
        <v>-1.2810164083697018</v>
      </c>
      <c r="AG99" s="50"/>
      <c r="AH99" s="46">
        <f t="shared" si="24"/>
        <v>-0.56344545388892076</v>
      </c>
      <c r="AI99" s="10">
        <f t="shared" si="26"/>
        <v>-0.60697058272315063</v>
      </c>
      <c r="AK99" s="46">
        <f t="shared" si="25"/>
        <v>-3.5233099495136333</v>
      </c>
      <c r="AL99" s="10">
        <f t="shared" si="27"/>
        <v>-3.4903183018392694</v>
      </c>
    </row>
    <row r="100" spans="2:38" x14ac:dyDescent="0.3">
      <c r="B100" s="2" t="s">
        <v>96</v>
      </c>
      <c r="C100" s="41"/>
      <c r="D100" s="14">
        <v>1.8890624297359101E-2</v>
      </c>
      <c r="E100" s="15">
        <v>4.6919365302803398E-2</v>
      </c>
      <c r="F100" s="19">
        <v>2.5766574952118398E-2</v>
      </c>
      <c r="G100" s="43"/>
      <c r="H100" s="6">
        <v>41.195827935692499</v>
      </c>
      <c r="I100" s="7">
        <v>34.789737909796351</v>
      </c>
      <c r="J100" s="43"/>
      <c r="K100" s="6">
        <v>39.775320232086301</v>
      </c>
      <c r="L100" s="7">
        <v>33.214414922640302</v>
      </c>
      <c r="M100" s="43"/>
      <c r="N100" s="6">
        <v>45.348515816870403</v>
      </c>
      <c r="O100" s="7">
        <v>37.634587943185402</v>
      </c>
      <c r="P100" s="43"/>
      <c r="Q100" s="6">
        <v>43.962070138638097</v>
      </c>
      <c r="R100" s="7">
        <v>36.191684476369247</v>
      </c>
      <c r="S100" s="43"/>
      <c r="T100" s="6">
        <v>37.7916626562766</v>
      </c>
      <c r="U100" s="7">
        <v>30.824481034548249</v>
      </c>
      <c r="V100" s="43"/>
      <c r="W100" s="6">
        <v>36.616278746752997</v>
      </c>
      <c r="X100" s="7">
        <v>29.451825181553101</v>
      </c>
      <c r="Y100" s="43"/>
      <c r="Z100" s="46">
        <f t="shared" ref="Z100:Z109" si="28">K100-H100</f>
        <v>-1.4205077036061979</v>
      </c>
      <c r="AA100" s="21">
        <f t="shared" ref="AA100:AA109" si="29">Q100-N100</f>
        <v>-1.386445678232306</v>
      </c>
      <c r="AB100" s="10">
        <f t="shared" ref="AB100:AB109" si="30">W100-T100</f>
        <v>-1.1753839095236032</v>
      </c>
      <c r="AC100" s="43"/>
      <c r="AD100" s="46">
        <f t="shared" ref="AD100:AD109" si="31">L100-I100</f>
        <v>-1.5753229871560492</v>
      </c>
      <c r="AE100" s="21">
        <f t="shared" ref="AE100:AE109" si="32">R100-O100</f>
        <v>-1.4429034668161549</v>
      </c>
      <c r="AF100" s="10">
        <f t="shared" ref="AF100:AF109" si="33">X100-U100</f>
        <v>-1.3726558529951483</v>
      </c>
      <c r="AG100" s="50"/>
      <c r="AH100" s="46">
        <f t="shared" ref="AH100:AH109" si="34">SLOPE(Z100:AB100,LN($D100:$F100))</f>
        <v>-1.5135374247685034E-2</v>
      </c>
      <c r="AI100" s="10">
        <f t="shared" si="26"/>
        <v>0.11009375337666615</v>
      </c>
      <c r="AK100" s="46">
        <f t="shared" ref="AK100:AK109" si="35">INTERCEPT(Z100:AB100,LN($D100:$F100))</f>
        <v>-1.3813634736260223</v>
      </c>
      <c r="AL100" s="10">
        <f t="shared" si="27"/>
        <v>-1.0714334302436448</v>
      </c>
    </row>
    <row r="101" spans="2:38" x14ac:dyDescent="0.3">
      <c r="B101" s="2" t="s">
        <v>97</v>
      </c>
      <c r="C101" s="41"/>
      <c r="D101" s="14">
        <v>0.31474383329498401</v>
      </c>
      <c r="E101" s="15">
        <v>0.367942766039978</v>
      </c>
      <c r="F101" s="19">
        <v>7.1257646619994799E-2</v>
      </c>
      <c r="G101" s="43"/>
      <c r="H101" s="6">
        <v>46.8878796489359</v>
      </c>
      <c r="I101" s="7">
        <v>50.920432978595301</v>
      </c>
      <c r="J101" s="43"/>
      <c r="K101" s="6">
        <v>43.840994220974203</v>
      </c>
      <c r="L101" s="7">
        <v>47.817594042363048</v>
      </c>
      <c r="M101" s="43"/>
      <c r="N101" s="6">
        <v>44.237533011158703</v>
      </c>
      <c r="O101" s="7">
        <v>47.851578915098244</v>
      </c>
      <c r="P101" s="43"/>
      <c r="Q101" s="6">
        <v>41.458403154594002</v>
      </c>
      <c r="R101" s="7">
        <v>44.984225102244054</v>
      </c>
      <c r="S101" s="43"/>
      <c r="T101" s="6">
        <v>33.526793486477999</v>
      </c>
      <c r="U101" s="7">
        <v>37.040937395122903</v>
      </c>
      <c r="V101" s="43"/>
      <c r="W101" s="6">
        <v>31.474408792718801</v>
      </c>
      <c r="X101" s="7">
        <v>34.89811185313075</v>
      </c>
      <c r="Y101" s="43"/>
      <c r="Z101" s="46">
        <f t="shared" si="28"/>
        <v>-3.0468854279616977</v>
      </c>
      <c r="AA101" s="21">
        <f t="shared" si="29"/>
        <v>-2.7791298565647011</v>
      </c>
      <c r="AB101" s="10">
        <f t="shared" si="30"/>
        <v>-2.0523846937591976</v>
      </c>
      <c r="AC101" s="43"/>
      <c r="AD101" s="46">
        <f t="shared" si="31"/>
        <v>-3.1028389362322528</v>
      </c>
      <c r="AE101" s="21">
        <f t="shared" si="32"/>
        <v>-2.8673538128541907</v>
      </c>
      <c r="AF101" s="10">
        <f t="shared" si="33"/>
        <v>-2.1428255419921527</v>
      </c>
      <c r="AG101" s="50"/>
      <c r="AH101" s="46">
        <f t="shared" si="34"/>
        <v>-0.53361090619301199</v>
      </c>
      <c r="AI101" s="10">
        <f t="shared" si="26"/>
        <v>-0.52349517130501255</v>
      </c>
      <c r="AK101" s="46">
        <f t="shared" si="35"/>
        <v>-3.479426474876417</v>
      </c>
      <c r="AL101" s="10">
        <f t="shared" si="27"/>
        <v>-3.5414565842826264</v>
      </c>
    </row>
    <row r="102" spans="2:38" x14ac:dyDescent="0.3">
      <c r="B102" s="2" t="s">
        <v>98</v>
      </c>
      <c r="C102" s="41"/>
      <c r="D102" s="14">
        <v>4.2280876428604397E-2</v>
      </c>
      <c r="E102" s="15">
        <v>2.50207220473718E-2</v>
      </c>
      <c r="F102" s="19">
        <v>1.8213116179769801E-2</v>
      </c>
      <c r="G102" s="43"/>
      <c r="H102" s="6">
        <v>38.032931152942297</v>
      </c>
      <c r="I102" s="7">
        <v>39.418469982906046</v>
      </c>
      <c r="J102" s="43"/>
      <c r="K102" s="6">
        <v>36.059801289222499</v>
      </c>
      <c r="L102" s="7">
        <v>37.517683494340744</v>
      </c>
      <c r="M102" s="43"/>
      <c r="N102" s="6">
        <v>34.264754797138302</v>
      </c>
      <c r="O102" s="7">
        <v>35.178159758887404</v>
      </c>
      <c r="P102" s="43"/>
      <c r="Q102" s="6">
        <v>32.5894950185493</v>
      </c>
      <c r="R102" s="7">
        <v>33.588484199984848</v>
      </c>
      <c r="S102" s="43"/>
      <c r="T102" s="6">
        <v>26.8670159965714</v>
      </c>
      <c r="U102" s="7">
        <v>27.668441626339799</v>
      </c>
      <c r="V102" s="43"/>
      <c r="W102" s="6">
        <v>25.502662254792799</v>
      </c>
      <c r="X102" s="7">
        <v>26.3876870066672</v>
      </c>
      <c r="Y102" s="43"/>
      <c r="Z102" s="46">
        <f t="shared" si="28"/>
        <v>-1.973129863719798</v>
      </c>
      <c r="AA102" s="21">
        <f t="shared" si="29"/>
        <v>-1.6752597785890018</v>
      </c>
      <c r="AB102" s="10">
        <f t="shared" si="30"/>
        <v>-1.3643537417786007</v>
      </c>
      <c r="AC102" s="43"/>
      <c r="AD102" s="46">
        <f t="shared" si="31"/>
        <v>-1.9007864885653021</v>
      </c>
      <c r="AE102" s="21">
        <f t="shared" si="32"/>
        <v>-1.589675558902556</v>
      </c>
      <c r="AF102" s="10">
        <f t="shared" si="33"/>
        <v>-1.2807546196725994</v>
      </c>
      <c r="AG102" s="50"/>
      <c r="AH102" s="46">
        <f t="shared" si="34"/>
        <v>-0.70732503212725262</v>
      </c>
      <c r="AI102" s="10">
        <f t="shared" si="26"/>
        <v>-0.72187826405582867</v>
      </c>
      <c r="AK102" s="46">
        <f t="shared" si="35"/>
        <v>-4.230743694441828</v>
      </c>
      <c r="AL102" s="10">
        <f t="shared" si="27"/>
        <v>-4.2029033454456677</v>
      </c>
    </row>
    <row r="103" spans="2:38" x14ac:dyDescent="0.3">
      <c r="B103" s="2" t="s">
        <v>99</v>
      </c>
      <c r="C103" s="41"/>
      <c r="D103" s="14">
        <v>2.79503250679538E-2</v>
      </c>
      <c r="E103" s="15">
        <v>1.34459050311737E-2</v>
      </c>
      <c r="F103" s="19">
        <v>9.8037582988180494E-3</v>
      </c>
      <c r="G103" s="43"/>
      <c r="H103" s="6">
        <v>43.316066069385101</v>
      </c>
      <c r="I103" s="7">
        <v>48.4880665633695</v>
      </c>
      <c r="J103" s="43"/>
      <c r="K103" s="6">
        <v>41.050076581196699</v>
      </c>
      <c r="L103" s="7">
        <v>46.033546230572256</v>
      </c>
      <c r="M103" s="43"/>
      <c r="N103" s="6">
        <v>37.840708736997797</v>
      </c>
      <c r="O103" s="7">
        <v>41.555637530963551</v>
      </c>
      <c r="P103" s="43"/>
      <c r="Q103" s="6">
        <v>35.937513488912899</v>
      </c>
      <c r="R103" s="7">
        <v>39.695547999905102</v>
      </c>
      <c r="S103" s="43"/>
      <c r="T103" s="6">
        <v>30.413814403636099</v>
      </c>
      <c r="U103" s="7">
        <v>33.74136837226915</v>
      </c>
      <c r="V103" s="43"/>
      <c r="W103" s="6">
        <v>28.90726930336</v>
      </c>
      <c r="X103" s="7">
        <v>32.294192256411151</v>
      </c>
      <c r="Y103" s="43"/>
      <c r="Z103" s="46">
        <f t="shared" si="28"/>
        <v>-2.2659894881884028</v>
      </c>
      <c r="AA103" s="21">
        <f t="shared" si="29"/>
        <v>-1.9031952480848986</v>
      </c>
      <c r="AB103" s="10">
        <f t="shared" si="30"/>
        <v>-1.5065451002760994</v>
      </c>
      <c r="AC103" s="43"/>
      <c r="AD103" s="46">
        <f t="shared" si="31"/>
        <v>-2.4545203327972445</v>
      </c>
      <c r="AE103" s="21">
        <f t="shared" si="32"/>
        <v>-1.8600895310584491</v>
      </c>
      <c r="AF103" s="10">
        <f t="shared" si="33"/>
        <v>-1.4471761158579994</v>
      </c>
      <c r="AG103" s="50"/>
      <c r="AH103" s="46">
        <f t="shared" si="34"/>
        <v>-0.68466177508792658</v>
      </c>
      <c r="AI103" s="10">
        <f t="shared" si="26"/>
        <v>-0.93531914038771358</v>
      </c>
      <c r="AK103" s="46">
        <f t="shared" si="35"/>
        <v>-4.7472682791407799</v>
      </c>
      <c r="AL103" s="10">
        <f t="shared" si="27"/>
        <v>-5.8213115623526273</v>
      </c>
    </row>
    <row r="104" spans="2:38" x14ac:dyDescent="0.3">
      <c r="B104" s="2" t="s">
        <v>100</v>
      </c>
      <c r="C104" s="41"/>
      <c r="D104" s="14">
        <v>7.1566611392471502E-2</v>
      </c>
      <c r="E104" s="15">
        <v>0.148483548550737</v>
      </c>
      <c r="F104" s="19">
        <v>8.5935058032050496E-2</v>
      </c>
      <c r="G104" s="43"/>
      <c r="H104" s="6">
        <v>25.917828556875001</v>
      </c>
      <c r="I104" s="7">
        <v>24.877975922833549</v>
      </c>
      <c r="J104" s="43"/>
      <c r="K104" s="6">
        <v>24.443082333023099</v>
      </c>
      <c r="L104" s="7">
        <v>23.414182227129601</v>
      </c>
      <c r="M104" s="43"/>
      <c r="N104" s="6">
        <v>26.902583635058001</v>
      </c>
      <c r="O104" s="7">
        <v>25.774018744619099</v>
      </c>
      <c r="P104" s="43"/>
      <c r="Q104" s="6">
        <v>25.414752441998399</v>
      </c>
      <c r="R104" s="7">
        <v>24.28227633106825</v>
      </c>
      <c r="S104" s="43"/>
      <c r="T104" s="6">
        <v>23.009833074519602</v>
      </c>
      <c r="U104" s="7">
        <v>21.647791842993897</v>
      </c>
      <c r="V104" s="43"/>
      <c r="W104" s="6">
        <v>21.878660536290901</v>
      </c>
      <c r="X104" s="7">
        <v>20.560401817177851</v>
      </c>
      <c r="Y104" s="43"/>
      <c r="Z104" s="46">
        <f t="shared" si="28"/>
        <v>-1.474746223851902</v>
      </c>
      <c r="AA104" s="21">
        <f t="shared" si="29"/>
        <v>-1.487831193059602</v>
      </c>
      <c r="AB104" s="10">
        <f t="shared" si="30"/>
        <v>-1.1311725382287001</v>
      </c>
      <c r="AC104" s="43"/>
      <c r="AD104" s="46">
        <f t="shared" si="31"/>
        <v>-1.4637936957039486</v>
      </c>
      <c r="AE104" s="21">
        <f t="shared" si="32"/>
        <v>-1.491742413550849</v>
      </c>
      <c r="AF104" s="10">
        <f t="shared" si="33"/>
        <v>-1.0873900258160454</v>
      </c>
      <c r="AG104" s="50"/>
      <c r="AH104" s="46">
        <f t="shared" si="34"/>
        <v>-0.16381645834461681</v>
      </c>
      <c r="AI104" s="10">
        <f t="shared" si="26"/>
        <v>-0.19955771646051843</v>
      </c>
      <c r="AK104" s="46">
        <f t="shared" si="35"/>
        <v>-1.7467436983160769</v>
      </c>
      <c r="AL104" s="10">
        <f t="shared" si="27"/>
        <v>-1.8131816709706072</v>
      </c>
    </row>
    <row r="105" spans="2:38" x14ac:dyDescent="0.3">
      <c r="B105" s="2" t="s">
        <v>101</v>
      </c>
      <c r="C105" s="41"/>
      <c r="D105" s="14">
        <v>3.6396339942273599E-2</v>
      </c>
      <c r="E105" s="15">
        <v>9.4491181661563603E-2</v>
      </c>
      <c r="F105" s="19">
        <v>5.6290658410618997E-2</v>
      </c>
      <c r="G105" s="43"/>
      <c r="H105" s="6">
        <v>35.544838543038303</v>
      </c>
      <c r="I105" s="7">
        <v>31.146553528500398</v>
      </c>
      <c r="J105" s="43"/>
      <c r="K105" s="6">
        <v>33.918962418163296</v>
      </c>
      <c r="L105" s="7">
        <v>29.64398710618325</v>
      </c>
      <c r="M105" s="43"/>
      <c r="N105" s="6">
        <v>37.185661365720598</v>
      </c>
      <c r="O105" s="7">
        <v>32.60951097719515</v>
      </c>
      <c r="P105" s="43"/>
      <c r="Q105" s="6">
        <v>35.484923444564799</v>
      </c>
      <c r="R105" s="7">
        <v>30.9805152709684</v>
      </c>
      <c r="S105" s="43"/>
      <c r="T105" s="6">
        <v>32.985881663636</v>
      </c>
      <c r="U105" s="7">
        <v>28.2759818231916</v>
      </c>
      <c r="V105" s="43"/>
      <c r="W105" s="6">
        <v>31.609023799542499</v>
      </c>
      <c r="X105" s="7">
        <v>27.007754422431201</v>
      </c>
      <c r="Y105" s="43"/>
      <c r="Z105" s="46">
        <f t="shared" si="28"/>
        <v>-1.6258761248750062</v>
      </c>
      <c r="AA105" s="21">
        <f t="shared" si="29"/>
        <v>-1.7007379211557989</v>
      </c>
      <c r="AB105" s="10">
        <f t="shared" si="30"/>
        <v>-1.3768578640935019</v>
      </c>
      <c r="AC105" s="43"/>
      <c r="AD105" s="46">
        <f t="shared" si="31"/>
        <v>-1.5025664223171482</v>
      </c>
      <c r="AE105" s="21">
        <f t="shared" si="32"/>
        <v>-1.6289957062267497</v>
      </c>
      <c r="AF105" s="10">
        <f t="shared" si="33"/>
        <v>-1.2682274007603986</v>
      </c>
      <c r="AG105" s="50"/>
      <c r="AH105" s="46">
        <f t="shared" si="34"/>
        <v>-9.5420893357800379E-2</v>
      </c>
      <c r="AI105" s="10">
        <f t="shared" si="26"/>
        <v>-0.15000482608544963</v>
      </c>
      <c r="AK105" s="46">
        <f t="shared" si="35"/>
        <v>-1.8397659622062654</v>
      </c>
      <c r="AL105" s="10">
        <f t="shared" si="27"/>
        <v>-1.8940983891212471</v>
      </c>
    </row>
    <row r="106" spans="2:38" x14ac:dyDescent="0.3">
      <c r="B106" s="2" t="s">
        <v>102</v>
      </c>
      <c r="C106" s="41"/>
      <c r="D106" s="14">
        <v>0.75188434985308195</v>
      </c>
      <c r="E106" s="15">
        <v>0.96171675700817805</v>
      </c>
      <c r="F106" s="19">
        <v>0.42184966625137299</v>
      </c>
      <c r="G106" s="43"/>
      <c r="H106" s="6">
        <v>38.487018224713196</v>
      </c>
      <c r="I106" s="7">
        <v>38.047477839084898</v>
      </c>
      <c r="J106" s="43"/>
      <c r="K106" s="6">
        <v>37.2479954198649</v>
      </c>
      <c r="L106" s="7">
        <v>36.905525672977298</v>
      </c>
      <c r="M106" s="43"/>
      <c r="N106" s="6">
        <v>42.007806232481002</v>
      </c>
      <c r="O106" s="7">
        <v>41.769036544496146</v>
      </c>
      <c r="P106" s="43"/>
      <c r="Q106" s="6">
        <v>40.717057809683197</v>
      </c>
      <c r="R106" s="7">
        <v>40.494828490727599</v>
      </c>
      <c r="S106" s="43"/>
      <c r="T106" s="6">
        <v>24.972647752808701</v>
      </c>
      <c r="U106" s="7">
        <v>24.0781684863409</v>
      </c>
      <c r="V106" s="43"/>
      <c r="W106" s="6">
        <v>23.992664293844001</v>
      </c>
      <c r="X106" s="7">
        <v>23.209912297698899</v>
      </c>
      <c r="Y106" s="43"/>
      <c r="Z106" s="46">
        <f t="shared" si="28"/>
        <v>-1.2390228048482967</v>
      </c>
      <c r="AA106" s="21">
        <f t="shared" si="29"/>
        <v>-1.2907484227978046</v>
      </c>
      <c r="AB106" s="10">
        <f t="shared" si="30"/>
        <v>-0.97998345896469985</v>
      </c>
      <c r="AC106" s="43"/>
      <c r="AD106" s="46">
        <f t="shared" si="31"/>
        <v>-1.1419521661076004</v>
      </c>
      <c r="AE106" s="21">
        <f t="shared" si="32"/>
        <v>-1.2742080537685467</v>
      </c>
      <c r="AF106" s="10">
        <f t="shared" si="33"/>
        <v>-0.86825618864200038</v>
      </c>
      <c r="AG106" s="50"/>
      <c r="AH106" s="46">
        <f t="shared" si="34"/>
        <v>-0.38980893160204844</v>
      </c>
      <c r="AI106" s="10">
        <f t="shared" si="26"/>
        <v>-0.4892170077413639</v>
      </c>
      <c r="AK106" s="46">
        <f t="shared" si="35"/>
        <v>-1.3241934722933091</v>
      </c>
      <c r="AL106" s="10">
        <f t="shared" si="27"/>
        <v>-1.2884235906860992</v>
      </c>
    </row>
    <row r="107" spans="2:38" x14ac:dyDescent="0.3">
      <c r="B107" s="2" t="s">
        <v>103</v>
      </c>
      <c r="C107" s="41"/>
      <c r="D107" s="14">
        <v>2.28265314801217E-2</v>
      </c>
      <c r="E107" s="15">
        <v>1.7921691968397199E-2</v>
      </c>
      <c r="F107" s="19">
        <v>9.8892904252651497E-3</v>
      </c>
      <c r="G107" s="43"/>
      <c r="H107" s="6">
        <v>31.226302539679001</v>
      </c>
      <c r="I107" s="7">
        <v>24.489746795864349</v>
      </c>
      <c r="J107" s="43"/>
      <c r="K107" s="6">
        <v>29.164763986685799</v>
      </c>
      <c r="L107" s="7">
        <v>22.571721360980099</v>
      </c>
      <c r="M107" s="43"/>
      <c r="N107" s="6">
        <v>35.570719884149298</v>
      </c>
      <c r="O107" s="7">
        <v>26.304169822475451</v>
      </c>
      <c r="P107" s="43"/>
      <c r="Q107" s="6">
        <v>33.297807122277497</v>
      </c>
      <c r="R107" s="7">
        <v>24.2001888091621</v>
      </c>
      <c r="S107" s="43"/>
      <c r="T107" s="6">
        <v>26.391628422137899</v>
      </c>
      <c r="U107" s="7">
        <v>20.138323250777351</v>
      </c>
      <c r="V107" s="43"/>
      <c r="W107" s="6">
        <v>24.6675640107484</v>
      </c>
      <c r="X107" s="7">
        <v>18.575327580729152</v>
      </c>
      <c r="Y107" s="43"/>
      <c r="Z107" s="46">
        <f t="shared" si="28"/>
        <v>-2.061538552993202</v>
      </c>
      <c r="AA107" s="21">
        <f t="shared" si="29"/>
        <v>-2.272912761871801</v>
      </c>
      <c r="AB107" s="10">
        <f t="shared" si="30"/>
        <v>-1.7240644113894987</v>
      </c>
      <c r="AC107" s="43"/>
      <c r="AD107" s="46">
        <f t="shared" si="31"/>
        <v>-1.9180254348842496</v>
      </c>
      <c r="AE107" s="21">
        <f t="shared" si="32"/>
        <v>-2.1039810133133514</v>
      </c>
      <c r="AF107" s="10">
        <f t="shared" si="33"/>
        <v>-1.5629956700481991</v>
      </c>
      <c r="AG107" s="50"/>
      <c r="AH107" s="46">
        <f t="shared" si="34"/>
        <v>-0.50146025910961589</v>
      </c>
      <c r="AI107" s="10">
        <f t="shared" si="26"/>
        <v>-0.5159954052604413</v>
      </c>
      <c r="AK107" s="46">
        <f t="shared" si="35"/>
        <v>-4.0951960317507172</v>
      </c>
      <c r="AL107" s="10">
        <f t="shared" si="27"/>
        <v>-3.9975233867640378</v>
      </c>
    </row>
    <row r="108" spans="2:38" x14ac:dyDescent="0.3">
      <c r="B108" s="2" t="s">
        <v>104</v>
      </c>
      <c r="C108" s="41"/>
      <c r="D108" s="14">
        <v>3.8444553120462299E-2</v>
      </c>
      <c r="E108" s="15">
        <v>8.0436212362672593E-2</v>
      </c>
      <c r="F108" s="19">
        <v>5.5456920704501998E-2</v>
      </c>
      <c r="G108" s="43"/>
      <c r="H108" s="6">
        <v>21.4926421119448</v>
      </c>
      <c r="I108" s="7">
        <v>18.669226564994197</v>
      </c>
      <c r="J108" s="43"/>
      <c r="K108" s="6">
        <v>20.408991170249699</v>
      </c>
      <c r="L108" s="7">
        <v>17.702110537259948</v>
      </c>
      <c r="M108" s="43"/>
      <c r="N108" s="6">
        <v>25.641707243948002</v>
      </c>
      <c r="O108" s="7">
        <v>23.396700713699452</v>
      </c>
      <c r="P108" s="43"/>
      <c r="Q108" s="6">
        <v>24.459404554805801</v>
      </c>
      <c r="R108" s="7">
        <v>22.3320799066964</v>
      </c>
      <c r="S108" s="43"/>
      <c r="T108" s="6">
        <v>19.847913500609</v>
      </c>
      <c r="U108" s="7">
        <v>17.376944268204699</v>
      </c>
      <c r="V108" s="43"/>
      <c r="W108" s="6">
        <v>18.9270375427188</v>
      </c>
      <c r="X108" s="7">
        <v>16.5616765257673</v>
      </c>
      <c r="Y108" s="43"/>
      <c r="Z108" s="46">
        <f t="shared" si="28"/>
        <v>-1.083650941695101</v>
      </c>
      <c r="AA108" s="21">
        <f t="shared" si="29"/>
        <v>-1.182302689142201</v>
      </c>
      <c r="AB108" s="10">
        <f t="shared" si="30"/>
        <v>-0.92087595789019971</v>
      </c>
      <c r="AC108" s="43"/>
      <c r="AD108" s="46">
        <f t="shared" si="31"/>
        <v>-0.96711602773424943</v>
      </c>
      <c r="AE108" s="21">
        <f t="shared" si="32"/>
        <v>-1.0646208070030525</v>
      </c>
      <c r="AF108" s="10">
        <f t="shared" si="33"/>
        <v>-0.81526774243739908</v>
      </c>
      <c r="AG108" s="50"/>
      <c r="AH108" s="46">
        <f t="shared" si="34"/>
        <v>-0.13504595192618213</v>
      </c>
      <c r="AI108" s="10">
        <f t="shared" si="26"/>
        <v>-0.13341541886149744</v>
      </c>
      <c r="AK108" s="46">
        <f t="shared" si="35"/>
        <v>-1.4526033474869009</v>
      </c>
      <c r="AL108" s="10">
        <f t="shared" si="27"/>
        <v>-1.3346155716234822</v>
      </c>
    </row>
    <row r="109" spans="2:38" x14ac:dyDescent="0.3">
      <c r="B109" s="2" t="s">
        <v>105</v>
      </c>
      <c r="C109" s="41"/>
      <c r="D109" s="14">
        <v>6.8430651736194198E-3</v>
      </c>
      <c r="E109" s="15">
        <v>4.0234138494184201E-3</v>
      </c>
      <c r="F109" s="19">
        <v>3.0624646138003799E-3</v>
      </c>
      <c r="G109" s="43"/>
      <c r="H109" s="6">
        <v>49.512542487397504</v>
      </c>
      <c r="I109" s="7">
        <v>48.892427967815053</v>
      </c>
      <c r="J109" s="43"/>
      <c r="K109" s="6">
        <v>46.612351649478697</v>
      </c>
      <c r="L109" s="7">
        <v>46.378619284372505</v>
      </c>
      <c r="M109" s="43"/>
      <c r="N109" s="6">
        <v>44.292793566361098</v>
      </c>
      <c r="O109" s="7">
        <v>42.868871974788952</v>
      </c>
      <c r="P109" s="43"/>
      <c r="Q109" s="6">
        <v>41.758415430616601</v>
      </c>
      <c r="R109" s="7">
        <v>40.672763029086056</v>
      </c>
      <c r="S109" s="43"/>
      <c r="T109" s="6">
        <v>33.439352280956001</v>
      </c>
      <c r="U109" s="7">
        <v>32.621043177567351</v>
      </c>
      <c r="V109" s="43"/>
      <c r="W109" s="6">
        <v>31.5663217174503</v>
      </c>
      <c r="X109" s="7">
        <v>30.964986298172299</v>
      </c>
      <c r="Y109" s="43"/>
      <c r="Z109" s="46">
        <f t="shared" si="28"/>
        <v>-2.9001908379188066</v>
      </c>
      <c r="AA109" s="21">
        <f t="shared" si="29"/>
        <v>-2.5343781357444968</v>
      </c>
      <c r="AB109" s="10">
        <f t="shared" si="30"/>
        <v>-1.8730305635057007</v>
      </c>
      <c r="AC109" s="43"/>
      <c r="AD109" s="46">
        <f t="shared" si="31"/>
        <v>-2.5138086834425479</v>
      </c>
      <c r="AE109" s="21">
        <f t="shared" si="32"/>
        <v>-2.1961089457028962</v>
      </c>
      <c r="AF109" s="10">
        <f t="shared" si="33"/>
        <v>-1.6560568793950523</v>
      </c>
      <c r="AG109" s="50"/>
      <c r="AH109" s="46">
        <f t="shared" si="34"/>
        <v>-1.1970427758192579</v>
      </c>
      <c r="AI109" s="10">
        <f t="shared" si="26"/>
        <v>-1.0027615139690569</v>
      </c>
      <c r="AK109" s="46">
        <f t="shared" si="35"/>
        <v>-8.9352818074520801</v>
      </c>
      <c r="AL109" s="10">
        <f t="shared" si="27"/>
        <v>-7.5665450750697927</v>
      </c>
    </row>
    <row r="110" spans="2:38" x14ac:dyDescent="0.3">
      <c r="B110" s="2" t="s">
        <v>106</v>
      </c>
      <c r="C110" s="41"/>
      <c r="D110" s="14">
        <v>6.3796828287251701E-4</v>
      </c>
      <c r="E110" s="15">
        <v>6.1896295612861598E-4</v>
      </c>
      <c r="F110" s="19">
        <v>2.5383737434370298E-4</v>
      </c>
      <c r="G110" s="43"/>
      <c r="H110" s="6" t="s">
        <v>107</v>
      </c>
      <c r="I110" s="7" t="s">
        <v>107</v>
      </c>
      <c r="J110" s="43"/>
      <c r="K110" s="6" t="s">
        <v>107</v>
      </c>
      <c r="L110" s="7" t="s">
        <v>107</v>
      </c>
      <c r="M110" s="43"/>
      <c r="N110" s="6" t="s">
        <v>107</v>
      </c>
      <c r="O110" s="7" t="s">
        <v>107</v>
      </c>
      <c r="P110" s="43"/>
      <c r="Q110" s="6" t="s">
        <v>107</v>
      </c>
      <c r="R110" s="7" t="s">
        <v>107</v>
      </c>
      <c r="S110" s="43"/>
      <c r="T110" s="6" t="s">
        <v>107</v>
      </c>
      <c r="U110" s="7" t="s">
        <v>107</v>
      </c>
      <c r="V110" s="43"/>
      <c r="W110" s="6" t="s">
        <v>107</v>
      </c>
      <c r="X110" s="7" t="s">
        <v>107</v>
      </c>
      <c r="Y110" s="43"/>
      <c r="Z110" s="46" t="s">
        <v>107</v>
      </c>
      <c r="AA110" s="21" t="s">
        <v>107</v>
      </c>
      <c r="AB110" s="10" t="s">
        <v>107</v>
      </c>
      <c r="AC110" s="43"/>
      <c r="AD110" s="46" t="s">
        <v>107</v>
      </c>
      <c r="AE110" s="21" t="s">
        <v>107</v>
      </c>
      <c r="AF110" s="10" t="s">
        <v>107</v>
      </c>
      <c r="AG110" s="50"/>
      <c r="AH110" s="46" t="s">
        <v>107</v>
      </c>
      <c r="AI110" s="10" t="s">
        <v>107</v>
      </c>
      <c r="AK110" s="46" t="s">
        <v>107</v>
      </c>
      <c r="AL110" s="10" t="s">
        <v>107</v>
      </c>
    </row>
    <row r="111" spans="2:38" x14ac:dyDescent="0.3">
      <c r="B111" s="2" t="s">
        <v>108</v>
      </c>
      <c r="C111" s="41"/>
      <c r="D111" s="14">
        <v>4.6067843773729397E-2</v>
      </c>
      <c r="E111" s="15">
        <v>7.7024827531958898E-2</v>
      </c>
      <c r="F111" s="19">
        <v>3.4190766612277303E-2</v>
      </c>
      <c r="G111" s="43"/>
      <c r="H111" s="6">
        <v>23.209414774187898</v>
      </c>
      <c r="I111" s="7">
        <v>24.74349817193615</v>
      </c>
      <c r="J111" s="43"/>
      <c r="K111" s="6">
        <v>21.606874873752499</v>
      </c>
      <c r="L111" s="7">
        <v>23.046360300732001</v>
      </c>
      <c r="M111" s="43"/>
      <c r="N111" s="6">
        <v>24.320327380185098</v>
      </c>
      <c r="O111" s="7">
        <v>26.00458794422515</v>
      </c>
      <c r="P111" s="43"/>
      <c r="Q111" s="6">
        <v>22.807236246059102</v>
      </c>
      <c r="R111" s="7">
        <v>24.40449079983415</v>
      </c>
      <c r="S111" s="43"/>
      <c r="T111" s="6">
        <v>18.313092521066299</v>
      </c>
      <c r="U111" s="7">
        <v>19.373952119645001</v>
      </c>
      <c r="V111" s="43"/>
      <c r="W111" s="6">
        <v>17.167171263255501</v>
      </c>
      <c r="X111" s="7">
        <v>18.146431990449301</v>
      </c>
      <c r="Y111" s="43"/>
      <c r="Z111" s="46">
        <f t="shared" ref="Z111:Z120" si="36">K111-H111</f>
        <v>-1.6025399004353993</v>
      </c>
      <c r="AA111" s="21">
        <f t="shared" ref="AA111:AA120" si="37">Q111-N111</f>
        <v>-1.5130911341259967</v>
      </c>
      <c r="AB111" s="10">
        <f t="shared" ref="AB111:AB120" si="38">W111-T111</f>
        <v>-1.145921257810798</v>
      </c>
      <c r="AC111" s="43"/>
      <c r="AD111" s="46">
        <f t="shared" ref="AD111:AD120" si="39">L111-I111</f>
        <v>-1.6971378712041485</v>
      </c>
      <c r="AE111" s="21">
        <f t="shared" ref="AE111:AE120" si="40">R111-O111</f>
        <v>-1.6000971443910004</v>
      </c>
      <c r="AF111" s="10">
        <f t="shared" ref="AF111:AF120" si="41">X111-U111</f>
        <v>-1.2275201291956996</v>
      </c>
      <c r="AG111" s="50"/>
      <c r="AH111" s="46">
        <f t="shared" ref="AH111:AH120" si="42">SLOPE(Z111:AB111,LN($D111:$F111))</f>
        <v>-0.38349007160701959</v>
      </c>
      <c r="AI111" s="10">
        <f t="shared" si="26"/>
        <v>-0.38780016634434961</v>
      </c>
      <c r="AK111" s="46">
        <f t="shared" ref="AK111:AK120" si="43">INTERCEPT(Z111:AB111,LN($D111:$F111))</f>
        <v>-2.5731693502184232</v>
      </c>
      <c r="AL111" s="10">
        <f t="shared" si="27"/>
        <v>-2.6738584390314832</v>
      </c>
    </row>
    <row r="112" spans="2:38" x14ac:dyDescent="0.3">
      <c r="B112" s="2" t="s">
        <v>109</v>
      </c>
      <c r="C112" s="41"/>
      <c r="D112" s="14">
        <v>2.3484788645881799E-2</v>
      </c>
      <c r="E112" s="15">
        <v>2.7163212759981601E-2</v>
      </c>
      <c r="F112" s="19">
        <v>1.23866018206003E-2</v>
      </c>
      <c r="G112" s="43"/>
      <c r="H112" s="6">
        <v>25.1287663605336</v>
      </c>
      <c r="I112" s="7">
        <v>25.972268559288651</v>
      </c>
      <c r="J112" s="43"/>
      <c r="K112" s="6">
        <v>23.5419315736901</v>
      </c>
      <c r="L112" s="7">
        <v>24.323453640377199</v>
      </c>
      <c r="M112" s="43"/>
      <c r="N112" s="6">
        <v>25.201183034064599</v>
      </c>
      <c r="O112" s="7">
        <v>26.075323904512352</v>
      </c>
      <c r="P112" s="43"/>
      <c r="Q112" s="6">
        <v>23.632642508333301</v>
      </c>
      <c r="R112" s="7">
        <v>24.47436001897265</v>
      </c>
      <c r="S112" s="43"/>
      <c r="T112" s="6">
        <v>20.446372529584401</v>
      </c>
      <c r="U112" s="7">
        <v>21.044411848774352</v>
      </c>
      <c r="V112" s="43"/>
      <c r="W112" s="6">
        <v>19.401874683684198</v>
      </c>
      <c r="X112" s="7">
        <v>19.986782675337949</v>
      </c>
      <c r="Y112" s="43"/>
      <c r="Z112" s="46">
        <f t="shared" si="36"/>
        <v>-1.5868347868435002</v>
      </c>
      <c r="AA112" s="21">
        <f t="shared" si="37"/>
        <v>-1.5685405257312972</v>
      </c>
      <c r="AB112" s="10">
        <f t="shared" si="38"/>
        <v>-1.044497845900203</v>
      </c>
      <c r="AC112" s="43"/>
      <c r="AD112" s="46">
        <f t="shared" si="39"/>
        <v>-1.6488149189114516</v>
      </c>
      <c r="AE112" s="21">
        <f t="shared" si="40"/>
        <v>-1.6009638855397021</v>
      </c>
      <c r="AF112" s="10">
        <f t="shared" si="41"/>
        <v>-1.0576291734364034</v>
      </c>
      <c r="AG112" s="50"/>
      <c r="AH112" s="46">
        <f t="shared" si="42"/>
        <v>-0.72183111881127804</v>
      </c>
      <c r="AI112" s="10">
        <f t="shared" si="26"/>
        <v>-0.76203792213410382</v>
      </c>
      <c r="AK112" s="46">
        <f t="shared" si="43"/>
        <v>-4.2267527914876926</v>
      </c>
      <c r="AL112" s="10">
        <f t="shared" si="27"/>
        <v>-4.4200533888989488</v>
      </c>
    </row>
    <row r="113" spans="2:38" x14ac:dyDescent="0.3">
      <c r="B113" s="2" t="s">
        <v>110</v>
      </c>
      <c r="C113" s="41"/>
      <c r="D113" s="14">
        <v>1.9657486543333</v>
      </c>
      <c r="E113" s="15">
        <v>2.41767703076526</v>
      </c>
      <c r="F113" s="19">
        <v>0.73985760095578901</v>
      </c>
      <c r="G113" s="43"/>
      <c r="H113" s="6">
        <v>47.997324201643501</v>
      </c>
      <c r="I113" s="7">
        <v>49.30060451767735</v>
      </c>
      <c r="J113" s="43"/>
      <c r="K113" s="6">
        <v>45.603832576380803</v>
      </c>
      <c r="L113" s="7">
        <v>46.852610439975706</v>
      </c>
      <c r="M113" s="43"/>
      <c r="N113" s="6">
        <v>50.2659121263681</v>
      </c>
      <c r="O113" s="7">
        <v>52.182332797746753</v>
      </c>
      <c r="P113" s="43"/>
      <c r="Q113" s="6">
        <v>47.857800667953597</v>
      </c>
      <c r="R113" s="7">
        <v>49.64817295614575</v>
      </c>
      <c r="S113" s="43"/>
      <c r="T113" s="6">
        <v>32.475444361356601</v>
      </c>
      <c r="U113" s="7">
        <v>34.808182234202299</v>
      </c>
      <c r="V113" s="43"/>
      <c r="W113" s="6">
        <v>30.754635280310399</v>
      </c>
      <c r="X113" s="7">
        <v>32.952161890736598</v>
      </c>
      <c r="Y113" s="43"/>
      <c r="Z113" s="46">
        <f t="shared" si="36"/>
        <v>-2.3934916252626977</v>
      </c>
      <c r="AA113" s="21">
        <f t="shared" si="37"/>
        <v>-2.4081114584145027</v>
      </c>
      <c r="AB113" s="10">
        <f t="shared" si="38"/>
        <v>-1.7208090810462018</v>
      </c>
      <c r="AC113" s="43"/>
      <c r="AD113" s="46">
        <f t="shared" si="39"/>
        <v>-2.4479940777016438</v>
      </c>
      <c r="AE113" s="21">
        <f t="shared" si="40"/>
        <v>-2.5341598416010029</v>
      </c>
      <c r="AF113" s="10">
        <f t="shared" si="41"/>
        <v>-1.8560203434657012</v>
      </c>
      <c r="AG113" s="50"/>
      <c r="AH113" s="46">
        <f t="shared" si="42"/>
        <v>-0.61429961608283834</v>
      </c>
      <c r="AI113" s="10">
        <f t="shared" si="26"/>
        <v>-0.58308402562763617</v>
      </c>
      <c r="AK113" s="46">
        <f t="shared" si="43"/>
        <v>-1.9166674645915032</v>
      </c>
      <c r="AL113" s="10">
        <f t="shared" si="27"/>
        <v>-2.0350048127771214</v>
      </c>
    </row>
    <row r="114" spans="2:38" x14ac:dyDescent="0.3">
      <c r="B114" s="2" t="s">
        <v>111</v>
      </c>
      <c r="C114" s="41"/>
      <c r="D114" s="14">
        <v>1.20646372791546E-3</v>
      </c>
      <c r="E114" s="15">
        <v>1.3317640611655501E-3</v>
      </c>
      <c r="F114" s="19">
        <v>5.7069452018246802E-4</v>
      </c>
      <c r="G114" s="43"/>
      <c r="H114" s="6">
        <v>14.7351491934308</v>
      </c>
      <c r="I114" s="7">
        <v>13.41731862447185</v>
      </c>
      <c r="J114" s="43"/>
      <c r="K114" s="6">
        <v>13.493247074420699</v>
      </c>
      <c r="L114" s="7">
        <v>12.315530352975081</v>
      </c>
      <c r="M114" s="43"/>
      <c r="N114" s="6">
        <v>14.989735221783301</v>
      </c>
      <c r="O114" s="7">
        <v>13.623463084352775</v>
      </c>
      <c r="P114" s="43"/>
      <c r="Q114" s="6">
        <v>13.7177615085455</v>
      </c>
      <c r="R114" s="7">
        <v>12.504880049037045</v>
      </c>
      <c r="S114" s="43"/>
      <c r="T114" s="6">
        <v>11.9929385789855</v>
      </c>
      <c r="U114" s="7">
        <v>10.942830883882916</v>
      </c>
      <c r="V114" s="43"/>
      <c r="W114" s="6">
        <v>10.9763523716401</v>
      </c>
      <c r="X114" s="7">
        <v>10.038425548259349</v>
      </c>
      <c r="Y114" s="43"/>
      <c r="Z114" s="46">
        <f t="shared" si="36"/>
        <v>-1.2419021190101009</v>
      </c>
      <c r="AA114" s="21">
        <f t="shared" si="37"/>
        <v>-1.2719737132378004</v>
      </c>
      <c r="AB114" s="10">
        <f t="shared" si="38"/>
        <v>-1.0165862073453997</v>
      </c>
      <c r="AC114" s="43"/>
      <c r="AD114" s="46">
        <f t="shared" si="39"/>
        <v>-1.1017882714967691</v>
      </c>
      <c r="AE114" s="21">
        <f t="shared" si="40"/>
        <v>-1.11858303531573</v>
      </c>
      <c r="AF114" s="10">
        <f t="shared" si="41"/>
        <v>-0.90440533562356684</v>
      </c>
      <c r="AG114" s="50"/>
      <c r="AH114" s="46">
        <f t="shared" si="42"/>
        <v>-0.30122826981072198</v>
      </c>
      <c r="AI114" s="10">
        <f t="shared" si="26"/>
        <v>-0.25687071552495311</v>
      </c>
      <c r="AK114" s="46">
        <f t="shared" si="43"/>
        <v>-3.2663376728004527</v>
      </c>
      <c r="AL114" s="10">
        <f t="shared" si="27"/>
        <v>-2.8234160961278918</v>
      </c>
    </row>
    <row r="115" spans="2:38" x14ac:dyDescent="0.3">
      <c r="B115" s="2" t="s">
        <v>112</v>
      </c>
      <c r="C115" s="41"/>
      <c r="D115" s="14">
        <v>2.5813717516844802E-4</v>
      </c>
      <c r="E115" s="15">
        <v>1.69377184886978E-4</v>
      </c>
      <c r="F115" s="19">
        <v>1.07714780023407E-4</v>
      </c>
      <c r="G115" s="43"/>
      <c r="H115" s="6">
        <v>50.131065368652301</v>
      </c>
      <c r="I115" s="7">
        <v>52.498983383178654</v>
      </c>
      <c r="J115" s="43"/>
      <c r="K115" s="6">
        <v>47.606307983398402</v>
      </c>
      <c r="L115" s="7">
        <v>50.098655700683551</v>
      </c>
      <c r="M115" s="43"/>
      <c r="N115" s="6">
        <v>43.231132507324197</v>
      </c>
      <c r="O115" s="7">
        <v>44.653610229492152</v>
      </c>
      <c r="P115" s="43"/>
      <c r="Q115" s="6">
        <v>41.054347991943303</v>
      </c>
      <c r="R115" s="7">
        <v>42.628322601318303</v>
      </c>
      <c r="S115" s="43"/>
      <c r="T115" s="6">
        <v>33.7154121398925</v>
      </c>
      <c r="U115" s="7">
        <v>35.277161598205552</v>
      </c>
      <c r="V115" s="43"/>
      <c r="W115" s="6">
        <v>32.0711860656738</v>
      </c>
      <c r="X115" s="7">
        <v>33.740145683288503</v>
      </c>
      <c r="Y115" s="43"/>
      <c r="Z115" s="46">
        <f t="shared" si="36"/>
        <v>-2.5247573852538991</v>
      </c>
      <c r="AA115" s="21">
        <f t="shared" si="37"/>
        <v>-2.1767845153808949</v>
      </c>
      <c r="AB115" s="10">
        <f t="shared" si="38"/>
        <v>-1.6442260742187003</v>
      </c>
      <c r="AC115" s="43"/>
      <c r="AD115" s="46">
        <f t="shared" si="39"/>
        <v>-2.400327682495103</v>
      </c>
      <c r="AE115" s="21">
        <f t="shared" si="40"/>
        <v>-2.0252876281738494</v>
      </c>
      <c r="AF115" s="10">
        <f t="shared" si="41"/>
        <v>-1.537015914917049</v>
      </c>
      <c r="AG115" s="50"/>
      <c r="AH115" s="46">
        <f t="shared" si="42"/>
        <v>-1.0095562924222941</v>
      </c>
      <c r="AI115" s="10">
        <f t="shared" si="26"/>
        <v>-0.98888932387695372</v>
      </c>
      <c r="AK115" s="46">
        <f t="shared" si="43"/>
        <v>-10.892145116465491</v>
      </c>
      <c r="AL115" s="10">
        <f t="shared" si="27"/>
        <v>-10.584758198906895</v>
      </c>
    </row>
    <row r="116" spans="2:38" x14ac:dyDescent="0.3">
      <c r="B116" s="2" t="s">
        <v>113</v>
      </c>
      <c r="C116" s="41"/>
      <c r="D116" s="14">
        <v>0.14610146196889201</v>
      </c>
      <c r="E116" s="15">
        <v>0.22305534967000101</v>
      </c>
      <c r="F116" s="19">
        <v>0.140908090342138</v>
      </c>
      <c r="G116" s="43"/>
      <c r="H116" s="6">
        <v>51.334743249548197</v>
      </c>
      <c r="I116" s="7">
        <v>54.691760523880504</v>
      </c>
      <c r="J116" s="43"/>
      <c r="K116" s="6">
        <v>48.630407067059998</v>
      </c>
      <c r="L116" s="7">
        <v>52.155891523982547</v>
      </c>
      <c r="M116" s="43"/>
      <c r="N116" s="6">
        <v>50.899494523495903</v>
      </c>
      <c r="O116" s="7">
        <v>54.561314815502655</v>
      </c>
      <c r="P116" s="43"/>
      <c r="Q116" s="6">
        <v>48.274010081756998</v>
      </c>
      <c r="R116" s="7">
        <v>52.091825421965154</v>
      </c>
      <c r="S116" s="43"/>
      <c r="T116" s="6">
        <v>41.289703357207202</v>
      </c>
      <c r="U116" s="7">
        <v>45.2756379686382</v>
      </c>
      <c r="V116" s="43"/>
      <c r="W116" s="6">
        <v>39.2041035851109</v>
      </c>
      <c r="X116" s="7">
        <v>43.262713634826049</v>
      </c>
      <c r="Y116" s="43"/>
      <c r="Z116" s="46">
        <f t="shared" si="36"/>
        <v>-2.7043361824881984</v>
      </c>
      <c r="AA116" s="21">
        <f t="shared" si="37"/>
        <v>-2.6254844417389052</v>
      </c>
      <c r="AB116" s="10">
        <f t="shared" si="38"/>
        <v>-2.0855997720963018</v>
      </c>
      <c r="AC116" s="43"/>
      <c r="AD116" s="46">
        <f t="shared" si="39"/>
        <v>-2.5358689998979571</v>
      </c>
      <c r="AE116" s="21">
        <f t="shared" si="40"/>
        <v>-2.4694893935375006</v>
      </c>
      <c r="AF116" s="10">
        <f t="shared" si="41"/>
        <v>-2.0129243338121512</v>
      </c>
      <c r="AG116" s="50"/>
      <c r="AH116" s="46">
        <f t="shared" si="42"/>
        <v>-0.60567837268333047</v>
      </c>
      <c r="AI116" s="10">
        <f t="shared" si="26"/>
        <v>-0.51250458413287825</v>
      </c>
      <c r="AK116" s="46">
        <f t="shared" si="43"/>
        <v>-3.5586838647686561</v>
      </c>
      <c r="AL116" s="10">
        <f t="shared" si="27"/>
        <v>-3.2591062432292919</v>
      </c>
    </row>
    <row r="117" spans="2:38" x14ac:dyDescent="0.3">
      <c r="B117" s="2" t="s">
        <v>114</v>
      </c>
      <c r="C117" s="41"/>
      <c r="D117" s="14">
        <v>0.24989683237298599</v>
      </c>
      <c r="E117" s="15">
        <v>0.43649292501248099</v>
      </c>
      <c r="F117" s="19">
        <v>0.12987356615800799</v>
      </c>
      <c r="G117" s="43"/>
      <c r="H117" s="6">
        <v>45.731449151253699</v>
      </c>
      <c r="I117" s="7">
        <v>50.821692771438101</v>
      </c>
      <c r="J117" s="43"/>
      <c r="K117" s="6">
        <v>42.896181180718997</v>
      </c>
      <c r="L117" s="7">
        <v>47.883816635758947</v>
      </c>
      <c r="M117" s="43"/>
      <c r="N117" s="6">
        <v>44.881036977822298</v>
      </c>
      <c r="O117" s="7">
        <v>49.6760185604101</v>
      </c>
      <c r="P117" s="43"/>
      <c r="Q117" s="6">
        <v>42.158741188072497</v>
      </c>
      <c r="R117" s="7">
        <v>46.872610548578649</v>
      </c>
      <c r="S117" s="43"/>
      <c r="T117" s="6">
        <v>32.015480741362502</v>
      </c>
      <c r="U117" s="7">
        <v>35.378546409861549</v>
      </c>
      <c r="V117" s="43"/>
      <c r="W117" s="6">
        <v>30.093929941314599</v>
      </c>
      <c r="X117" s="7">
        <v>33.335215348026601</v>
      </c>
      <c r="Y117" s="43"/>
      <c r="Z117" s="46">
        <f t="shared" si="36"/>
        <v>-2.8352679705347015</v>
      </c>
      <c r="AA117" s="21">
        <f t="shared" si="37"/>
        <v>-2.7222957897498006</v>
      </c>
      <c r="AB117" s="10">
        <f t="shared" si="38"/>
        <v>-1.9215508000479034</v>
      </c>
      <c r="AC117" s="43"/>
      <c r="AD117" s="46">
        <f t="shared" si="39"/>
        <v>-2.9378761356791543</v>
      </c>
      <c r="AE117" s="21">
        <f t="shared" si="40"/>
        <v>-2.8034080118314506</v>
      </c>
      <c r="AF117" s="10">
        <f t="shared" si="41"/>
        <v>-2.0433310618349481</v>
      </c>
      <c r="AG117" s="50"/>
      <c r="AH117" s="46">
        <f t="shared" si="42"/>
        <v>-0.68165366842228581</v>
      </c>
      <c r="AI117" s="10">
        <f t="shared" si="26"/>
        <v>-0.64822701769583668</v>
      </c>
      <c r="AK117" s="46">
        <f t="shared" si="43"/>
        <v>-3.4602784074595996</v>
      </c>
      <c r="AL117" s="10">
        <f t="shared" si="27"/>
        <v>-3.5146808311452959</v>
      </c>
    </row>
    <row r="118" spans="2:38" x14ac:dyDescent="0.3">
      <c r="B118" s="2" t="s">
        <v>115</v>
      </c>
      <c r="C118" s="41"/>
      <c r="D118" s="14">
        <v>5.20485687849137E-2</v>
      </c>
      <c r="E118" s="15">
        <v>9.5074048102912506E-2</v>
      </c>
      <c r="F118" s="19">
        <v>5.0294916278592103E-2</v>
      </c>
      <c r="G118" s="43"/>
      <c r="H118" s="6">
        <v>32.926143663531199</v>
      </c>
      <c r="I118" s="7">
        <v>30.727751179143148</v>
      </c>
      <c r="J118" s="43"/>
      <c r="K118" s="6">
        <v>31.313846428850599</v>
      </c>
      <c r="L118" s="7">
        <v>29.195060887978201</v>
      </c>
      <c r="M118" s="43"/>
      <c r="N118" s="6">
        <v>33.515317778758899</v>
      </c>
      <c r="O118" s="7">
        <v>31.189544513028054</v>
      </c>
      <c r="P118" s="43"/>
      <c r="Q118" s="6">
        <v>31.908247710503101</v>
      </c>
      <c r="R118" s="7">
        <v>29.674715570759599</v>
      </c>
      <c r="S118" s="43"/>
      <c r="T118" s="6">
        <v>28.901522586024001</v>
      </c>
      <c r="U118" s="7">
        <v>26.252827201610199</v>
      </c>
      <c r="V118" s="43"/>
      <c r="W118" s="6">
        <v>27.630606418458999</v>
      </c>
      <c r="X118" s="7">
        <v>25.102273565937651</v>
      </c>
      <c r="Y118" s="43"/>
      <c r="Z118" s="46">
        <f t="shared" si="36"/>
        <v>-1.6122972346806002</v>
      </c>
      <c r="AA118" s="21">
        <f t="shared" si="37"/>
        <v>-1.6070700682557977</v>
      </c>
      <c r="AB118" s="10">
        <f t="shared" si="38"/>
        <v>-1.2709161675650016</v>
      </c>
      <c r="AC118" s="43"/>
      <c r="AD118" s="46">
        <f t="shared" si="39"/>
        <v>-1.5326902911649469</v>
      </c>
      <c r="AE118" s="21">
        <f t="shared" si="40"/>
        <v>-1.5148289422684549</v>
      </c>
      <c r="AF118" s="10">
        <f t="shared" si="41"/>
        <v>-1.1505536356725479</v>
      </c>
      <c r="AG118" s="50"/>
      <c r="AH118" s="46">
        <f t="shared" si="42"/>
        <v>-0.28923497044993451</v>
      </c>
      <c r="AI118" s="10">
        <f t="shared" si="26"/>
        <v>-0.30442628537583294</v>
      </c>
      <c r="AK118" s="46">
        <f t="shared" si="43"/>
        <v>-2.2968360380336308</v>
      </c>
      <c r="AL118" s="10">
        <f t="shared" si="27"/>
        <v>-2.2414543574906522</v>
      </c>
    </row>
    <row r="119" spans="2:38" x14ac:dyDescent="0.3">
      <c r="B119" s="2" t="s">
        <v>116</v>
      </c>
      <c r="C119" s="41"/>
      <c r="D119" s="14">
        <v>0.27197917238524399</v>
      </c>
      <c r="E119" s="15">
        <v>0.30864204529567801</v>
      </c>
      <c r="F119" s="19">
        <v>0.211118046907423</v>
      </c>
      <c r="G119" s="43"/>
      <c r="H119" s="6">
        <v>43.927683741044902</v>
      </c>
      <c r="I119" s="7">
        <v>45.074252628252452</v>
      </c>
      <c r="J119" s="43"/>
      <c r="K119" s="6">
        <v>41.919203433409699</v>
      </c>
      <c r="L119" s="7">
        <v>42.824227064875899</v>
      </c>
      <c r="M119" s="43"/>
      <c r="N119" s="6">
        <v>50.859281682909099</v>
      </c>
      <c r="O119" s="7">
        <v>52.345012503863899</v>
      </c>
      <c r="P119" s="43"/>
      <c r="Q119" s="6">
        <v>48.731643963370999</v>
      </c>
      <c r="R119" s="7">
        <v>49.869394768569499</v>
      </c>
      <c r="S119" s="43"/>
      <c r="T119" s="6">
        <v>39.2007150453232</v>
      </c>
      <c r="U119" s="7">
        <v>41.680589965531595</v>
      </c>
      <c r="V119" s="43"/>
      <c r="W119" s="6">
        <v>37.467695332356399</v>
      </c>
      <c r="X119" s="7">
        <v>39.761055817444301</v>
      </c>
      <c r="Y119" s="43"/>
      <c r="Z119" s="46">
        <f t="shared" si="36"/>
        <v>-2.0084803076352031</v>
      </c>
      <c r="AA119" s="21">
        <f t="shared" si="37"/>
        <v>-2.1276377195381002</v>
      </c>
      <c r="AB119" s="10">
        <f t="shared" si="38"/>
        <v>-1.7330197129668008</v>
      </c>
      <c r="AC119" s="43"/>
      <c r="AD119" s="46">
        <f t="shared" si="39"/>
        <v>-2.2500255633765534</v>
      </c>
      <c r="AE119" s="21">
        <f t="shared" si="40"/>
        <v>-2.4756177352943993</v>
      </c>
      <c r="AF119" s="10">
        <f t="shared" si="41"/>
        <v>-1.9195341480872941</v>
      </c>
      <c r="AG119" s="50"/>
      <c r="AH119" s="46">
        <f t="shared" si="42"/>
        <v>-1.0460345805220441</v>
      </c>
      <c r="AI119" s="10">
        <f t="shared" si="26"/>
        <v>-1.4414310179923613</v>
      </c>
      <c r="AK119" s="46">
        <f t="shared" si="43"/>
        <v>-3.3625777345217491</v>
      </c>
      <c r="AL119" s="10">
        <f t="shared" si="27"/>
        <v>-4.1527944356145934</v>
      </c>
    </row>
    <row r="120" spans="2:38" x14ac:dyDescent="0.3">
      <c r="B120" s="2" t="s">
        <v>117</v>
      </c>
      <c r="C120" s="41"/>
      <c r="D120" s="14">
        <v>2.1878608713586802E-2</v>
      </c>
      <c r="E120" s="15">
        <v>2.8107958628569799E-2</v>
      </c>
      <c r="F120" s="19">
        <v>1.44545542297336E-2</v>
      </c>
      <c r="G120" s="43"/>
      <c r="H120" s="6">
        <v>47.309564189499</v>
      </c>
      <c r="I120" s="7">
        <v>46.868731634210448</v>
      </c>
      <c r="J120" s="43"/>
      <c r="K120" s="6">
        <v>45.318886050088402</v>
      </c>
      <c r="L120" s="7">
        <v>44.909036255055149</v>
      </c>
      <c r="M120" s="43"/>
      <c r="N120" s="6">
        <v>48.362958940980299</v>
      </c>
      <c r="O120" s="7">
        <v>48.009023073988701</v>
      </c>
      <c r="P120" s="43"/>
      <c r="Q120" s="6">
        <v>46.3216855312495</v>
      </c>
      <c r="R120" s="7">
        <v>45.991849655142047</v>
      </c>
      <c r="S120" s="43"/>
      <c r="T120" s="6">
        <v>43.044627703901099</v>
      </c>
      <c r="U120" s="7">
        <v>42.91254286144035</v>
      </c>
      <c r="V120" s="43"/>
      <c r="W120" s="6">
        <v>41.363408459764003</v>
      </c>
      <c r="X120" s="7">
        <v>41.198000489396151</v>
      </c>
      <c r="Y120" s="43"/>
      <c r="Z120" s="46">
        <f t="shared" si="36"/>
        <v>-1.9906781394105977</v>
      </c>
      <c r="AA120" s="21">
        <f t="shared" si="37"/>
        <v>-2.041273409730799</v>
      </c>
      <c r="AB120" s="10">
        <f t="shared" si="38"/>
        <v>-1.6812192441370968</v>
      </c>
      <c r="AC120" s="43"/>
      <c r="AD120" s="46">
        <f t="shared" si="39"/>
        <v>-1.9596953791552991</v>
      </c>
      <c r="AE120" s="21">
        <f t="shared" si="40"/>
        <v>-2.017173418846653</v>
      </c>
      <c r="AF120" s="10">
        <f t="shared" si="41"/>
        <v>-1.7145423720441997</v>
      </c>
      <c r="AG120" s="50"/>
      <c r="AH120" s="46">
        <f t="shared" si="42"/>
        <v>-0.56200096645685593</v>
      </c>
      <c r="AI120" s="10">
        <f t="shared" si="26"/>
        <v>-0.46874863066018135</v>
      </c>
      <c r="AK120" s="46">
        <f t="shared" si="43"/>
        <v>-4.083210715489443</v>
      </c>
      <c r="AL120" s="10">
        <f t="shared" si="27"/>
        <v>-3.7144277089192399</v>
      </c>
    </row>
    <row r="121" spans="2:38" x14ac:dyDescent="0.3">
      <c r="B121" s="2" t="s">
        <v>118</v>
      </c>
      <c r="C121" s="41"/>
      <c r="D121" s="14">
        <v>0</v>
      </c>
      <c r="E121" s="15">
        <v>0</v>
      </c>
      <c r="F121" s="19">
        <v>0</v>
      </c>
      <c r="G121" s="43"/>
      <c r="H121" s="6" t="s">
        <v>107</v>
      </c>
      <c r="I121" s="7" t="s">
        <v>107</v>
      </c>
      <c r="J121" s="43"/>
      <c r="K121" s="6" t="s">
        <v>107</v>
      </c>
      <c r="L121" s="7" t="s">
        <v>107</v>
      </c>
      <c r="M121" s="43"/>
      <c r="N121" s="6" t="s">
        <v>107</v>
      </c>
      <c r="O121" s="7" t="s">
        <v>107</v>
      </c>
      <c r="P121" s="43"/>
      <c r="Q121" s="6" t="s">
        <v>107</v>
      </c>
      <c r="R121" s="7" t="s">
        <v>107</v>
      </c>
      <c r="S121" s="43"/>
      <c r="T121" s="6" t="s">
        <v>107</v>
      </c>
      <c r="U121" s="7" t="s">
        <v>107</v>
      </c>
      <c r="V121" s="43"/>
      <c r="W121" s="6" t="s">
        <v>107</v>
      </c>
      <c r="X121" s="7" t="s">
        <v>107</v>
      </c>
      <c r="Y121" s="43"/>
      <c r="Z121" s="46" t="s">
        <v>107</v>
      </c>
      <c r="AA121" s="21" t="s">
        <v>107</v>
      </c>
      <c r="AB121" s="10" t="s">
        <v>107</v>
      </c>
      <c r="AC121" s="43"/>
      <c r="AD121" s="46" t="s">
        <v>107</v>
      </c>
      <c r="AE121" s="21" t="s">
        <v>107</v>
      </c>
      <c r="AF121" s="10" t="s">
        <v>107</v>
      </c>
      <c r="AG121" s="50"/>
      <c r="AH121" s="46" t="s">
        <v>107</v>
      </c>
      <c r="AI121" s="10" t="s">
        <v>107</v>
      </c>
      <c r="AK121" s="46" t="s">
        <v>107</v>
      </c>
      <c r="AL121" s="10" t="s">
        <v>107</v>
      </c>
    </row>
    <row r="122" spans="2:38" x14ac:dyDescent="0.3">
      <c r="B122" s="2" t="s">
        <v>119</v>
      </c>
      <c r="C122" s="41"/>
      <c r="D122" s="14">
        <v>0.120395965967328</v>
      </c>
      <c r="E122" s="15">
        <v>0.17838918731721201</v>
      </c>
      <c r="F122" s="19">
        <v>0.116243083716771</v>
      </c>
      <c r="G122" s="43"/>
      <c r="H122" s="6">
        <v>75.248267966551794</v>
      </c>
      <c r="I122" s="7">
        <v>81.767409125152852</v>
      </c>
      <c r="J122" s="43"/>
      <c r="K122" s="6">
        <v>72.167831601219007</v>
      </c>
      <c r="L122" s="7">
        <v>78.685310030116341</v>
      </c>
      <c r="M122" s="43"/>
      <c r="N122" s="6">
        <v>93.632432216934902</v>
      </c>
      <c r="O122" s="7">
        <v>103.15247123837966</v>
      </c>
      <c r="P122" s="43"/>
      <c r="Q122" s="6">
        <v>90.548373772489995</v>
      </c>
      <c r="R122" s="7">
        <v>100.14793876676211</v>
      </c>
      <c r="S122" s="43"/>
      <c r="T122" s="6">
        <v>75.362313381969102</v>
      </c>
      <c r="U122" s="7">
        <v>82.8000995099069</v>
      </c>
      <c r="V122" s="43"/>
      <c r="W122" s="6">
        <v>72.411290570351795</v>
      </c>
      <c r="X122" s="7">
        <v>79.657077049416444</v>
      </c>
      <c r="Y122" s="43"/>
      <c r="Z122" s="46">
        <f t="shared" ref="Z122:Z127" si="44">K122-H122</f>
        <v>-3.0804363653327869</v>
      </c>
      <c r="AA122" s="21">
        <f t="shared" ref="AA122:AA127" si="45">Q122-N122</f>
        <v>-3.0840584444449064</v>
      </c>
      <c r="AB122" s="10">
        <f t="shared" ref="AB122:AB127" si="46">W122-T122</f>
        <v>-2.9510228116173067</v>
      </c>
      <c r="AC122" s="43"/>
      <c r="AD122" s="46">
        <f t="shared" ref="AD122:AD127" si="47">L122-I122</f>
        <v>-3.0820990950365115</v>
      </c>
      <c r="AE122" s="21">
        <f t="shared" ref="AE122:AE127" si="48">R122-O122</f>
        <v>-3.0045324716175514</v>
      </c>
      <c r="AF122" s="10">
        <f t="shared" ref="AF122:AF127" si="49">X122-U122</f>
        <v>-3.1430224604904566</v>
      </c>
      <c r="AG122" s="50"/>
      <c r="AH122" s="46">
        <f t="shared" ref="AH122:AH127" si="50">SLOPE(Z122:AB122,LN($D122:$F122))</f>
        <v>-0.18553778630604656</v>
      </c>
      <c r="AI122" s="10">
        <f t="shared" si="26"/>
        <v>0.271036299405783</v>
      </c>
      <c r="AK122" s="46">
        <f t="shared" ref="AK122:AK127" si="51">INTERCEPT(Z122:AB122,LN($D122:$F122))</f>
        <v>-3.4091379277946294</v>
      </c>
      <c r="AL122" s="10">
        <f t="shared" si="27"/>
        <v>-2.5351266420209062</v>
      </c>
    </row>
    <row r="123" spans="2:38" x14ac:dyDescent="0.3">
      <c r="B123" s="2" t="s">
        <v>120</v>
      </c>
      <c r="C123" s="41"/>
      <c r="D123" s="14">
        <v>0.173137078699234</v>
      </c>
      <c r="E123" s="15">
        <v>9.9170655591933596E-2</v>
      </c>
      <c r="F123" s="19">
        <v>7.00840628928832E-2</v>
      </c>
      <c r="G123" s="43"/>
      <c r="H123" s="6">
        <v>43.973793331314297</v>
      </c>
      <c r="I123" s="7">
        <v>45.720445866671596</v>
      </c>
      <c r="J123" s="43"/>
      <c r="K123" s="6">
        <v>41.5529263690647</v>
      </c>
      <c r="L123" s="7">
        <v>43.283114317745955</v>
      </c>
      <c r="M123" s="43"/>
      <c r="N123" s="6">
        <v>39.267792636475399</v>
      </c>
      <c r="O123" s="7">
        <v>40.206933794273795</v>
      </c>
      <c r="P123" s="43"/>
      <c r="Q123" s="6">
        <v>37.212410967706298</v>
      </c>
      <c r="R123" s="7">
        <v>38.192827921179202</v>
      </c>
      <c r="S123" s="43"/>
      <c r="T123" s="6">
        <v>31.217837967195599</v>
      </c>
      <c r="U123" s="7">
        <v>31.9656568402212</v>
      </c>
      <c r="V123" s="43"/>
      <c r="W123" s="6">
        <v>29.628987636105698</v>
      </c>
      <c r="X123" s="7">
        <v>30.491631798198647</v>
      </c>
      <c r="Y123" s="43"/>
      <c r="Z123" s="46">
        <f t="shared" si="44"/>
        <v>-2.4208669622495975</v>
      </c>
      <c r="AA123" s="21">
        <f t="shared" si="45"/>
        <v>-2.0553816687691011</v>
      </c>
      <c r="AB123" s="10">
        <f t="shared" si="46"/>
        <v>-1.5888503310899011</v>
      </c>
      <c r="AC123" s="43"/>
      <c r="AD123" s="46">
        <f t="shared" si="47"/>
        <v>-2.4373315489256413</v>
      </c>
      <c r="AE123" s="21">
        <f t="shared" si="48"/>
        <v>-2.0141058730945929</v>
      </c>
      <c r="AF123" s="10">
        <f t="shared" si="49"/>
        <v>-1.4740250420225536</v>
      </c>
      <c r="AG123" s="50"/>
      <c r="AH123" s="46">
        <f t="shared" si="50"/>
        <v>-0.89522169761114434</v>
      </c>
      <c r="AI123" s="10">
        <f t="shared" si="26"/>
        <v>-1.0364965654143148</v>
      </c>
      <c r="AK123" s="46">
        <f t="shared" si="51"/>
        <v>-4.0277854285692456</v>
      </c>
      <c r="AL123" s="10">
        <f t="shared" si="27"/>
        <v>-4.2978201722478975</v>
      </c>
    </row>
    <row r="124" spans="2:38" x14ac:dyDescent="0.3">
      <c r="B124" s="2" t="s">
        <v>121</v>
      </c>
      <c r="C124" s="41"/>
      <c r="D124" s="14">
        <v>0.173463041693698</v>
      </c>
      <c r="E124" s="15">
        <v>0.119905056908608</v>
      </c>
      <c r="F124" s="19">
        <v>5.9042386035700202E-2</v>
      </c>
      <c r="G124" s="43"/>
      <c r="H124" s="6">
        <v>24.129800313089699</v>
      </c>
      <c r="I124" s="7">
        <v>24.2099102826452</v>
      </c>
      <c r="J124" s="43"/>
      <c r="K124" s="6">
        <v>22.845382361440102</v>
      </c>
      <c r="L124" s="7">
        <v>23.013321787470197</v>
      </c>
      <c r="M124" s="43"/>
      <c r="N124" s="6">
        <v>22.916220365940301</v>
      </c>
      <c r="O124" s="7">
        <v>23.162057707075149</v>
      </c>
      <c r="P124" s="43"/>
      <c r="Q124" s="6">
        <v>21.751750463146202</v>
      </c>
      <c r="R124" s="7">
        <v>22.030818702546451</v>
      </c>
      <c r="S124" s="43"/>
      <c r="T124" s="6">
        <v>19.068056559959</v>
      </c>
      <c r="U124" s="7">
        <v>19.174713943456652</v>
      </c>
      <c r="V124" s="43"/>
      <c r="W124" s="6">
        <v>18.297665555532902</v>
      </c>
      <c r="X124" s="7">
        <v>18.452587342321351</v>
      </c>
      <c r="Y124" s="43"/>
      <c r="Z124" s="46">
        <f t="shared" si="44"/>
        <v>-1.2844179516495977</v>
      </c>
      <c r="AA124" s="21">
        <f t="shared" si="45"/>
        <v>-1.1644699027940995</v>
      </c>
      <c r="AB124" s="10">
        <f t="shared" si="46"/>
        <v>-0.77039100442609865</v>
      </c>
      <c r="AC124" s="43"/>
      <c r="AD124" s="46">
        <f t="shared" si="47"/>
        <v>-1.1965884951750034</v>
      </c>
      <c r="AE124" s="21">
        <f t="shared" si="48"/>
        <v>-1.1312390045286982</v>
      </c>
      <c r="AF124" s="10">
        <f t="shared" si="49"/>
        <v>-0.72212660113530092</v>
      </c>
      <c r="AG124" s="50"/>
      <c r="AH124" s="46">
        <f t="shared" si="50"/>
        <v>-0.48755007290937602</v>
      </c>
      <c r="AI124" s="10">
        <f t="shared" si="26"/>
        <v>-0.4585728457552482</v>
      </c>
      <c r="AK124" s="46">
        <f t="shared" si="51"/>
        <v>-2.1623359565558538</v>
      </c>
      <c r="AL124" s="10">
        <f t="shared" si="27"/>
        <v>-2.0411559083954529</v>
      </c>
    </row>
    <row r="125" spans="2:38" x14ac:dyDescent="0.3">
      <c r="B125" s="2" t="s">
        <v>122</v>
      </c>
      <c r="C125" s="41"/>
      <c r="D125" s="14">
        <v>6.3139540639145203E-2</v>
      </c>
      <c r="E125" s="15">
        <v>0.104998694469457</v>
      </c>
      <c r="F125" s="19">
        <v>4.06343051926343E-2</v>
      </c>
      <c r="G125" s="43"/>
      <c r="H125" s="6">
        <v>27.788692531817802</v>
      </c>
      <c r="I125" s="7">
        <v>27.16697035886175</v>
      </c>
      <c r="J125" s="43"/>
      <c r="K125" s="6">
        <v>26.0797304610686</v>
      </c>
      <c r="L125" s="7">
        <v>25.4739740023652</v>
      </c>
      <c r="M125" s="43"/>
      <c r="N125" s="6">
        <v>29.779938247025299</v>
      </c>
      <c r="O125" s="7">
        <v>29.363990204196298</v>
      </c>
      <c r="P125" s="43"/>
      <c r="Q125" s="6">
        <v>28.0582892625029</v>
      </c>
      <c r="R125" s="7">
        <v>27.717609143521649</v>
      </c>
      <c r="S125" s="43"/>
      <c r="T125" s="6">
        <v>19.476448971546802</v>
      </c>
      <c r="U125" s="7">
        <v>19.370629331508699</v>
      </c>
      <c r="V125" s="43"/>
      <c r="W125" s="6">
        <v>18.231647657914799</v>
      </c>
      <c r="X125" s="7">
        <v>18.104884012820499</v>
      </c>
      <c r="Y125" s="43"/>
      <c r="Z125" s="46">
        <f t="shared" si="44"/>
        <v>-1.7089620707492017</v>
      </c>
      <c r="AA125" s="21">
        <f t="shared" si="45"/>
        <v>-1.7216489845223997</v>
      </c>
      <c r="AB125" s="10">
        <f t="shared" si="46"/>
        <v>-1.2448013136320029</v>
      </c>
      <c r="AC125" s="43"/>
      <c r="AD125" s="46">
        <f t="shared" si="47"/>
        <v>-1.6929963564965504</v>
      </c>
      <c r="AE125" s="21">
        <f t="shared" si="48"/>
        <v>-1.6463810606746492</v>
      </c>
      <c r="AF125" s="10">
        <f t="shared" si="49"/>
        <v>-1.2657453186882002</v>
      </c>
      <c r="AG125" s="50"/>
      <c r="AH125" s="46">
        <f t="shared" si="50"/>
        <v>-0.49012895651214894</v>
      </c>
      <c r="AI125" s="10">
        <f t="shared" si="26"/>
        <v>-0.38839355762741767</v>
      </c>
      <c r="AK125" s="46">
        <f t="shared" si="51"/>
        <v>-2.901319250616103</v>
      </c>
      <c r="AL125" s="10">
        <f t="shared" si="27"/>
        <v>-2.5991561497603612</v>
      </c>
    </row>
    <row r="126" spans="2:38" x14ac:dyDescent="0.3">
      <c r="B126" s="2" t="s">
        <v>123</v>
      </c>
      <c r="C126" s="41"/>
      <c r="D126" s="14">
        <v>4.59591056152759E-2</v>
      </c>
      <c r="E126" s="15">
        <v>0.10315565407522399</v>
      </c>
      <c r="F126" s="19">
        <v>6.7800315249564494E-2</v>
      </c>
      <c r="G126" s="43"/>
      <c r="H126" s="6">
        <v>26.981434834553301</v>
      </c>
      <c r="I126" s="7">
        <v>25.761709605147452</v>
      </c>
      <c r="J126" s="43"/>
      <c r="K126" s="6">
        <v>25.4845337136823</v>
      </c>
      <c r="L126" s="7">
        <v>24.475414563448652</v>
      </c>
      <c r="M126" s="43"/>
      <c r="N126" s="6">
        <v>34.787042388115303</v>
      </c>
      <c r="O126" s="7">
        <v>35.757181940824999</v>
      </c>
      <c r="P126" s="43"/>
      <c r="Q126" s="6">
        <v>33.156789447347201</v>
      </c>
      <c r="R126" s="7">
        <v>34.291908547640205</v>
      </c>
      <c r="S126" s="43"/>
      <c r="T126" s="6">
        <v>25.0560154334438</v>
      </c>
      <c r="U126" s="7">
        <v>24.577205055014097</v>
      </c>
      <c r="V126" s="43"/>
      <c r="W126" s="6">
        <v>23.8395554929185</v>
      </c>
      <c r="X126" s="7">
        <v>23.493562618988399</v>
      </c>
      <c r="Y126" s="43"/>
      <c r="Z126" s="46">
        <f t="shared" si="44"/>
        <v>-1.4969011208710015</v>
      </c>
      <c r="AA126" s="21">
        <f t="shared" si="45"/>
        <v>-1.6302529407681021</v>
      </c>
      <c r="AB126" s="10">
        <f t="shared" si="46"/>
        <v>-1.2164599405253007</v>
      </c>
      <c r="AC126" s="43"/>
      <c r="AD126" s="46">
        <f t="shared" si="47"/>
        <v>-1.2862950416987999</v>
      </c>
      <c r="AE126" s="21">
        <f t="shared" si="48"/>
        <v>-1.4652733931847948</v>
      </c>
      <c r="AF126" s="10">
        <f t="shared" si="49"/>
        <v>-1.0836424360256984</v>
      </c>
      <c r="AG126" s="50"/>
      <c r="AH126" s="46">
        <f t="shared" si="50"/>
        <v>-0.17577899575274411</v>
      </c>
      <c r="AI126" s="10">
        <f t="shared" si="26"/>
        <v>-0.23045673640048062</v>
      </c>
      <c r="AK126" s="46">
        <f t="shared" si="51"/>
        <v>-1.919117709434208</v>
      </c>
      <c r="AL126" s="10">
        <f t="shared" si="27"/>
        <v>-1.8962356987681859</v>
      </c>
    </row>
    <row r="127" spans="2:38" x14ac:dyDescent="0.3">
      <c r="B127" s="2" t="s">
        <v>124</v>
      </c>
      <c r="C127" s="41"/>
      <c r="D127" s="14">
        <v>0.78275487699300605</v>
      </c>
      <c r="E127" s="15">
        <v>1.69573771804327</v>
      </c>
      <c r="F127" s="19">
        <v>0.93698232558772399</v>
      </c>
      <c r="G127" s="43"/>
      <c r="H127" s="6">
        <v>34.692783430807197</v>
      </c>
      <c r="I127" s="7">
        <v>30.683219770868799</v>
      </c>
      <c r="J127" s="43"/>
      <c r="K127" s="6">
        <v>33.516636305042397</v>
      </c>
      <c r="L127" s="7">
        <v>29.58081505011145</v>
      </c>
      <c r="M127" s="43"/>
      <c r="N127" s="6">
        <v>46.420194244414503</v>
      </c>
      <c r="O127" s="7">
        <v>42.4173137333566</v>
      </c>
      <c r="P127" s="43"/>
      <c r="Q127" s="6">
        <v>45.165831277220597</v>
      </c>
      <c r="R127" s="7">
        <v>41.178521957919401</v>
      </c>
      <c r="S127" s="43"/>
      <c r="T127" s="6">
        <v>34.063582390463303</v>
      </c>
      <c r="U127" s="7">
        <v>30.28323589443265</v>
      </c>
      <c r="V127" s="43"/>
      <c r="W127" s="6">
        <v>32.993014248628199</v>
      </c>
      <c r="X127" s="7">
        <v>29.22240155920095</v>
      </c>
      <c r="Y127" s="43"/>
      <c r="Z127" s="46">
        <f t="shared" si="44"/>
        <v>-1.1761471257647997</v>
      </c>
      <c r="AA127" s="21">
        <f t="shared" si="45"/>
        <v>-1.2543629671939058</v>
      </c>
      <c r="AB127" s="10">
        <f t="shared" si="46"/>
        <v>-1.0705681418351034</v>
      </c>
      <c r="AC127" s="43"/>
      <c r="AD127" s="46">
        <f t="shared" si="47"/>
        <v>-1.1024047207573489</v>
      </c>
      <c r="AE127" s="21">
        <f t="shared" si="48"/>
        <v>-1.2387917754371998</v>
      </c>
      <c r="AF127" s="10">
        <f t="shared" si="49"/>
        <v>-1.0608343352317</v>
      </c>
      <c r="AG127" s="50"/>
      <c r="AH127" s="46">
        <f t="shared" si="50"/>
        <v>-0.15328767222682321</v>
      </c>
      <c r="AI127" s="10">
        <f t="shared" si="26"/>
        <v>-0.20728589169938499</v>
      </c>
      <c r="AK127" s="46">
        <f t="shared" si="51"/>
        <v>-1.1558825074881609</v>
      </c>
      <c r="AL127" s="10">
        <f t="shared" si="27"/>
        <v>-1.1189411918624006</v>
      </c>
    </row>
    <row r="128" spans="2:38" x14ac:dyDescent="0.3">
      <c r="B128" s="2" t="s">
        <v>125</v>
      </c>
      <c r="C128" s="41"/>
      <c r="D128" s="14">
        <v>6.2221492575331597E-5</v>
      </c>
      <c r="E128" s="15">
        <v>4.51256257314555E-5</v>
      </c>
      <c r="F128" s="19">
        <v>1.6569558833706801E-5</v>
      </c>
      <c r="G128" s="43"/>
      <c r="H128" s="6" t="s">
        <v>107</v>
      </c>
      <c r="I128" s="7" t="s">
        <v>107</v>
      </c>
      <c r="J128" s="43"/>
      <c r="K128" s="6" t="s">
        <v>107</v>
      </c>
      <c r="L128" s="7" t="s">
        <v>107</v>
      </c>
      <c r="M128" s="43"/>
      <c r="N128" s="6" t="s">
        <v>107</v>
      </c>
      <c r="O128" s="7" t="s">
        <v>107</v>
      </c>
      <c r="P128" s="43"/>
      <c r="Q128" s="6" t="s">
        <v>107</v>
      </c>
      <c r="R128" s="7" t="s">
        <v>107</v>
      </c>
      <c r="S128" s="43"/>
      <c r="T128" s="6" t="s">
        <v>107</v>
      </c>
      <c r="U128" s="7" t="s">
        <v>107</v>
      </c>
      <c r="V128" s="43"/>
      <c r="W128" s="6" t="s">
        <v>107</v>
      </c>
      <c r="X128" s="7" t="s">
        <v>107</v>
      </c>
      <c r="Y128" s="43"/>
      <c r="Z128" s="46" t="s">
        <v>107</v>
      </c>
      <c r="AA128" s="21" t="s">
        <v>107</v>
      </c>
      <c r="AB128" s="10" t="s">
        <v>107</v>
      </c>
      <c r="AC128" s="43"/>
      <c r="AD128" s="46" t="s">
        <v>107</v>
      </c>
      <c r="AE128" s="21" t="s">
        <v>107</v>
      </c>
      <c r="AF128" s="10" t="s">
        <v>107</v>
      </c>
      <c r="AG128" s="50"/>
      <c r="AH128" s="46" t="s">
        <v>107</v>
      </c>
      <c r="AI128" s="10" t="s">
        <v>107</v>
      </c>
      <c r="AK128" s="46" t="s">
        <v>107</v>
      </c>
      <c r="AL128" s="10" t="s">
        <v>107</v>
      </c>
    </row>
    <row r="129" spans="2:38" x14ac:dyDescent="0.3">
      <c r="B129" s="2" t="s">
        <v>126</v>
      </c>
      <c r="C129" s="41"/>
      <c r="D129" s="14">
        <v>0.158552739980583</v>
      </c>
      <c r="E129" s="15">
        <v>8.7196945781008894E-2</v>
      </c>
      <c r="F129" s="19">
        <v>5.4585510178555001E-2</v>
      </c>
      <c r="G129" s="43"/>
      <c r="H129" s="6">
        <v>40.597236845108</v>
      </c>
      <c r="I129" s="7">
        <v>40.299165160259449</v>
      </c>
      <c r="J129" s="43"/>
      <c r="K129" s="6">
        <v>38.185841162220299</v>
      </c>
      <c r="L129" s="7">
        <v>37.919122330910056</v>
      </c>
      <c r="M129" s="43"/>
      <c r="N129" s="6">
        <v>37.3001197218382</v>
      </c>
      <c r="O129" s="7">
        <v>36.690922917887747</v>
      </c>
      <c r="P129" s="43"/>
      <c r="Q129" s="6">
        <v>35.207266995976099</v>
      </c>
      <c r="R129" s="7">
        <v>34.645436755296146</v>
      </c>
      <c r="S129" s="43"/>
      <c r="T129" s="6">
        <v>29.381909187273202</v>
      </c>
      <c r="U129" s="7">
        <v>28.639631403754201</v>
      </c>
      <c r="V129" s="43"/>
      <c r="W129" s="6">
        <v>27.772831257024599</v>
      </c>
      <c r="X129" s="7">
        <v>27.14116241121625</v>
      </c>
      <c r="Y129" s="43"/>
      <c r="Z129" s="46">
        <f>K129-H129</f>
        <v>-2.4113956828877008</v>
      </c>
      <c r="AA129" s="21">
        <f>Q129-N129</f>
        <v>-2.0928527258621017</v>
      </c>
      <c r="AB129" s="10">
        <f>W129-T129</f>
        <v>-1.6090779302486027</v>
      </c>
      <c r="AC129" s="43"/>
      <c r="AD129" s="46">
        <f>L129-I129</f>
        <v>-2.3800428293493923</v>
      </c>
      <c r="AE129" s="21">
        <f>R129-O129</f>
        <v>-2.045486162591601</v>
      </c>
      <c r="AF129" s="10">
        <f>X129-U129</f>
        <v>-1.4984689925379513</v>
      </c>
      <c r="AG129" s="50"/>
      <c r="AH129" s="46">
        <f>SLOPE(Z129:AB129,LN($D129:$F129))</f>
        <v>-0.74249320365250537</v>
      </c>
      <c r="AI129" s="10">
        <f t="shared" si="26"/>
        <v>-0.81467183458336212</v>
      </c>
      <c r="AK129" s="46">
        <f>INTERCEPT(Z129:AB129,LN($D129:$F129))</f>
        <v>-3.8170962534090691</v>
      </c>
      <c r="AL129" s="10">
        <f t="shared" si="27"/>
        <v>-3.9269566542995857</v>
      </c>
    </row>
    <row r="130" spans="2:38" x14ac:dyDescent="0.3">
      <c r="B130" s="2" t="s">
        <v>127</v>
      </c>
      <c r="C130" s="41"/>
      <c r="D130" s="14">
        <v>0.15146314587972001</v>
      </c>
      <c r="E130" s="15">
        <v>0.14069878692033699</v>
      </c>
      <c r="F130" s="19">
        <v>4.5032584244295598E-2</v>
      </c>
      <c r="G130" s="43"/>
      <c r="H130" s="6">
        <v>49.3458613372323</v>
      </c>
      <c r="I130" s="7">
        <v>48.672156303438598</v>
      </c>
      <c r="J130" s="43"/>
      <c r="K130" s="6">
        <v>45.776652142165602</v>
      </c>
      <c r="L130" s="7">
        <v>45.218215528984103</v>
      </c>
      <c r="M130" s="43"/>
      <c r="N130" s="6">
        <v>51.790289096221898</v>
      </c>
      <c r="O130" s="7">
        <v>51.472421884231501</v>
      </c>
      <c r="P130" s="43"/>
      <c r="Q130" s="6">
        <v>48.1278046008347</v>
      </c>
      <c r="R130" s="7">
        <v>47.902525777940554</v>
      </c>
      <c r="S130" s="43"/>
      <c r="T130" s="6">
        <v>35.835421131904901</v>
      </c>
      <c r="U130" s="7">
        <v>35.769454943847151</v>
      </c>
      <c r="V130" s="43"/>
      <c r="W130" s="6">
        <v>33.324247615386099</v>
      </c>
      <c r="X130" s="7">
        <v>33.269407010330049</v>
      </c>
      <c r="Y130" s="43"/>
      <c r="Z130" s="46">
        <f>K130-H130</f>
        <v>-3.5692091950666978</v>
      </c>
      <c r="AA130" s="21">
        <f>Q130-N130</f>
        <v>-3.6624844953871971</v>
      </c>
      <c r="AB130" s="10">
        <f>W130-T130</f>
        <v>-2.5111735165188023</v>
      </c>
      <c r="AC130" s="43"/>
      <c r="AD130" s="46">
        <f>L130-I130</f>
        <v>-3.4539407744544945</v>
      </c>
      <c r="AE130" s="21">
        <f>R130-O130</f>
        <v>-3.5698961062909476</v>
      </c>
      <c r="AF130" s="10">
        <f>X130-U130</f>
        <v>-2.5000479335171022</v>
      </c>
      <c r="AG130" s="50"/>
      <c r="AH130" s="46">
        <f>SLOPE(Z130:AB130,LN($D130:$F130))</f>
        <v>-0.93279447426407947</v>
      </c>
      <c r="AI130" s="10">
        <f t="shared" si="26"/>
        <v>-0.85321483857641889</v>
      </c>
      <c r="AK130" s="46">
        <f>INTERCEPT(Z130:AB130,LN($D130:$F130))</f>
        <v>-5.4082591678172438</v>
      </c>
      <c r="AL130" s="10">
        <f t="shared" si="27"/>
        <v>-5.1509343066241549</v>
      </c>
    </row>
    <row r="131" spans="2:38" x14ac:dyDescent="0.3">
      <c r="B131" s="2" t="s">
        <v>128</v>
      </c>
      <c r="C131" s="41"/>
      <c r="D131" s="14">
        <v>1.6459102434279</v>
      </c>
      <c r="E131" s="15">
        <v>2.5252275511818398</v>
      </c>
      <c r="F131" s="19">
        <v>1.5337322372154001</v>
      </c>
      <c r="G131" s="43"/>
      <c r="H131" s="6">
        <v>67.351716641628897</v>
      </c>
      <c r="I131" s="7">
        <v>77.333605292801252</v>
      </c>
      <c r="J131" s="43"/>
      <c r="K131" s="6">
        <v>64.625464661649104</v>
      </c>
      <c r="L131" s="7">
        <v>74.36089922589224</v>
      </c>
      <c r="M131" s="43"/>
      <c r="N131" s="6">
        <v>81.270166375425404</v>
      </c>
      <c r="O131" s="7">
        <v>94.432219835401099</v>
      </c>
      <c r="P131" s="43"/>
      <c r="Q131" s="6">
        <v>78.355445681862804</v>
      </c>
      <c r="R131" s="7">
        <v>91.2615025403137</v>
      </c>
      <c r="S131" s="43"/>
      <c r="T131" s="6">
        <v>61.046203056720003</v>
      </c>
      <c r="U131" s="7">
        <v>70.665840695095852</v>
      </c>
      <c r="V131" s="43"/>
      <c r="W131" s="6">
        <v>58.446249867969001</v>
      </c>
      <c r="X131" s="7">
        <v>67.778424213665247</v>
      </c>
      <c r="Y131" s="43"/>
      <c r="Z131" s="46">
        <f>K131-H131</f>
        <v>-2.7262519799797928</v>
      </c>
      <c r="AA131" s="21">
        <f>Q131-N131</f>
        <v>-2.9147206935626002</v>
      </c>
      <c r="AB131" s="10">
        <f>W131-T131</f>
        <v>-2.5999531887510017</v>
      </c>
      <c r="AC131" s="43"/>
      <c r="AD131" s="46">
        <f>L131-I131</f>
        <v>-2.9727060669090122</v>
      </c>
      <c r="AE131" s="21">
        <f>R131-O131</f>
        <v>-3.1707172950873996</v>
      </c>
      <c r="AF131" s="10">
        <f>X131-U131</f>
        <v>-2.8874164814306056</v>
      </c>
      <c r="AG131" s="50"/>
      <c r="AH131" s="46">
        <f>SLOPE(Z131:AB131,LN($D131:$F131))</f>
        <v>-0.56438381636359025</v>
      </c>
      <c r="AI131" s="10">
        <f t="shared" si="26"/>
        <v>-0.53118904620969176</v>
      </c>
      <c r="AK131" s="46">
        <f>INTERCEPT(Z131:AB131,LN($D131:$F131))</f>
        <v>-2.3985004724712313</v>
      </c>
      <c r="AL131" s="10">
        <f t="shared" si="27"/>
        <v>-2.6823010100369871</v>
      </c>
    </row>
    <row r="132" spans="2:38" x14ac:dyDescent="0.3">
      <c r="B132" s="2" t="s">
        <v>129</v>
      </c>
      <c r="C132" s="41"/>
      <c r="D132" s="14">
        <v>1.2385156170253201E-3</v>
      </c>
      <c r="E132" s="15">
        <v>9.7328269637755502E-4</v>
      </c>
      <c r="F132" s="19">
        <v>3.3971755029386702E-4</v>
      </c>
      <c r="G132" s="43"/>
      <c r="H132" s="6" t="s">
        <v>107</v>
      </c>
      <c r="I132" s="7" t="s">
        <v>107</v>
      </c>
      <c r="J132" s="43"/>
      <c r="K132" s="6" t="s">
        <v>107</v>
      </c>
      <c r="L132" s="7" t="s">
        <v>107</v>
      </c>
      <c r="M132" s="43"/>
      <c r="N132" s="6" t="s">
        <v>107</v>
      </c>
      <c r="O132" s="7" t="s">
        <v>107</v>
      </c>
      <c r="P132" s="43"/>
      <c r="Q132" s="6" t="s">
        <v>107</v>
      </c>
      <c r="R132" s="7" t="s">
        <v>107</v>
      </c>
      <c r="S132" s="43"/>
      <c r="T132" s="6" t="s">
        <v>107</v>
      </c>
      <c r="U132" s="7" t="s">
        <v>107</v>
      </c>
      <c r="V132" s="43"/>
      <c r="W132" s="6" t="s">
        <v>107</v>
      </c>
      <c r="X132" s="7" t="s">
        <v>107</v>
      </c>
      <c r="Y132" s="43"/>
      <c r="Z132" s="46" t="s">
        <v>107</v>
      </c>
      <c r="AA132" s="21" t="s">
        <v>107</v>
      </c>
      <c r="AB132" s="10" t="s">
        <v>107</v>
      </c>
      <c r="AC132" s="43"/>
      <c r="AD132" s="46" t="s">
        <v>107</v>
      </c>
      <c r="AE132" s="21" t="s">
        <v>107</v>
      </c>
      <c r="AF132" s="10" t="s">
        <v>107</v>
      </c>
      <c r="AG132" s="50"/>
      <c r="AH132" s="46" t="s">
        <v>107</v>
      </c>
      <c r="AI132" s="10" t="s">
        <v>107</v>
      </c>
      <c r="AK132" s="46" t="s">
        <v>107</v>
      </c>
      <c r="AL132" s="10" t="s">
        <v>107</v>
      </c>
    </row>
    <row r="133" spans="2:38" x14ac:dyDescent="0.3">
      <c r="B133" s="2" t="s">
        <v>130</v>
      </c>
      <c r="C133" s="41"/>
      <c r="D133" s="14">
        <v>5.1995126456688898E-2</v>
      </c>
      <c r="E133" s="15">
        <v>9.1788571733181001E-2</v>
      </c>
      <c r="F133" s="19">
        <v>3.5761635282677701E-2</v>
      </c>
      <c r="G133" s="43"/>
      <c r="H133" s="6">
        <v>26.358424714311798</v>
      </c>
      <c r="I133" s="7">
        <v>25.529801121166798</v>
      </c>
      <c r="J133" s="43"/>
      <c r="K133" s="6">
        <v>25.0242815501149</v>
      </c>
      <c r="L133" s="7">
        <v>24.194305689075001</v>
      </c>
      <c r="M133" s="43"/>
      <c r="N133" s="6">
        <v>28.955219784186301</v>
      </c>
      <c r="O133" s="7">
        <v>28.1324840444614</v>
      </c>
      <c r="P133" s="43"/>
      <c r="Q133" s="6">
        <v>27.582527123695201</v>
      </c>
      <c r="R133" s="7">
        <v>26.776987735733851</v>
      </c>
      <c r="S133" s="43"/>
      <c r="T133" s="6">
        <v>15.7958124312739</v>
      </c>
      <c r="U133" s="7">
        <v>15.2786084092515</v>
      </c>
      <c r="V133" s="43"/>
      <c r="W133" s="6">
        <v>14.875909573602801</v>
      </c>
      <c r="X133" s="7">
        <v>14.36852078233645</v>
      </c>
      <c r="Y133" s="43"/>
      <c r="Z133" s="46">
        <f t="shared" ref="Z133:Z145" si="52">K133-H133</f>
        <v>-1.3341431641968988</v>
      </c>
      <c r="AA133" s="21">
        <f t="shared" ref="AA133:AA145" si="53">Q133-N133</f>
        <v>-1.3726926604911007</v>
      </c>
      <c r="AB133" s="10">
        <f t="shared" ref="AB133:AB145" si="54">W133-T133</f>
        <v>-0.91990285767109903</v>
      </c>
      <c r="AC133" s="43"/>
      <c r="AD133" s="46">
        <f t="shared" ref="AD133:AD145" si="55">L133-I133</f>
        <v>-1.3354954320917969</v>
      </c>
      <c r="AE133" s="21">
        <f t="shared" ref="AE133:AE145" si="56">R133-O133</f>
        <v>-1.3554963087275489</v>
      </c>
      <c r="AF133" s="10">
        <f t="shared" ref="AF133:AF145" si="57">X133-U133</f>
        <v>-0.91008762691505041</v>
      </c>
      <c r="AG133" s="50"/>
      <c r="AH133" s="46">
        <f t="shared" ref="AH133:AH145" si="58">SLOPE(Z133:AB133,LN($D133:$F133))</f>
        <v>-0.44669339355398857</v>
      </c>
      <c r="AI133" s="10">
        <f t="shared" ref="AI133:AI196" si="59">SLOPE(AD133:AF133,LN($D133:$F133))</f>
        <v>-0.43683867197419185</v>
      </c>
      <c r="AK133" s="46">
        <f t="shared" ref="AK133:AK145" si="60">INTERCEPT(Z133:AB133,LN($D133:$F133))</f>
        <v>-2.5007133162917849</v>
      </c>
      <c r="AL133" s="10">
        <f t="shared" ref="AL133:AL196" si="61">INTERCEPT(AD133:AF133,LN($D133:$F133))</f>
        <v>-2.4636611700590425</v>
      </c>
    </row>
    <row r="134" spans="2:38" x14ac:dyDescent="0.3">
      <c r="B134" s="2" t="s">
        <v>131</v>
      </c>
      <c r="C134" s="41"/>
      <c r="D134" s="14">
        <v>7.3294850802225406E-2</v>
      </c>
      <c r="E134" s="15">
        <v>0.10829857215941401</v>
      </c>
      <c r="F134" s="19">
        <v>6.42252539315675E-2</v>
      </c>
      <c r="G134" s="43"/>
      <c r="H134" s="6">
        <v>13.9812374792991</v>
      </c>
      <c r="I134" s="7">
        <v>13.671675468961601</v>
      </c>
      <c r="J134" s="43"/>
      <c r="K134" s="6">
        <v>13.0458140961951</v>
      </c>
      <c r="L134" s="7">
        <v>12.743501328245848</v>
      </c>
      <c r="M134" s="43"/>
      <c r="N134" s="6">
        <v>14.0292793930229</v>
      </c>
      <c r="O134" s="7">
        <v>13.615436122178149</v>
      </c>
      <c r="P134" s="43"/>
      <c r="Q134" s="6">
        <v>13.111877496909001</v>
      </c>
      <c r="R134" s="7">
        <v>12.701706093764301</v>
      </c>
      <c r="S134" s="43"/>
      <c r="T134" s="6">
        <v>11.322533233699</v>
      </c>
      <c r="U134" s="7">
        <v>10.98002096648711</v>
      </c>
      <c r="V134" s="43"/>
      <c r="W134" s="6">
        <v>10.6363192954705</v>
      </c>
      <c r="X134" s="7">
        <v>10.295816737208559</v>
      </c>
      <c r="Y134" s="43"/>
      <c r="Z134" s="46">
        <f t="shared" si="52"/>
        <v>-0.93542338310400019</v>
      </c>
      <c r="AA134" s="21">
        <f t="shared" si="53"/>
        <v>-0.91740189611389944</v>
      </c>
      <c r="AB134" s="10">
        <f t="shared" si="54"/>
        <v>-0.68621393822849974</v>
      </c>
      <c r="AC134" s="43"/>
      <c r="AD134" s="46">
        <f t="shared" si="55"/>
        <v>-0.92817414071575222</v>
      </c>
      <c r="AE134" s="21">
        <f t="shared" si="56"/>
        <v>-0.91373002841384832</v>
      </c>
      <c r="AF134" s="10">
        <f t="shared" si="57"/>
        <v>-0.68420422927855107</v>
      </c>
      <c r="AG134" s="50"/>
      <c r="AH134" s="46">
        <f t="shared" si="58"/>
        <v>-0.33120364828483689</v>
      </c>
      <c r="AI134" s="10">
        <f t="shared" si="59"/>
        <v>-0.33083340395719074</v>
      </c>
      <c r="AK134" s="46">
        <f t="shared" si="60"/>
        <v>-1.6833517917726293</v>
      </c>
      <c r="AL134" s="10">
        <f t="shared" si="61"/>
        <v>-1.6781058512394142</v>
      </c>
    </row>
    <row r="135" spans="2:38" x14ac:dyDescent="0.3">
      <c r="B135" s="2" t="s">
        <v>132</v>
      </c>
      <c r="C135" s="41"/>
      <c r="D135" s="14">
        <v>6.3631105738768498E-2</v>
      </c>
      <c r="E135" s="15">
        <v>0.112090730550774</v>
      </c>
      <c r="F135" s="19">
        <v>3.54864581316119E-2</v>
      </c>
      <c r="G135" s="43"/>
      <c r="H135" s="6">
        <v>24.915319581529999</v>
      </c>
      <c r="I135" s="7">
        <v>23.016502625311098</v>
      </c>
      <c r="J135" s="43"/>
      <c r="K135" s="6">
        <v>24.225493302627001</v>
      </c>
      <c r="L135" s="7">
        <v>22.431999054334298</v>
      </c>
      <c r="M135" s="43"/>
      <c r="N135" s="6">
        <v>27.043614855903499</v>
      </c>
      <c r="O135" s="7">
        <v>25.137253044955351</v>
      </c>
      <c r="P135" s="43"/>
      <c r="Q135" s="6">
        <v>26.296239562819299</v>
      </c>
      <c r="R135" s="7">
        <v>24.465557773602448</v>
      </c>
      <c r="S135" s="43"/>
      <c r="T135" s="6">
        <v>19.650613108231301</v>
      </c>
      <c r="U135" s="7">
        <v>17.396471390600801</v>
      </c>
      <c r="V135" s="43"/>
      <c r="W135" s="6">
        <v>19.21664785295</v>
      </c>
      <c r="X135" s="7">
        <v>17.010008930549652</v>
      </c>
      <c r="Y135" s="43"/>
      <c r="Z135" s="46">
        <f t="shared" si="52"/>
        <v>-0.68982627890299852</v>
      </c>
      <c r="AA135" s="21">
        <f t="shared" si="53"/>
        <v>-0.74737529308420037</v>
      </c>
      <c r="AB135" s="10">
        <f t="shared" si="54"/>
        <v>-0.4339652552813007</v>
      </c>
      <c r="AC135" s="43"/>
      <c r="AD135" s="46">
        <f t="shared" si="55"/>
        <v>-0.58450357097679984</v>
      </c>
      <c r="AE135" s="21">
        <f t="shared" si="56"/>
        <v>-0.67169527135290252</v>
      </c>
      <c r="AF135" s="10">
        <f t="shared" si="57"/>
        <v>-0.38646246005114904</v>
      </c>
      <c r="AG135" s="50"/>
      <c r="AH135" s="46">
        <f t="shared" si="58"/>
        <v>-0.27335819314506959</v>
      </c>
      <c r="AI135" s="10">
        <f t="shared" si="59"/>
        <v>-0.24847050773429527</v>
      </c>
      <c r="AK135" s="46">
        <f t="shared" si="60"/>
        <v>-1.3783461200288951</v>
      </c>
      <c r="AL135" s="10">
        <f t="shared" si="61"/>
        <v>-1.2334734670953504</v>
      </c>
    </row>
    <row r="136" spans="2:38" x14ac:dyDescent="0.3">
      <c r="B136" s="2" t="s">
        <v>133</v>
      </c>
      <c r="C136" s="41"/>
      <c r="D136" s="14">
        <v>0.33626653427549202</v>
      </c>
      <c r="E136" s="15">
        <v>0.54745976237256599</v>
      </c>
      <c r="F136" s="19">
        <v>0.17556626336724099</v>
      </c>
      <c r="G136" s="43"/>
      <c r="H136" s="6">
        <v>32.250854429451998</v>
      </c>
      <c r="I136" s="7">
        <v>32.173778356513452</v>
      </c>
      <c r="J136" s="43"/>
      <c r="K136" s="6">
        <v>30.915955162667</v>
      </c>
      <c r="L136" s="7">
        <v>30.798523346739952</v>
      </c>
      <c r="M136" s="43"/>
      <c r="N136" s="6">
        <v>35.643156701690501</v>
      </c>
      <c r="O136" s="7">
        <v>35.393093584859855</v>
      </c>
      <c r="P136" s="43"/>
      <c r="Q136" s="6">
        <v>34.177046679102801</v>
      </c>
      <c r="R136" s="7">
        <v>33.867307467949054</v>
      </c>
      <c r="S136" s="43"/>
      <c r="T136" s="6">
        <v>26.7214709310275</v>
      </c>
      <c r="U136" s="7">
        <v>26.796479096455499</v>
      </c>
      <c r="V136" s="43"/>
      <c r="W136" s="6">
        <v>25.689310933768301</v>
      </c>
      <c r="X136" s="7">
        <v>25.7271369328388</v>
      </c>
      <c r="Y136" s="43"/>
      <c r="Z136" s="46">
        <f t="shared" si="52"/>
        <v>-1.3348992667849977</v>
      </c>
      <c r="AA136" s="21">
        <f t="shared" si="53"/>
        <v>-1.4661100225876993</v>
      </c>
      <c r="AB136" s="10">
        <f t="shared" si="54"/>
        <v>-1.0321599972591997</v>
      </c>
      <c r="AC136" s="43"/>
      <c r="AD136" s="46">
        <f t="shared" si="55"/>
        <v>-1.3752550097735003</v>
      </c>
      <c r="AE136" s="21">
        <f t="shared" si="56"/>
        <v>-1.5257861169108011</v>
      </c>
      <c r="AF136" s="10">
        <f t="shared" si="57"/>
        <v>-1.0693421636166995</v>
      </c>
      <c r="AG136" s="50"/>
      <c r="AH136" s="46">
        <f t="shared" si="58"/>
        <v>-0.38612669053605186</v>
      </c>
      <c r="AI136" s="10">
        <f t="shared" si="59"/>
        <v>-0.4051001695247064</v>
      </c>
      <c r="AK136" s="46">
        <f t="shared" si="60"/>
        <v>-1.7194592666096555</v>
      </c>
      <c r="AL136" s="10">
        <f t="shared" si="61"/>
        <v>-1.7869032834116911</v>
      </c>
    </row>
    <row r="137" spans="2:38" x14ac:dyDescent="0.3">
      <c r="B137" s="2" t="s">
        <v>134</v>
      </c>
      <c r="C137" s="41"/>
      <c r="D137" s="14">
        <v>0.55049106579517804</v>
      </c>
      <c r="E137" s="15">
        <v>0.83543519349422501</v>
      </c>
      <c r="F137" s="19">
        <v>0.38591091153139101</v>
      </c>
      <c r="G137" s="43"/>
      <c r="H137" s="6">
        <v>31.536773106713198</v>
      </c>
      <c r="I137" s="7">
        <v>28.66573851898255</v>
      </c>
      <c r="J137" s="43"/>
      <c r="K137" s="6">
        <v>29.519746978626401</v>
      </c>
      <c r="L137" s="7">
        <v>26.872259751776749</v>
      </c>
      <c r="M137" s="43"/>
      <c r="N137" s="6">
        <v>34.672274084242602</v>
      </c>
      <c r="O137" s="7">
        <v>32.264441674176751</v>
      </c>
      <c r="P137" s="43"/>
      <c r="Q137" s="6">
        <v>32.623929439480698</v>
      </c>
      <c r="R137" s="7">
        <v>30.37789127183995</v>
      </c>
      <c r="S137" s="43"/>
      <c r="T137" s="6">
        <v>24.0026232151492</v>
      </c>
      <c r="U137" s="7">
        <v>21.7577499474096</v>
      </c>
      <c r="V137" s="43"/>
      <c r="W137" s="6">
        <v>22.473497427722201</v>
      </c>
      <c r="X137" s="7">
        <v>20.430279907856651</v>
      </c>
      <c r="Y137" s="43"/>
      <c r="Z137" s="46">
        <f t="shared" si="52"/>
        <v>-2.0170261280867976</v>
      </c>
      <c r="AA137" s="21">
        <f t="shared" si="53"/>
        <v>-2.0483446447619045</v>
      </c>
      <c r="AB137" s="10">
        <f t="shared" si="54"/>
        <v>-1.5291257874269988</v>
      </c>
      <c r="AC137" s="43"/>
      <c r="AD137" s="46">
        <f t="shared" si="55"/>
        <v>-1.7934787672058015</v>
      </c>
      <c r="AE137" s="21">
        <f t="shared" si="56"/>
        <v>-1.8865504023368018</v>
      </c>
      <c r="AF137" s="10">
        <f t="shared" si="57"/>
        <v>-1.3274700395529493</v>
      </c>
      <c r="AG137" s="50"/>
      <c r="AH137" s="46">
        <f t="shared" si="58"/>
        <v>-0.65505489503465864</v>
      </c>
      <c r="AI137" s="10">
        <f t="shared" si="59"/>
        <v>-0.70944423352174546</v>
      </c>
      <c r="AK137" s="46">
        <f t="shared" si="60"/>
        <v>-2.242339402981115</v>
      </c>
      <c r="AL137" s="10">
        <f t="shared" si="61"/>
        <v>-2.0780181186544988</v>
      </c>
    </row>
    <row r="138" spans="2:38" x14ac:dyDescent="0.3">
      <c r="B138" s="2" t="s">
        <v>135</v>
      </c>
      <c r="C138" s="41"/>
      <c r="D138" s="14">
        <v>0.64431788946536706</v>
      </c>
      <c r="E138" s="15">
        <v>0.36174067917652403</v>
      </c>
      <c r="F138" s="19">
        <v>0.25802733727215799</v>
      </c>
      <c r="G138" s="43"/>
      <c r="H138" s="6">
        <v>43.774615713477203</v>
      </c>
      <c r="I138" s="7">
        <v>47.7713163537586</v>
      </c>
      <c r="J138" s="43"/>
      <c r="K138" s="6">
        <v>41.6441370939839</v>
      </c>
      <c r="L138" s="7">
        <v>45.645712769158052</v>
      </c>
      <c r="M138" s="43"/>
      <c r="N138" s="6">
        <v>38.684793695309303</v>
      </c>
      <c r="O138" s="7">
        <v>41.652045142282951</v>
      </c>
      <c r="P138" s="43"/>
      <c r="Q138" s="6">
        <v>36.807106593297398</v>
      </c>
      <c r="R138" s="7">
        <v>39.800386367869649</v>
      </c>
      <c r="S138" s="43"/>
      <c r="T138" s="6">
        <v>30.8703908762593</v>
      </c>
      <c r="U138" s="7">
        <v>33.397127279267195</v>
      </c>
      <c r="V138" s="43"/>
      <c r="W138" s="6">
        <v>29.3219957396973</v>
      </c>
      <c r="X138" s="7">
        <v>31.867241141844246</v>
      </c>
      <c r="Y138" s="43"/>
      <c r="Z138" s="46">
        <f t="shared" si="52"/>
        <v>-2.130478619493303</v>
      </c>
      <c r="AA138" s="21">
        <f t="shared" si="53"/>
        <v>-1.8776871020119046</v>
      </c>
      <c r="AB138" s="10">
        <f t="shared" si="54"/>
        <v>-1.5483951365620001</v>
      </c>
      <c r="AC138" s="43"/>
      <c r="AD138" s="46">
        <f t="shared" si="55"/>
        <v>-2.1256035846005474</v>
      </c>
      <c r="AE138" s="21">
        <f t="shared" si="56"/>
        <v>-1.851658774413302</v>
      </c>
      <c r="AF138" s="10">
        <f t="shared" si="57"/>
        <v>-1.5298861374229489</v>
      </c>
      <c r="AG138" s="50"/>
      <c r="AH138" s="46">
        <f t="shared" si="58"/>
        <v>-0.61475492719481073</v>
      </c>
      <c r="AI138" s="10">
        <f t="shared" si="59"/>
        <v>-0.63199234245015901</v>
      </c>
      <c r="AK138" s="46">
        <f t="shared" si="60"/>
        <v>-2.428228810981921</v>
      </c>
      <c r="AL138" s="10">
        <f t="shared" si="61"/>
        <v>-2.4279099442796288</v>
      </c>
    </row>
    <row r="139" spans="2:38" x14ac:dyDescent="0.3">
      <c r="B139" s="2" t="s">
        <v>136</v>
      </c>
      <c r="C139" s="41"/>
      <c r="D139" s="14">
        <v>0.139446072260377</v>
      </c>
      <c r="E139" s="15">
        <v>7.3720007385734906E-2</v>
      </c>
      <c r="F139" s="19">
        <v>5.0834938792997102E-2</v>
      </c>
      <c r="G139" s="43"/>
      <c r="H139" s="6">
        <v>40.744994701577497</v>
      </c>
      <c r="I139" s="7">
        <v>40.215896648096503</v>
      </c>
      <c r="J139" s="43"/>
      <c r="K139" s="6">
        <v>38.429742446690902</v>
      </c>
      <c r="L139" s="7">
        <v>38.036201897701851</v>
      </c>
      <c r="M139" s="43"/>
      <c r="N139" s="6">
        <v>35.309017990934997</v>
      </c>
      <c r="O139" s="7">
        <v>34.210762973271201</v>
      </c>
      <c r="P139" s="43"/>
      <c r="Q139" s="6">
        <v>33.302538978656003</v>
      </c>
      <c r="R139" s="7">
        <v>32.370183396381201</v>
      </c>
      <c r="S139" s="43"/>
      <c r="T139" s="6">
        <v>26.555487327669098</v>
      </c>
      <c r="U139" s="7">
        <v>25.685143002154398</v>
      </c>
      <c r="V139" s="43"/>
      <c r="W139" s="6">
        <v>25.124657905224801</v>
      </c>
      <c r="X139" s="7">
        <v>24.349503991910197</v>
      </c>
      <c r="Y139" s="43"/>
      <c r="Z139" s="46">
        <f t="shared" si="52"/>
        <v>-2.3152522548865946</v>
      </c>
      <c r="AA139" s="21">
        <f t="shared" si="53"/>
        <v>-2.0064790122789944</v>
      </c>
      <c r="AB139" s="10">
        <f t="shared" si="54"/>
        <v>-1.4308294224442974</v>
      </c>
      <c r="AC139" s="43"/>
      <c r="AD139" s="46">
        <f t="shared" si="55"/>
        <v>-2.1796947503946527</v>
      </c>
      <c r="AE139" s="21">
        <f t="shared" si="56"/>
        <v>-1.8405795768900006</v>
      </c>
      <c r="AF139" s="10">
        <f t="shared" si="57"/>
        <v>-1.3356390102442006</v>
      </c>
      <c r="AG139" s="50"/>
      <c r="AH139" s="46">
        <f t="shared" si="58"/>
        <v>-0.83396412496623251</v>
      </c>
      <c r="AI139" s="10">
        <f t="shared" si="59"/>
        <v>-0.8034555502035956</v>
      </c>
      <c r="AK139" s="46">
        <f t="shared" si="60"/>
        <v>-4.0182007389848051</v>
      </c>
      <c r="AL139" s="10">
        <f t="shared" si="61"/>
        <v>-3.8091366032767926</v>
      </c>
    </row>
    <row r="140" spans="2:38" x14ac:dyDescent="0.3">
      <c r="B140" s="2" t="s">
        <v>137</v>
      </c>
      <c r="C140" s="41"/>
      <c r="D140" s="14">
        <v>0.16263691723246099</v>
      </c>
      <c r="E140" s="15">
        <v>0.20549029170025301</v>
      </c>
      <c r="F140" s="19">
        <v>5.7259838631303198E-2</v>
      </c>
      <c r="G140" s="43"/>
      <c r="H140" s="6">
        <v>55.377210262156702</v>
      </c>
      <c r="I140" s="7">
        <v>58.955576096829603</v>
      </c>
      <c r="J140" s="43"/>
      <c r="K140" s="6">
        <v>52.336639579550003</v>
      </c>
      <c r="L140" s="7">
        <v>55.995850382732648</v>
      </c>
      <c r="M140" s="43"/>
      <c r="N140" s="6">
        <v>59.443510207813802</v>
      </c>
      <c r="O140" s="7">
        <v>63.692977490880253</v>
      </c>
      <c r="P140" s="43"/>
      <c r="Q140" s="6">
        <v>56.2399629826702</v>
      </c>
      <c r="R140" s="7">
        <v>60.490842370263152</v>
      </c>
      <c r="S140" s="43"/>
      <c r="T140" s="6">
        <v>37.2701822765138</v>
      </c>
      <c r="U140" s="7">
        <v>40.059481212231049</v>
      </c>
      <c r="V140" s="43"/>
      <c r="W140" s="6">
        <v>35.118638975931198</v>
      </c>
      <c r="X140" s="7">
        <v>37.897362368000003</v>
      </c>
      <c r="Y140" s="43"/>
      <c r="Z140" s="46">
        <f t="shared" si="52"/>
        <v>-3.0405706826066989</v>
      </c>
      <c r="AA140" s="21">
        <f t="shared" si="53"/>
        <v>-3.2035472251436019</v>
      </c>
      <c r="AB140" s="10">
        <f t="shared" si="54"/>
        <v>-2.1515433005826026</v>
      </c>
      <c r="AC140" s="43"/>
      <c r="AD140" s="46">
        <f t="shared" si="55"/>
        <v>-2.9597257140969546</v>
      </c>
      <c r="AE140" s="21">
        <f t="shared" si="56"/>
        <v>-3.2021351206171005</v>
      </c>
      <c r="AF140" s="10">
        <f t="shared" si="57"/>
        <v>-2.1621188442310455</v>
      </c>
      <c r="AG140" s="50"/>
      <c r="AH140" s="46">
        <f t="shared" si="58"/>
        <v>-0.83191949353516348</v>
      </c>
      <c r="AI140" s="10">
        <f t="shared" si="59"/>
        <v>-0.79872974172482158</v>
      </c>
      <c r="AK140" s="46">
        <f t="shared" si="60"/>
        <v>-4.5341450447408036</v>
      </c>
      <c r="AL140" s="10">
        <f t="shared" si="61"/>
        <v>-4.4410091112106622</v>
      </c>
    </row>
    <row r="141" spans="2:38" x14ac:dyDescent="0.3">
      <c r="B141" s="2" t="s">
        <v>138</v>
      </c>
      <c r="C141" s="41"/>
      <c r="D141" s="14">
        <v>0.65650353723565102</v>
      </c>
      <c r="E141" s="15">
        <v>0.67004648287390101</v>
      </c>
      <c r="F141" s="19">
        <v>0.26946414917697298</v>
      </c>
      <c r="G141" s="43"/>
      <c r="H141" s="6">
        <v>60.120572221782297</v>
      </c>
      <c r="I141" s="7">
        <v>61.876332759990206</v>
      </c>
      <c r="J141" s="43"/>
      <c r="K141" s="6">
        <v>57.812947852027399</v>
      </c>
      <c r="L141" s="7">
        <v>59.896407465889354</v>
      </c>
      <c r="M141" s="43"/>
      <c r="N141" s="6">
        <v>60.411742888109998</v>
      </c>
      <c r="O141" s="7">
        <v>62.539713167138302</v>
      </c>
      <c r="P141" s="43"/>
      <c r="Q141" s="6">
        <v>58.285438143903797</v>
      </c>
      <c r="R141" s="7">
        <v>60.741637313182295</v>
      </c>
      <c r="S141" s="43"/>
      <c r="T141" s="6">
        <v>43.215122702050003</v>
      </c>
      <c r="U141" s="7">
        <v>43.716872224226094</v>
      </c>
      <c r="V141" s="43"/>
      <c r="W141" s="6">
        <v>41.546717644916598</v>
      </c>
      <c r="X141" s="7">
        <v>42.390032219365651</v>
      </c>
      <c r="Y141" s="43"/>
      <c r="Z141" s="46">
        <f t="shared" si="52"/>
        <v>-2.3076243697548975</v>
      </c>
      <c r="AA141" s="21">
        <f t="shared" si="53"/>
        <v>-2.1263047442062017</v>
      </c>
      <c r="AB141" s="10">
        <f t="shared" si="54"/>
        <v>-1.6684050571334055</v>
      </c>
      <c r="AC141" s="43"/>
      <c r="AD141" s="46">
        <f t="shared" si="55"/>
        <v>-1.9799252941008518</v>
      </c>
      <c r="AE141" s="21">
        <f t="shared" si="56"/>
        <v>-1.7980758539560071</v>
      </c>
      <c r="AF141" s="10">
        <f t="shared" si="57"/>
        <v>-1.3268400048604434</v>
      </c>
      <c r="AG141" s="50"/>
      <c r="AH141" s="46">
        <f t="shared" si="58"/>
        <v>-0.60537923489028611</v>
      </c>
      <c r="AI141" s="10">
        <f t="shared" si="59"/>
        <v>-0.62046393615290196</v>
      </c>
      <c r="AK141" s="46">
        <f t="shared" si="60"/>
        <v>-2.464446291707564</v>
      </c>
      <c r="AL141" s="10">
        <f t="shared" si="61"/>
        <v>-2.1426716055917172</v>
      </c>
    </row>
    <row r="142" spans="2:38" x14ac:dyDescent="0.3">
      <c r="B142" s="2" t="s">
        <v>139</v>
      </c>
      <c r="C142" s="41"/>
      <c r="D142" s="14">
        <v>2.0220472449907299E-2</v>
      </c>
      <c r="E142" s="15">
        <v>2.33200454339418E-2</v>
      </c>
      <c r="F142" s="19">
        <v>9.6180254829800003E-3</v>
      </c>
      <c r="G142" s="43"/>
      <c r="H142" s="6">
        <v>41.045788445613297</v>
      </c>
      <c r="I142" s="7">
        <v>46.0246138248839</v>
      </c>
      <c r="J142" s="43"/>
      <c r="K142" s="6">
        <v>39.049220101073097</v>
      </c>
      <c r="L142" s="7">
        <v>44.011239549833498</v>
      </c>
      <c r="M142" s="43"/>
      <c r="N142" s="6">
        <v>37.566351343517802</v>
      </c>
      <c r="O142" s="7">
        <v>42.127440714828403</v>
      </c>
      <c r="P142" s="43"/>
      <c r="Q142" s="6">
        <v>35.896871155441602</v>
      </c>
      <c r="R142" s="7">
        <v>40.473800345002452</v>
      </c>
      <c r="S142" s="43"/>
      <c r="T142" s="6">
        <v>29.365485305956302</v>
      </c>
      <c r="U142" s="7">
        <v>33.237036649738151</v>
      </c>
      <c r="V142" s="43"/>
      <c r="W142" s="6">
        <v>28.037233731133401</v>
      </c>
      <c r="X142" s="7">
        <v>31.887619295288701</v>
      </c>
      <c r="Y142" s="43"/>
      <c r="Z142" s="46">
        <f t="shared" si="52"/>
        <v>-1.9965683445402007</v>
      </c>
      <c r="AA142" s="21">
        <f t="shared" si="53"/>
        <v>-1.6694801880762</v>
      </c>
      <c r="AB142" s="10">
        <f t="shared" si="54"/>
        <v>-1.3282515748229002</v>
      </c>
      <c r="AC142" s="43"/>
      <c r="AD142" s="46">
        <f t="shared" si="55"/>
        <v>-2.0133742750504027</v>
      </c>
      <c r="AE142" s="21">
        <f t="shared" si="56"/>
        <v>-1.6536403698259505</v>
      </c>
      <c r="AF142" s="10">
        <f t="shared" si="57"/>
        <v>-1.3494173544494501</v>
      </c>
      <c r="AG142" s="50"/>
      <c r="AH142" s="46">
        <f t="shared" si="58"/>
        <v>-0.55433010071025468</v>
      </c>
      <c r="AI142" s="10">
        <f t="shared" si="59"/>
        <v>-0.52435690629040033</v>
      </c>
      <c r="AK142" s="46">
        <f t="shared" si="60"/>
        <v>-3.93818862936828</v>
      </c>
      <c r="AL142" s="10">
        <f t="shared" si="61"/>
        <v>-3.8226396823092337</v>
      </c>
    </row>
    <row r="143" spans="2:38" x14ac:dyDescent="0.3">
      <c r="B143" s="2" t="s">
        <v>140</v>
      </c>
      <c r="C143" s="41"/>
      <c r="D143" s="14">
        <v>0.21343406018205599</v>
      </c>
      <c r="E143" s="15">
        <v>0.145147503815164</v>
      </c>
      <c r="F143" s="19">
        <v>9.5205245562169694E-2</v>
      </c>
      <c r="G143" s="43"/>
      <c r="H143" s="6">
        <v>41.266433495910597</v>
      </c>
      <c r="I143" s="7">
        <v>45.599579821483552</v>
      </c>
      <c r="J143" s="43"/>
      <c r="K143" s="6">
        <v>39.258031033827699</v>
      </c>
      <c r="L143" s="7">
        <v>43.55266703941335</v>
      </c>
      <c r="M143" s="43"/>
      <c r="N143" s="6">
        <v>37.127377502587997</v>
      </c>
      <c r="O143" s="7">
        <v>40.897814835547948</v>
      </c>
      <c r="P143" s="43"/>
      <c r="Q143" s="6">
        <v>35.385114600018497</v>
      </c>
      <c r="R143" s="7">
        <v>39.163396116456354</v>
      </c>
      <c r="S143" s="43"/>
      <c r="T143" s="6">
        <v>29.4291514682265</v>
      </c>
      <c r="U143" s="7">
        <v>32.696626742221703</v>
      </c>
      <c r="V143" s="43"/>
      <c r="W143" s="6">
        <v>28.046247942965898</v>
      </c>
      <c r="X143" s="7">
        <v>31.349681541064498</v>
      </c>
      <c r="Y143" s="43"/>
      <c r="Z143" s="46">
        <f t="shared" si="52"/>
        <v>-2.0084024620828984</v>
      </c>
      <c r="AA143" s="21">
        <f t="shared" si="53"/>
        <v>-1.7422629025695002</v>
      </c>
      <c r="AB143" s="10">
        <f t="shared" si="54"/>
        <v>-1.3829035252606019</v>
      </c>
      <c r="AC143" s="43"/>
      <c r="AD143" s="46">
        <f t="shared" si="55"/>
        <v>-2.0469127820702013</v>
      </c>
      <c r="AE143" s="21">
        <f t="shared" si="56"/>
        <v>-1.7344187190915932</v>
      </c>
      <c r="AF143" s="10">
        <f t="shared" si="57"/>
        <v>-1.3469452011572045</v>
      </c>
      <c r="AG143" s="50"/>
      <c r="AH143" s="46">
        <f t="shared" si="58"/>
        <v>-0.7760150838365143</v>
      </c>
      <c r="AI143" s="10">
        <f t="shared" si="59"/>
        <v>-0.867861481845981</v>
      </c>
      <c r="AK143" s="46">
        <f t="shared" si="60"/>
        <v>-3.2182503365413129</v>
      </c>
      <c r="AL143" s="10">
        <f t="shared" si="61"/>
        <v>-3.3948566438174375</v>
      </c>
    </row>
    <row r="144" spans="2:38" x14ac:dyDescent="0.3">
      <c r="B144" s="2" t="s">
        <v>141</v>
      </c>
      <c r="C144" s="41"/>
      <c r="D144" s="14">
        <v>3.5784350982236699</v>
      </c>
      <c r="E144" s="15">
        <v>2.6134138781859502</v>
      </c>
      <c r="F144" s="19">
        <v>0.92855986491161702</v>
      </c>
      <c r="G144" s="43"/>
      <c r="H144" s="6">
        <v>38.461780320102903</v>
      </c>
      <c r="I144" s="7">
        <v>40.472100520056898</v>
      </c>
      <c r="J144" s="43"/>
      <c r="K144" s="6">
        <v>36.554320727566598</v>
      </c>
      <c r="L144" s="7">
        <v>38.6364061262706</v>
      </c>
      <c r="M144" s="43"/>
      <c r="N144" s="6">
        <v>35.841469063756598</v>
      </c>
      <c r="O144" s="7">
        <v>37.684907195904749</v>
      </c>
      <c r="P144" s="43"/>
      <c r="Q144" s="6">
        <v>34.090761693303897</v>
      </c>
      <c r="R144" s="7">
        <v>36.006937063189447</v>
      </c>
      <c r="S144" s="43"/>
      <c r="T144" s="6">
        <v>27.472172707069902</v>
      </c>
      <c r="U144" s="7">
        <v>29.053928717275699</v>
      </c>
      <c r="V144" s="43"/>
      <c r="W144" s="6">
        <v>26.1268501221805</v>
      </c>
      <c r="X144" s="7">
        <v>27.751159239532448</v>
      </c>
      <c r="Y144" s="43"/>
      <c r="Z144" s="46">
        <f t="shared" si="52"/>
        <v>-1.9074595925363056</v>
      </c>
      <c r="AA144" s="21">
        <f t="shared" si="53"/>
        <v>-1.7507073704527016</v>
      </c>
      <c r="AB144" s="10">
        <f t="shared" si="54"/>
        <v>-1.3453225848894022</v>
      </c>
      <c r="AC144" s="43"/>
      <c r="AD144" s="46">
        <f t="shared" si="55"/>
        <v>-1.835694393786298</v>
      </c>
      <c r="AE144" s="21">
        <f t="shared" si="56"/>
        <v>-1.677970132715302</v>
      </c>
      <c r="AF144" s="10">
        <f t="shared" si="57"/>
        <v>-1.3027694777432508</v>
      </c>
      <c r="AG144" s="50"/>
      <c r="AH144" s="46">
        <f t="shared" si="58"/>
        <v>-0.41047422210828888</v>
      </c>
      <c r="AI144" s="10">
        <f t="shared" si="59"/>
        <v>-0.38694590366579862</v>
      </c>
      <c r="AK144" s="46">
        <f t="shared" si="60"/>
        <v>-1.3720883001820392</v>
      </c>
      <c r="AL144" s="10">
        <f t="shared" si="61"/>
        <v>-1.3266883118105253</v>
      </c>
    </row>
    <row r="145" spans="2:38" x14ac:dyDescent="0.3">
      <c r="B145" s="2" t="s">
        <v>142</v>
      </c>
      <c r="C145" s="41"/>
      <c r="D145" s="14">
        <v>2.1687605153289199E-2</v>
      </c>
      <c r="E145" s="15">
        <v>4.7591176023140801E-2</v>
      </c>
      <c r="F145" s="19">
        <v>2.98425174621566E-2</v>
      </c>
      <c r="G145" s="43"/>
      <c r="H145" s="6">
        <v>34.828852353845299</v>
      </c>
      <c r="I145" s="7">
        <v>37.443828850054146</v>
      </c>
      <c r="J145" s="43"/>
      <c r="K145" s="6">
        <v>33.819445647675799</v>
      </c>
      <c r="L145" s="7">
        <v>36.244636503369001</v>
      </c>
      <c r="M145" s="43"/>
      <c r="N145" s="6">
        <v>40.782941376015899</v>
      </c>
      <c r="O145" s="7">
        <v>43.126029853702697</v>
      </c>
      <c r="P145" s="43"/>
      <c r="Q145" s="6">
        <v>39.473471018313496</v>
      </c>
      <c r="R145" s="7">
        <v>41.64318273580065</v>
      </c>
      <c r="S145" s="43"/>
      <c r="T145" s="6">
        <v>35.222152870553799</v>
      </c>
      <c r="U145" s="7">
        <v>37.810631877368252</v>
      </c>
      <c r="V145" s="43"/>
      <c r="W145" s="6">
        <v>34.066123370967503</v>
      </c>
      <c r="X145" s="7">
        <v>36.428363857954196</v>
      </c>
      <c r="Y145" s="43"/>
      <c r="Z145" s="46">
        <f t="shared" si="52"/>
        <v>-1.0094067061695</v>
      </c>
      <c r="AA145" s="21">
        <f t="shared" si="53"/>
        <v>-1.3094703577024021</v>
      </c>
      <c r="AB145" s="10">
        <f t="shared" si="54"/>
        <v>-1.1560294995862961</v>
      </c>
      <c r="AC145" s="43"/>
      <c r="AD145" s="46">
        <f t="shared" si="55"/>
        <v>-1.1991923466851446</v>
      </c>
      <c r="AE145" s="21">
        <f t="shared" si="56"/>
        <v>-1.4828471179020468</v>
      </c>
      <c r="AF145" s="10">
        <f t="shared" si="57"/>
        <v>-1.382268019414056</v>
      </c>
      <c r="AG145" s="50"/>
      <c r="AH145" s="46">
        <f t="shared" si="58"/>
        <v>-0.37791020981885198</v>
      </c>
      <c r="AI145" s="10">
        <f t="shared" si="59"/>
        <v>-0.3502455272689709</v>
      </c>
      <c r="AK145" s="46">
        <f t="shared" si="60"/>
        <v>-2.4668721478682833</v>
      </c>
      <c r="AL145" s="10">
        <f t="shared" si="61"/>
        <v>-2.5675460689630762</v>
      </c>
    </row>
    <row r="146" spans="2:38" x14ac:dyDescent="0.3">
      <c r="B146" s="2" t="s">
        <v>143</v>
      </c>
      <c r="C146" s="41"/>
      <c r="D146" s="14">
        <v>2.40832595097497E-3</v>
      </c>
      <c r="E146" s="15">
        <v>1.8612905039515301E-3</v>
      </c>
      <c r="F146" s="19">
        <v>7.6404932331852597E-4</v>
      </c>
      <c r="G146" s="43"/>
      <c r="H146" s="6" t="s">
        <v>107</v>
      </c>
      <c r="I146" s="7" t="s">
        <v>107</v>
      </c>
      <c r="J146" s="43"/>
      <c r="K146" s="6" t="s">
        <v>107</v>
      </c>
      <c r="L146" s="7" t="s">
        <v>107</v>
      </c>
      <c r="M146" s="43"/>
      <c r="N146" s="6" t="s">
        <v>107</v>
      </c>
      <c r="O146" s="7" t="s">
        <v>107</v>
      </c>
      <c r="P146" s="43"/>
      <c r="Q146" s="6" t="s">
        <v>107</v>
      </c>
      <c r="R146" s="7" t="s">
        <v>107</v>
      </c>
      <c r="S146" s="43"/>
      <c r="T146" s="6" t="s">
        <v>107</v>
      </c>
      <c r="U146" s="7" t="s">
        <v>107</v>
      </c>
      <c r="V146" s="43"/>
      <c r="W146" s="6" t="s">
        <v>107</v>
      </c>
      <c r="X146" s="7" t="s">
        <v>107</v>
      </c>
      <c r="Y146" s="43"/>
      <c r="Z146" s="46" t="s">
        <v>107</v>
      </c>
      <c r="AA146" s="21" t="s">
        <v>107</v>
      </c>
      <c r="AB146" s="10" t="s">
        <v>107</v>
      </c>
      <c r="AC146" s="43"/>
      <c r="AD146" s="46" t="s">
        <v>107</v>
      </c>
      <c r="AE146" s="21" t="s">
        <v>107</v>
      </c>
      <c r="AF146" s="10" t="s">
        <v>107</v>
      </c>
      <c r="AG146" s="50"/>
      <c r="AH146" s="46" t="s">
        <v>107</v>
      </c>
      <c r="AI146" s="10" t="s">
        <v>107</v>
      </c>
      <c r="AK146" s="46" t="s">
        <v>107</v>
      </c>
      <c r="AL146" s="10" t="s">
        <v>107</v>
      </c>
    </row>
    <row r="147" spans="2:38" x14ac:dyDescent="0.3">
      <c r="B147" s="2" t="s">
        <v>144</v>
      </c>
      <c r="C147" s="41"/>
      <c r="D147" s="14">
        <v>7.0127452691368802E-3</v>
      </c>
      <c r="E147" s="15">
        <v>5.2353524953948002E-3</v>
      </c>
      <c r="F147" s="19">
        <v>2.1554959206204201E-3</v>
      </c>
      <c r="G147" s="43"/>
      <c r="H147" s="6">
        <v>26.493138327412399</v>
      </c>
      <c r="I147" s="7">
        <v>25.55090049018915</v>
      </c>
      <c r="J147" s="43"/>
      <c r="K147" s="6">
        <v>24.347360440128</v>
      </c>
      <c r="L147" s="7">
        <v>23.475235822102597</v>
      </c>
      <c r="M147" s="43"/>
      <c r="N147" s="6">
        <v>25.632079803425501</v>
      </c>
      <c r="O147" s="7">
        <v>24.578492011690798</v>
      </c>
      <c r="P147" s="43"/>
      <c r="Q147" s="6">
        <v>23.562975154789299</v>
      </c>
      <c r="R147" s="7">
        <v>22.566748737157099</v>
      </c>
      <c r="S147" s="43"/>
      <c r="T147" s="6">
        <v>20.2685034410997</v>
      </c>
      <c r="U147" s="7">
        <v>19.61962944128215</v>
      </c>
      <c r="V147" s="43"/>
      <c r="W147" s="6">
        <v>18.7078534615992</v>
      </c>
      <c r="X147" s="7">
        <v>18.087876351237849</v>
      </c>
      <c r="Y147" s="43"/>
      <c r="Z147" s="46">
        <f t="shared" ref="Z147:Z180" si="62">K147-H147</f>
        <v>-2.1457778872843996</v>
      </c>
      <c r="AA147" s="21">
        <f t="shared" ref="AA147:AA180" si="63">Q147-N147</f>
        <v>-2.0691046486362019</v>
      </c>
      <c r="AB147" s="10">
        <f t="shared" ref="AB147:AB180" si="64">W147-T147</f>
        <v>-1.5606499795005</v>
      </c>
      <c r="AC147" s="43"/>
      <c r="AD147" s="46">
        <f t="shared" ref="AD147:AD180" si="65">L147-I147</f>
        <v>-2.0756646680865529</v>
      </c>
      <c r="AE147" s="21">
        <f t="shared" ref="AE147:AE180" si="66">R147-O147</f>
        <v>-2.0117432745336998</v>
      </c>
      <c r="AF147" s="10">
        <f t="shared" ref="AF147:AF180" si="67">X147-U147</f>
        <v>-1.531753090044301</v>
      </c>
      <c r="AG147" s="50"/>
      <c r="AH147" s="46">
        <f t="shared" ref="AH147:AH180" si="68">SLOPE(Z147:AB147,LN($D147:$F147))</f>
        <v>-0.51394280194615427</v>
      </c>
      <c r="AI147" s="10">
        <f t="shared" si="59"/>
        <v>-0.47967247846296962</v>
      </c>
      <c r="AK147" s="46">
        <f t="shared" ref="AK147:AK180" si="69">INTERCEPT(Z147:AB147,LN($D147:$F147))</f>
        <v>-4.7265223820935542</v>
      </c>
      <c r="AL147" s="10">
        <f t="shared" si="61"/>
        <v>-4.4876015125850612</v>
      </c>
    </row>
    <row r="148" spans="2:38" x14ac:dyDescent="0.3">
      <c r="B148" s="2" t="s">
        <v>145</v>
      </c>
      <c r="C148" s="41"/>
      <c r="D148" s="14">
        <v>3.8734938281319302E-3</v>
      </c>
      <c r="E148" s="15">
        <v>2.8693497535032101E-3</v>
      </c>
      <c r="F148" s="19">
        <v>1.1243981664220001E-3</v>
      </c>
      <c r="G148" s="43"/>
      <c r="H148" s="6">
        <v>26.313899993896399</v>
      </c>
      <c r="I148" s="7">
        <v>25.376297950744551</v>
      </c>
      <c r="J148" s="43"/>
      <c r="K148" s="6">
        <v>24.190874099731399</v>
      </c>
      <c r="L148" s="7">
        <v>23.320064544677699</v>
      </c>
      <c r="M148" s="43"/>
      <c r="N148" s="6">
        <v>25.4997043609619</v>
      </c>
      <c r="O148" s="7">
        <v>24.445051193237248</v>
      </c>
      <c r="P148" s="43"/>
      <c r="Q148" s="6">
        <v>23.445360183715799</v>
      </c>
      <c r="R148" s="7">
        <v>22.443954467773398</v>
      </c>
      <c r="S148" s="43"/>
      <c r="T148" s="6">
        <v>20.215980529785099</v>
      </c>
      <c r="U148" s="7">
        <v>19.547103881835902</v>
      </c>
      <c r="V148" s="43"/>
      <c r="W148" s="6">
        <v>18.657680511474599</v>
      </c>
      <c r="X148" s="7">
        <v>18.019767761230447</v>
      </c>
      <c r="Y148" s="43"/>
      <c r="Z148" s="46">
        <f t="shared" si="62"/>
        <v>-2.123025894165</v>
      </c>
      <c r="AA148" s="21">
        <f t="shared" si="63"/>
        <v>-2.0543441772461009</v>
      </c>
      <c r="AB148" s="10">
        <f t="shared" si="64"/>
        <v>-1.5583000183105007</v>
      </c>
      <c r="AC148" s="43"/>
      <c r="AD148" s="46">
        <f t="shared" si="65"/>
        <v>-2.0562334060668519</v>
      </c>
      <c r="AE148" s="21">
        <f t="shared" si="66"/>
        <v>-2.0010967254638494</v>
      </c>
      <c r="AF148" s="10">
        <f t="shared" si="67"/>
        <v>-1.5273361206054545</v>
      </c>
      <c r="AG148" s="50"/>
      <c r="AH148" s="46">
        <f t="shared" si="68"/>
        <v>-0.47397999378488614</v>
      </c>
      <c r="AI148" s="10">
        <f t="shared" si="59"/>
        <v>-0.44625104065835236</v>
      </c>
      <c r="AK148" s="46">
        <f t="shared" si="69"/>
        <v>-4.7870172141587446</v>
      </c>
      <c r="AL148" s="10">
        <f t="shared" si="61"/>
        <v>-4.5684808463445394</v>
      </c>
    </row>
    <row r="149" spans="2:38" x14ac:dyDescent="0.3">
      <c r="B149" s="2" t="s">
        <v>146</v>
      </c>
      <c r="C149" s="41"/>
      <c r="D149" s="14">
        <v>1.8537504683998501E-3</v>
      </c>
      <c r="E149" s="15">
        <v>1.9887934060330899E-3</v>
      </c>
      <c r="F149" s="19">
        <v>1.0617307790008301E-3</v>
      </c>
      <c r="G149" s="43"/>
      <c r="H149" s="6">
        <v>14.1477820289193</v>
      </c>
      <c r="I149" s="7">
        <v>15.02024690843275</v>
      </c>
      <c r="J149" s="43"/>
      <c r="K149" s="6">
        <v>13.1552890737404</v>
      </c>
      <c r="L149" s="7">
        <v>13.953489205942645</v>
      </c>
      <c r="M149" s="43"/>
      <c r="N149" s="6">
        <v>14.060527147866001</v>
      </c>
      <c r="O149" s="7">
        <v>14.863201188518</v>
      </c>
      <c r="P149" s="43"/>
      <c r="Q149" s="6">
        <v>13.0829512913177</v>
      </c>
      <c r="R149" s="7">
        <v>13.824279876652646</v>
      </c>
      <c r="S149" s="43"/>
      <c r="T149" s="6">
        <v>12.112761743705599</v>
      </c>
      <c r="U149" s="7">
        <v>12.713399641276085</v>
      </c>
      <c r="V149" s="43"/>
      <c r="W149" s="6">
        <v>11.3568086774024</v>
      </c>
      <c r="X149" s="7">
        <v>11.894782354791197</v>
      </c>
      <c r="Y149" s="43"/>
      <c r="Z149" s="46">
        <f t="shared" si="62"/>
        <v>-0.9924929551788999</v>
      </c>
      <c r="AA149" s="21">
        <f t="shared" si="63"/>
        <v>-0.97757585654830059</v>
      </c>
      <c r="AB149" s="10">
        <f t="shared" si="64"/>
        <v>-0.75595306630319925</v>
      </c>
      <c r="AC149" s="43"/>
      <c r="AD149" s="46">
        <f t="shared" si="65"/>
        <v>-1.0667577024901043</v>
      </c>
      <c r="AE149" s="21">
        <f t="shared" si="66"/>
        <v>-1.0389213118653533</v>
      </c>
      <c r="AF149" s="10">
        <f t="shared" si="67"/>
        <v>-0.81861728648488885</v>
      </c>
      <c r="AG149" s="50"/>
      <c r="AH149" s="46">
        <f t="shared" si="68"/>
        <v>-0.38039542232326373</v>
      </c>
      <c r="AI149" s="10">
        <f t="shared" si="59"/>
        <v>-0.38706102566317485</v>
      </c>
      <c r="AK149" s="46">
        <f t="shared" si="69"/>
        <v>-3.363318254870558</v>
      </c>
      <c r="AL149" s="10">
        <f t="shared" si="61"/>
        <v>-3.4724220375290855</v>
      </c>
    </row>
    <row r="150" spans="2:38" x14ac:dyDescent="0.3">
      <c r="B150" s="2" t="s">
        <v>147</v>
      </c>
      <c r="C150" s="41"/>
      <c r="D150" s="14">
        <v>3.2175877320880401E-4</v>
      </c>
      <c r="E150" s="15">
        <v>1.5130185641295599E-4</v>
      </c>
      <c r="F150" s="19">
        <v>1.17193497089679E-4</v>
      </c>
      <c r="G150" s="43"/>
      <c r="H150" s="6">
        <v>53.079690894669497</v>
      </c>
      <c r="I150" s="7">
        <v>62.271127562950902</v>
      </c>
      <c r="J150" s="43"/>
      <c r="K150" s="6">
        <v>50.594787771525098</v>
      </c>
      <c r="L150" s="7">
        <v>59.625907662987053</v>
      </c>
      <c r="M150" s="43"/>
      <c r="N150" s="6">
        <v>44.459220043786502</v>
      </c>
      <c r="O150" s="7">
        <v>51.414896904589952</v>
      </c>
      <c r="P150" s="43"/>
      <c r="Q150" s="6">
        <v>42.455378836209803</v>
      </c>
      <c r="R150" s="7">
        <v>49.347787295655102</v>
      </c>
      <c r="S150" s="43"/>
      <c r="T150" s="6">
        <v>35.568133146434697</v>
      </c>
      <c r="U150" s="7">
        <v>41.836323581248905</v>
      </c>
      <c r="V150" s="43"/>
      <c r="W150" s="6">
        <v>33.951768172206499</v>
      </c>
      <c r="X150" s="7">
        <v>40.031966647869453</v>
      </c>
      <c r="Y150" s="43"/>
      <c r="Z150" s="46">
        <f t="shared" si="62"/>
        <v>-2.4849031231443988</v>
      </c>
      <c r="AA150" s="21">
        <f t="shared" si="63"/>
        <v>-2.0038412075766985</v>
      </c>
      <c r="AB150" s="10">
        <f t="shared" si="64"/>
        <v>-1.6163649742281976</v>
      </c>
      <c r="AC150" s="43"/>
      <c r="AD150" s="46">
        <f t="shared" si="65"/>
        <v>-2.6452198999638483</v>
      </c>
      <c r="AE150" s="21">
        <f t="shared" si="66"/>
        <v>-2.0671096089348495</v>
      </c>
      <c r="AF150" s="10">
        <f t="shared" si="67"/>
        <v>-1.8043569333794522</v>
      </c>
      <c r="AG150" s="50"/>
      <c r="AH150" s="46">
        <f t="shared" si="68"/>
        <v>-0.80934683524313922</v>
      </c>
      <c r="AI150" s="10">
        <f t="shared" si="59"/>
        <v>-0.81745355239445172</v>
      </c>
      <c r="AK150" s="46">
        <f t="shared" si="69"/>
        <v>-9.0195988001360483</v>
      </c>
      <c r="AL150" s="10">
        <f t="shared" si="61"/>
        <v>-9.2267511383810934</v>
      </c>
    </row>
    <row r="151" spans="2:38" x14ac:dyDescent="0.3">
      <c r="B151" s="2" t="s">
        <v>148</v>
      </c>
      <c r="C151" s="41"/>
      <c r="D151" s="14">
        <v>1.4119763499378401E-3</v>
      </c>
      <c r="E151" s="15">
        <v>4.57205550424164E-3</v>
      </c>
      <c r="F151" s="19">
        <v>1.87788677409763E-3</v>
      </c>
      <c r="G151" s="43"/>
      <c r="H151" s="6">
        <v>30.806346893310501</v>
      </c>
      <c r="I151" s="7">
        <v>31.007415771484297</v>
      </c>
      <c r="J151" s="43"/>
      <c r="K151" s="6">
        <v>29.591638565063398</v>
      </c>
      <c r="L151" s="7">
        <v>29.670815467834398</v>
      </c>
      <c r="M151" s="43"/>
      <c r="N151" s="6">
        <v>32.238185882568303</v>
      </c>
      <c r="O151" s="7">
        <v>31.605188369750952</v>
      </c>
      <c r="P151" s="43"/>
      <c r="Q151" s="6">
        <v>31.038702011108398</v>
      </c>
      <c r="R151" s="7">
        <v>30.440582275390547</v>
      </c>
      <c r="S151" s="43"/>
      <c r="T151" s="6">
        <v>28.140647888183501</v>
      </c>
      <c r="U151" s="7">
        <v>28.0821208953857</v>
      </c>
      <c r="V151" s="43"/>
      <c r="W151" s="6">
        <v>27.2163772583007</v>
      </c>
      <c r="X151" s="7">
        <v>27.144363403320249</v>
      </c>
      <c r="Y151" s="43"/>
      <c r="Z151" s="46">
        <f t="shared" si="62"/>
        <v>-1.2147083282471023</v>
      </c>
      <c r="AA151" s="21">
        <f t="shared" si="63"/>
        <v>-1.1994838714599041</v>
      </c>
      <c r="AB151" s="10">
        <f t="shared" si="64"/>
        <v>-0.92427062988280184</v>
      </c>
      <c r="AC151" s="43"/>
      <c r="AD151" s="46">
        <f t="shared" si="65"/>
        <v>-1.3366003036498988</v>
      </c>
      <c r="AE151" s="21">
        <f t="shared" si="66"/>
        <v>-1.1646060943604049</v>
      </c>
      <c r="AF151" s="10">
        <f t="shared" si="67"/>
        <v>-0.937757492065451</v>
      </c>
      <c r="AG151" s="50"/>
      <c r="AH151" s="46">
        <f t="shared" si="68"/>
        <v>-6.3976534727733625E-2</v>
      </c>
      <c r="AI151" s="10">
        <f t="shared" si="59"/>
        <v>5.0570343003633847E-2</v>
      </c>
      <c r="AK151" s="46">
        <f t="shared" si="69"/>
        <v>-1.5015458970023474</v>
      </c>
      <c r="AL151" s="10">
        <f t="shared" si="61"/>
        <v>-0.83905310325682492</v>
      </c>
    </row>
    <row r="152" spans="2:38" x14ac:dyDescent="0.3">
      <c r="B152" s="2" t="s">
        <v>149</v>
      </c>
      <c r="C152" s="41"/>
      <c r="D152" s="14">
        <v>1.9196182884527999</v>
      </c>
      <c r="E152" s="15">
        <v>2.4721681010754399</v>
      </c>
      <c r="F152" s="19">
        <v>0.66890512120947399</v>
      </c>
      <c r="G152" s="43"/>
      <c r="H152" s="6">
        <v>53.205032910845297</v>
      </c>
      <c r="I152" s="7">
        <v>58.178902210340397</v>
      </c>
      <c r="J152" s="43"/>
      <c r="K152" s="6">
        <v>49.716408157392699</v>
      </c>
      <c r="L152" s="7">
        <v>54.432496626756951</v>
      </c>
      <c r="M152" s="43"/>
      <c r="N152" s="6">
        <v>58.314390178837201</v>
      </c>
      <c r="O152" s="7">
        <v>64.168683296470249</v>
      </c>
      <c r="P152" s="43"/>
      <c r="Q152" s="6">
        <v>54.582846435295799</v>
      </c>
      <c r="R152" s="7">
        <v>60.070659749309549</v>
      </c>
      <c r="S152" s="43"/>
      <c r="T152" s="6">
        <v>40.082381180260803</v>
      </c>
      <c r="U152" s="7">
        <v>44.638029137779895</v>
      </c>
      <c r="V152" s="43"/>
      <c r="W152" s="6">
        <v>37.447207901197501</v>
      </c>
      <c r="X152" s="7">
        <v>41.738367065379201</v>
      </c>
      <c r="Y152" s="43"/>
      <c r="Z152" s="46">
        <f t="shared" si="62"/>
        <v>-3.4886247534525978</v>
      </c>
      <c r="AA152" s="21">
        <f t="shared" si="63"/>
        <v>-3.7315437435414012</v>
      </c>
      <c r="AB152" s="10">
        <f t="shared" si="64"/>
        <v>-2.6351732790633022</v>
      </c>
      <c r="AC152" s="43"/>
      <c r="AD152" s="46">
        <f t="shared" si="65"/>
        <v>-3.7464055835834458</v>
      </c>
      <c r="AE152" s="21">
        <f t="shared" si="66"/>
        <v>-4.0980235471607003</v>
      </c>
      <c r="AF152" s="10">
        <f t="shared" si="67"/>
        <v>-2.8996620724006945</v>
      </c>
      <c r="AG152" s="50"/>
      <c r="AH152" s="46">
        <f t="shared" si="68"/>
        <v>-0.83016818591070363</v>
      </c>
      <c r="AI152" s="10">
        <f t="shared" si="59"/>
        <v>-0.88347543444053667</v>
      </c>
      <c r="AK152" s="46">
        <f t="shared" si="69"/>
        <v>-2.9654690533953074</v>
      </c>
      <c r="AL152" s="10">
        <f t="shared" si="61"/>
        <v>-3.241193637632823</v>
      </c>
    </row>
    <row r="153" spans="2:38" x14ac:dyDescent="0.3">
      <c r="B153" s="2" t="s">
        <v>150</v>
      </c>
      <c r="C153" s="41"/>
      <c r="D153" s="14">
        <v>6.8517296036957595E-2</v>
      </c>
      <c r="E153" s="15">
        <v>0.13079060032366899</v>
      </c>
      <c r="F153" s="19">
        <v>5.9782616319320699E-2</v>
      </c>
      <c r="G153" s="43"/>
      <c r="H153" s="6">
        <v>25.0046247817614</v>
      </c>
      <c r="I153" s="7">
        <v>27.380568485965149</v>
      </c>
      <c r="J153" s="43"/>
      <c r="K153" s="6">
        <v>23.599478295778098</v>
      </c>
      <c r="L153" s="7">
        <v>25.62631086129365</v>
      </c>
      <c r="M153" s="43"/>
      <c r="N153" s="6">
        <v>27.1456492260731</v>
      </c>
      <c r="O153" s="7">
        <v>28.973571018033503</v>
      </c>
      <c r="P153" s="43"/>
      <c r="Q153" s="6">
        <v>25.704179849439999</v>
      </c>
      <c r="R153" s="7">
        <v>27.23409527608155</v>
      </c>
      <c r="S153" s="43"/>
      <c r="T153" s="6">
        <v>19.300887846409701</v>
      </c>
      <c r="U153" s="7">
        <v>20.4350663264877</v>
      </c>
      <c r="V153" s="43"/>
      <c r="W153" s="6">
        <v>18.3055035059317</v>
      </c>
      <c r="X153" s="7">
        <v>19.223761891656601</v>
      </c>
      <c r="Y153" s="43"/>
      <c r="Z153" s="46">
        <f t="shared" si="62"/>
        <v>-1.4051464859833018</v>
      </c>
      <c r="AA153" s="21">
        <f t="shared" si="63"/>
        <v>-1.4414693766331013</v>
      </c>
      <c r="AB153" s="10">
        <f t="shared" si="64"/>
        <v>-0.99538434047800095</v>
      </c>
      <c r="AC153" s="43"/>
      <c r="AD153" s="46">
        <f t="shared" si="65"/>
        <v>-1.7542576246714994</v>
      </c>
      <c r="AE153" s="21">
        <f t="shared" si="66"/>
        <v>-1.7394757419519529</v>
      </c>
      <c r="AF153" s="10">
        <f t="shared" si="67"/>
        <v>-1.2113044348310993</v>
      </c>
      <c r="AG153" s="50"/>
      <c r="AH153" s="46">
        <f t="shared" si="68"/>
        <v>-0.40838840957591888</v>
      </c>
      <c r="AI153" s="10">
        <f t="shared" si="59"/>
        <v>-0.45544749336301221</v>
      </c>
      <c r="AK153" s="46">
        <f t="shared" si="69"/>
        <v>-2.3059758140207487</v>
      </c>
      <c r="AL153" s="10">
        <f t="shared" si="61"/>
        <v>-2.711802602278869</v>
      </c>
    </row>
    <row r="154" spans="2:38" x14ac:dyDescent="0.3">
      <c r="B154" s="2" t="s">
        <v>151</v>
      </c>
      <c r="C154" s="41"/>
      <c r="D154" s="14">
        <v>0.16372630251522599</v>
      </c>
      <c r="E154" s="15">
        <v>8.9209871090572795E-2</v>
      </c>
      <c r="F154" s="19">
        <v>6.2797191080771794E-2</v>
      </c>
      <c r="G154" s="43"/>
      <c r="H154" s="6">
        <v>42.6247071096371</v>
      </c>
      <c r="I154" s="7">
        <v>48.18095344344075</v>
      </c>
      <c r="J154" s="43"/>
      <c r="K154" s="6">
        <v>40.594943605949197</v>
      </c>
      <c r="L154" s="7">
        <v>46.157507446858105</v>
      </c>
      <c r="M154" s="43"/>
      <c r="N154" s="6">
        <v>37.648257960361299</v>
      </c>
      <c r="O154" s="7">
        <v>42.3494205775662</v>
      </c>
      <c r="P154" s="43"/>
      <c r="Q154" s="6">
        <v>35.811325670410604</v>
      </c>
      <c r="R154" s="7">
        <v>40.407278978133746</v>
      </c>
      <c r="S154" s="43"/>
      <c r="T154" s="6">
        <v>30.2022163274892</v>
      </c>
      <c r="U154" s="7">
        <v>34.290569788759299</v>
      </c>
      <c r="V154" s="43"/>
      <c r="W154" s="6">
        <v>28.7443203595653</v>
      </c>
      <c r="X154" s="7">
        <v>32.707678434066402</v>
      </c>
      <c r="Y154" s="43"/>
      <c r="Z154" s="46">
        <f t="shared" si="62"/>
        <v>-2.0297635036879029</v>
      </c>
      <c r="AA154" s="21">
        <f t="shared" si="63"/>
        <v>-1.8369322899506955</v>
      </c>
      <c r="AB154" s="10">
        <f t="shared" si="64"/>
        <v>-1.4578959679238999</v>
      </c>
      <c r="AC154" s="43"/>
      <c r="AD154" s="46">
        <f t="shared" si="65"/>
        <v>-2.0234459965826446</v>
      </c>
      <c r="AE154" s="21">
        <f t="shared" si="66"/>
        <v>-1.9421415994324533</v>
      </c>
      <c r="AF154" s="10">
        <f t="shared" si="67"/>
        <v>-1.5828913546928973</v>
      </c>
      <c r="AG154" s="50"/>
      <c r="AH154" s="46">
        <f t="shared" si="68"/>
        <v>-0.56597302046936226</v>
      </c>
      <c r="AI154" s="10">
        <f t="shared" si="59"/>
        <v>-0.42380038332016878</v>
      </c>
      <c r="AK154" s="46">
        <f t="shared" si="69"/>
        <v>-3.094367317366153</v>
      </c>
      <c r="AL154" s="10">
        <f t="shared" si="61"/>
        <v>-2.8375366272602647</v>
      </c>
    </row>
    <row r="155" spans="2:38" x14ac:dyDescent="0.3">
      <c r="B155" s="2" t="s">
        <v>152</v>
      </c>
      <c r="C155" s="41"/>
      <c r="D155" s="14">
        <v>5.0492700704306802E-3</v>
      </c>
      <c r="E155" s="15">
        <v>4.1179032656526197E-3</v>
      </c>
      <c r="F155" s="19">
        <v>1.6893322316953901E-3</v>
      </c>
      <c r="G155" s="43"/>
      <c r="H155" s="6">
        <v>17.3223152160644</v>
      </c>
      <c r="I155" s="7">
        <v>17.5658264160156</v>
      </c>
      <c r="J155" s="43"/>
      <c r="K155" s="6">
        <v>15.927490234375</v>
      </c>
      <c r="L155" s="7">
        <v>16.166223049163751</v>
      </c>
      <c r="M155" s="43"/>
      <c r="N155" s="6">
        <v>17.635095596313398</v>
      </c>
      <c r="O155" s="7">
        <v>17.627500057220452</v>
      </c>
      <c r="P155" s="43"/>
      <c r="Q155" s="6">
        <v>16.210128784179599</v>
      </c>
      <c r="R155" s="7">
        <v>16.186566352844149</v>
      </c>
      <c r="S155" s="43"/>
      <c r="T155" s="6">
        <v>14.5540676116943</v>
      </c>
      <c r="U155" s="7">
        <v>14.670627593994048</v>
      </c>
      <c r="V155" s="43"/>
      <c r="W155" s="6">
        <v>13.4481954574584</v>
      </c>
      <c r="X155" s="7">
        <v>13.5572462081909</v>
      </c>
      <c r="Y155" s="43"/>
      <c r="Z155" s="46">
        <f t="shared" si="62"/>
        <v>-1.3948249816893998</v>
      </c>
      <c r="AA155" s="21">
        <f t="shared" si="63"/>
        <v>-1.4249668121337997</v>
      </c>
      <c r="AB155" s="10">
        <f t="shared" si="64"/>
        <v>-1.1058721542359002</v>
      </c>
      <c r="AC155" s="43"/>
      <c r="AD155" s="46">
        <f t="shared" si="65"/>
        <v>-1.3996033668518493</v>
      </c>
      <c r="AE155" s="21">
        <f t="shared" si="66"/>
        <v>-1.4409337043763024</v>
      </c>
      <c r="AF155" s="10">
        <f t="shared" si="67"/>
        <v>-1.113381385803148</v>
      </c>
      <c r="AG155" s="50"/>
      <c r="AH155" s="46">
        <f t="shared" si="68"/>
        <v>-0.29226129802781031</v>
      </c>
      <c r="AI155" s="10">
        <f t="shared" si="59"/>
        <v>-0.29337445667716677</v>
      </c>
      <c r="AK155" s="46">
        <f t="shared" si="69"/>
        <v>-2.9807125371347238</v>
      </c>
      <c r="AL155" s="10">
        <f t="shared" si="61"/>
        <v>-2.9964995863818418</v>
      </c>
    </row>
    <row r="156" spans="2:38" x14ac:dyDescent="0.3">
      <c r="B156" s="2" t="s">
        <v>153</v>
      </c>
      <c r="C156" s="41"/>
      <c r="D156" s="14">
        <v>2.2998917012001699E-2</v>
      </c>
      <c r="E156" s="15">
        <v>4.1956069277707599E-2</v>
      </c>
      <c r="F156" s="19">
        <v>2.2109933344177098E-2</v>
      </c>
      <c r="G156" s="43"/>
      <c r="H156" s="6">
        <v>34.395118158726198</v>
      </c>
      <c r="I156" s="7">
        <v>29.54288543962225</v>
      </c>
      <c r="J156" s="43"/>
      <c r="K156" s="6">
        <v>33.197974717116097</v>
      </c>
      <c r="L156" s="7">
        <v>28.184225829804397</v>
      </c>
      <c r="M156" s="43"/>
      <c r="N156" s="6">
        <v>38.221013510806301</v>
      </c>
      <c r="O156" s="7">
        <v>32.415379693078449</v>
      </c>
      <c r="P156" s="43"/>
      <c r="Q156" s="6">
        <v>37.047529257027001</v>
      </c>
      <c r="R156" s="7">
        <v>31.113316355601647</v>
      </c>
      <c r="S156" s="43"/>
      <c r="T156" s="6">
        <v>31.506587720031899</v>
      </c>
      <c r="U156" s="7">
        <v>26.044747607164553</v>
      </c>
      <c r="V156" s="43"/>
      <c r="W156" s="6">
        <v>30.4845880210292</v>
      </c>
      <c r="X156" s="7">
        <v>24.920412624198651</v>
      </c>
      <c r="Y156" s="43"/>
      <c r="Z156" s="46">
        <f t="shared" si="62"/>
        <v>-1.1971434416101019</v>
      </c>
      <c r="AA156" s="21">
        <f t="shared" si="63"/>
        <v>-1.1734842537793</v>
      </c>
      <c r="AB156" s="10">
        <f t="shared" si="64"/>
        <v>-1.0219996990026985</v>
      </c>
      <c r="AC156" s="43"/>
      <c r="AD156" s="46">
        <f t="shared" si="65"/>
        <v>-1.3586596098178525</v>
      </c>
      <c r="AE156" s="21">
        <f t="shared" si="66"/>
        <v>-1.3020633374768025</v>
      </c>
      <c r="AF156" s="10">
        <f t="shared" si="67"/>
        <v>-1.1243349829659017</v>
      </c>
      <c r="AG156" s="50"/>
      <c r="AH156" s="46">
        <f t="shared" si="68"/>
        <v>-0.11601940714598796</v>
      </c>
      <c r="AI156" s="10">
        <f t="shared" si="59"/>
        <v>-0.11517062541746972</v>
      </c>
      <c r="AK156" s="46">
        <f t="shared" si="69"/>
        <v>-1.5468118940891502</v>
      </c>
      <c r="AL156" s="10">
        <f t="shared" si="61"/>
        <v>-1.6745791425060208</v>
      </c>
    </row>
    <row r="157" spans="2:38" x14ac:dyDescent="0.3">
      <c r="B157" s="2" t="s">
        <v>154</v>
      </c>
      <c r="C157" s="41"/>
      <c r="D157" s="14">
        <v>0.28599812496695398</v>
      </c>
      <c r="E157" s="15">
        <v>0.29100016411305202</v>
      </c>
      <c r="F157" s="19">
        <v>0.10974555816703099</v>
      </c>
      <c r="G157" s="43"/>
      <c r="H157" s="6">
        <v>64.266372680664006</v>
      </c>
      <c r="I157" s="7">
        <v>60.9117336273193</v>
      </c>
      <c r="J157" s="43"/>
      <c r="K157" s="6">
        <v>62.218364715576101</v>
      </c>
      <c r="L157" s="7">
        <v>58.900438308715799</v>
      </c>
      <c r="M157" s="43"/>
      <c r="N157" s="6">
        <v>66.52734375</v>
      </c>
      <c r="O157" s="7">
        <v>63.302787780761648</v>
      </c>
      <c r="P157" s="43"/>
      <c r="Q157" s="6">
        <v>64.551773071289006</v>
      </c>
      <c r="R157" s="7">
        <v>61.7030639648437</v>
      </c>
      <c r="S157" s="43"/>
      <c r="T157" s="6">
        <v>38.416927337646399</v>
      </c>
      <c r="U157" s="7">
        <v>34.870277404785099</v>
      </c>
      <c r="V157" s="43"/>
      <c r="W157" s="6">
        <v>37.188694000244098</v>
      </c>
      <c r="X157" s="7">
        <v>33.628961563110302</v>
      </c>
      <c r="Y157" s="43"/>
      <c r="Z157" s="46">
        <f t="shared" si="62"/>
        <v>-2.0480079650879048</v>
      </c>
      <c r="AA157" s="21">
        <f t="shared" si="63"/>
        <v>-1.9755706787109943</v>
      </c>
      <c r="AB157" s="10">
        <f t="shared" si="64"/>
        <v>-1.2282333374023011</v>
      </c>
      <c r="AC157" s="43"/>
      <c r="AD157" s="46">
        <f t="shared" si="65"/>
        <v>-2.0112953186035014</v>
      </c>
      <c r="AE157" s="21">
        <f t="shared" si="66"/>
        <v>-1.5997238159179474</v>
      </c>
      <c r="AF157" s="10">
        <f t="shared" si="67"/>
        <v>-1.2413158416747976</v>
      </c>
      <c r="AG157" s="50"/>
      <c r="AH157" s="46">
        <f t="shared" si="68"/>
        <v>-0.80951953320422776</v>
      </c>
      <c r="AI157" s="10">
        <f t="shared" si="59"/>
        <v>-0.5778862888599251</v>
      </c>
      <c r="AK157" s="46">
        <f t="shared" si="69"/>
        <v>-3.0177158228268963</v>
      </c>
      <c r="AL157" s="10">
        <f t="shared" si="61"/>
        <v>-2.5219896292859563</v>
      </c>
    </row>
    <row r="158" spans="2:38" x14ac:dyDescent="0.3">
      <c r="B158" s="2" t="s">
        <v>155</v>
      </c>
      <c r="C158" s="41"/>
      <c r="D158" s="14">
        <v>6.8384942628248693E-2</v>
      </c>
      <c r="E158" s="15">
        <v>4.6649818234722702E-2</v>
      </c>
      <c r="F158" s="19">
        <v>3.2202070432287101E-2</v>
      </c>
      <c r="G158" s="43"/>
      <c r="H158" s="6">
        <v>42.912169395381397</v>
      </c>
      <c r="I158" s="7">
        <v>46.845562570309397</v>
      </c>
      <c r="J158" s="43"/>
      <c r="K158" s="6">
        <v>40.789362132313798</v>
      </c>
      <c r="L158" s="7">
        <v>44.786021325289951</v>
      </c>
      <c r="M158" s="43"/>
      <c r="N158" s="6">
        <v>37.851779912897101</v>
      </c>
      <c r="O158" s="7">
        <v>40.952545360726546</v>
      </c>
      <c r="P158" s="43"/>
      <c r="Q158" s="6">
        <v>36.090518563944897</v>
      </c>
      <c r="R158" s="7">
        <v>39.160378078804754</v>
      </c>
      <c r="S158" s="43"/>
      <c r="T158" s="6">
        <v>30.3233581031831</v>
      </c>
      <c r="U158" s="7">
        <v>33.12581115312895</v>
      </c>
      <c r="V158" s="43"/>
      <c r="W158" s="6">
        <v>28.819454636229899</v>
      </c>
      <c r="X158" s="7">
        <v>31.6136174538033</v>
      </c>
      <c r="Y158" s="43"/>
      <c r="Z158" s="46">
        <f t="shared" si="62"/>
        <v>-2.1228072630675996</v>
      </c>
      <c r="AA158" s="21">
        <f t="shared" si="63"/>
        <v>-1.7612613489522033</v>
      </c>
      <c r="AB158" s="10">
        <f t="shared" si="64"/>
        <v>-1.5039034669532008</v>
      </c>
      <c r="AC158" s="43"/>
      <c r="AD158" s="46">
        <f t="shared" si="65"/>
        <v>-2.0595412450194459</v>
      </c>
      <c r="AE158" s="21">
        <f t="shared" si="66"/>
        <v>-1.7921672819217918</v>
      </c>
      <c r="AF158" s="10">
        <f t="shared" si="67"/>
        <v>-1.5121936993256497</v>
      </c>
      <c r="AG158" s="50"/>
      <c r="AH158" s="46">
        <f t="shared" si="68"/>
        <v>-0.82244181680726536</v>
      </c>
      <c r="AI158" s="10">
        <f t="shared" si="59"/>
        <v>-0.72662387524936689</v>
      </c>
      <c r="AK158" s="46">
        <f t="shared" si="69"/>
        <v>-4.3135984248065569</v>
      </c>
      <c r="AL158" s="10">
        <f t="shared" si="61"/>
        <v>-4.0122632179730813</v>
      </c>
    </row>
    <row r="159" spans="2:38" x14ac:dyDescent="0.3">
      <c r="B159" s="2" t="s">
        <v>156</v>
      </c>
      <c r="C159" s="41"/>
      <c r="D159" s="14">
        <v>3.1195878010021601E-2</v>
      </c>
      <c r="E159" s="15">
        <v>1.6151559247482902E-2</v>
      </c>
      <c r="F159" s="19">
        <v>1.2118015840286401E-2</v>
      </c>
      <c r="G159" s="43"/>
      <c r="H159" s="6">
        <v>46.344107622488103</v>
      </c>
      <c r="I159" s="7">
        <v>50.402766940818452</v>
      </c>
      <c r="J159" s="43"/>
      <c r="K159" s="6">
        <v>44.134395973029299</v>
      </c>
      <c r="L159" s="7">
        <v>48.367024382927355</v>
      </c>
      <c r="M159" s="43"/>
      <c r="N159" s="6">
        <v>40.433542953865299</v>
      </c>
      <c r="O159" s="7">
        <v>43.547709489854249</v>
      </c>
      <c r="P159" s="43"/>
      <c r="Q159" s="6">
        <v>38.416082991711697</v>
      </c>
      <c r="R159" s="7">
        <v>41.569944173308997</v>
      </c>
      <c r="S159" s="43"/>
      <c r="T159" s="6">
        <v>32.653270399899803</v>
      </c>
      <c r="U159" s="7">
        <v>35.639250852198252</v>
      </c>
      <c r="V159" s="43"/>
      <c r="W159" s="6">
        <v>31.073554978185001</v>
      </c>
      <c r="X159" s="7">
        <v>34.108547331547548</v>
      </c>
      <c r="Y159" s="43"/>
      <c r="Z159" s="46">
        <f t="shared" si="62"/>
        <v>-2.2097116494588036</v>
      </c>
      <c r="AA159" s="21">
        <f t="shared" si="63"/>
        <v>-2.0174599621536018</v>
      </c>
      <c r="AB159" s="10">
        <f t="shared" si="64"/>
        <v>-1.5797154217148019</v>
      </c>
      <c r="AC159" s="43"/>
      <c r="AD159" s="46">
        <f t="shared" si="65"/>
        <v>-2.0357425578910977</v>
      </c>
      <c r="AE159" s="21">
        <f t="shared" si="66"/>
        <v>-1.977765316545252</v>
      </c>
      <c r="AF159" s="10">
        <f t="shared" si="67"/>
        <v>-1.5307035206507038</v>
      </c>
      <c r="AG159" s="50"/>
      <c r="AH159" s="46">
        <f t="shared" si="68"/>
        <v>-0.60144405922459609</v>
      </c>
      <c r="AI159" s="10">
        <f t="shared" si="59"/>
        <v>-0.45685712723673016</v>
      </c>
      <c r="AK159" s="46">
        <f t="shared" si="69"/>
        <v>-4.3426622691767198</v>
      </c>
      <c r="AL159" s="10">
        <f t="shared" si="61"/>
        <v>-3.6764538077156006</v>
      </c>
    </row>
    <row r="160" spans="2:38" x14ac:dyDescent="0.3">
      <c r="B160" s="2" t="s">
        <v>157</v>
      </c>
      <c r="C160" s="41"/>
      <c r="D160" s="14">
        <v>1.5773903856633399E-3</v>
      </c>
      <c r="E160" s="15">
        <v>3.4675751199523498E-3</v>
      </c>
      <c r="F160" s="19">
        <v>1.7884726196406399E-3</v>
      </c>
      <c r="G160" s="43"/>
      <c r="H160" s="6">
        <v>14.2043347576382</v>
      </c>
      <c r="I160" s="7">
        <v>14.11345214088005</v>
      </c>
      <c r="J160" s="43"/>
      <c r="K160" s="6">
        <v>13.225156667684001</v>
      </c>
      <c r="L160" s="7">
        <v>13.11384228357695</v>
      </c>
      <c r="M160" s="43"/>
      <c r="N160" s="6">
        <v>14.1081385957831</v>
      </c>
      <c r="O160" s="7">
        <v>14.06642178670835</v>
      </c>
      <c r="P160" s="43"/>
      <c r="Q160" s="6">
        <v>13.1048906982573</v>
      </c>
      <c r="R160" s="7">
        <v>13.0313359162356</v>
      </c>
      <c r="S160" s="43"/>
      <c r="T160" s="6">
        <v>11.8605964077331</v>
      </c>
      <c r="U160" s="7">
        <v>11.79129746384314</v>
      </c>
      <c r="V160" s="43"/>
      <c r="W160" s="6">
        <v>11.0916005497107</v>
      </c>
      <c r="X160" s="7">
        <v>11.005187605605879</v>
      </c>
      <c r="Y160" s="43"/>
      <c r="Z160" s="46">
        <f t="shared" si="62"/>
        <v>-0.97917808995419975</v>
      </c>
      <c r="AA160" s="21">
        <f t="shared" si="63"/>
        <v>-1.0032478975257995</v>
      </c>
      <c r="AB160" s="10">
        <f t="shared" si="64"/>
        <v>-0.76899585802240011</v>
      </c>
      <c r="AC160" s="43"/>
      <c r="AD160" s="46">
        <f t="shared" si="65"/>
        <v>-0.99960985730309915</v>
      </c>
      <c r="AE160" s="21">
        <f t="shared" si="66"/>
        <v>-1.0350858704727504</v>
      </c>
      <c r="AF160" s="10">
        <f t="shared" si="67"/>
        <v>-0.78610985823726054</v>
      </c>
      <c r="AG160" s="50"/>
      <c r="AH160" s="46">
        <f t="shared" si="68"/>
        <v>-0.13741039962359139</v>
      </c>
      <c r="AI160" s="10">
        <f t="shared" si="59"/>
        <v>-0.15445551677423025</v>
      </c>
      <c r="AK160" s="46">
        <f t="shared" si="69"/>
        <v>-1.761879131283238</v>
      </c>
      <c r="AL160" s="10">
        <f t="shared" si="61"/>
        <v>-1.8897929053060445</v>
      </c>
    </row>
    <row r="161" spans="2:38" x14ac:dyDescent="0.3">
      <c r="B161" s="2" t="s">
        <v>158</v>
      </c>
      <c r="C161" s="41"/>
      <c r="D161" s="14">
        <v>3.3177293836453001E-2</v>
      </c>
      <c r="E161" s="15">
        <v>4.0102754729767001E-2</v>
      </c>
      <c r="F161" s="19">
        <v>3.0940800945044901E-2</v>
      </c>
      <c r="G161" s="43"/>
      <c r="H161" s="6">
        <v>27.755246464136899</v>
      </c>
      <c r="I161" s="7">
        <v>25.213086637781402</v>
      </c>
      <c r="J161" s="43"/>
      <c r="K161" s="6">
        <v>25.7034900734314</v>
      </c>
      <c r="L161" s="7">
        <v>23.35566420305085</v>
      </c>
      <c r="M161" s="43"/>
      <c r="N161" s="6">
        <v>29.167068461025099</v>
      </c>
      <c r="O161" s="7">
        <v>26.434539031582247</v>
      </c>
      <c r="P161" s="43"/>
      <c r="Q161" s="6">
        <v>27.015200278371299</v>
      </c>
      <c r="R161" s="7">
        <v>24.48366101906235</v>
      </c>
      <c r="S161" s="43"/>
      <c r="T161" s="6">
        <v>23.9309692419579</v>
      </c>
      <c r="U161" s="7">
        <v>21.962197763202148</v>
      </c>
      <c r="V161" s="43"/>
      <c r="W161" s="6">
        <v>22.1839208340764</v>
      </c>
      <c r="X161" s="7">
        <v>20.388976603790198</v>
      </c>
      <c r="Y161" s="43"/>
      <c r="Z161" s="46">
        <f t="shared" si="62"/>
        <v>-2.0517563907054992</v>
      </c>
      <c r="AA161" s="21">
        <f t="shared" si="63"/>
        <v>-2.1518681826538</v>
      </c>
      <c r="AB161" s="10">
        <f t="shared" si="64"/>
        <v>-1.7470484078815005</v>
      </c>
      <c r="AC161" s="43"/>
      <c r="AD161" s="46">
        <f t="shared" si="65"/>
        <v>-1.8574224347305517</v>
      </c>
      <c r="AE161" s="21">
        <f t="shared" si="66"/>
        <v>-1.9508780125198975</v>
      </c>
      <c r="AF161" s="10">
        <f t="shared" si="67"/>
        <v>-1.5732211594119505</v>
      </c>
      <c r="AG161" s="50"/>
      <c r="AH161" s="46">
        <f t="shared" si="68"/>
        <v>-1.3438005001626867</v>
      </c>
      <c r="AI161" s="10">
        <f t="shared" si="59"/>
        <v>-1.2537008890632615</v>
      </c>
      <c r="AK161" s="46">
        <f t="shared" si="69"/>
        <v>-6.506736103152388</v>
      </c>
      <c r="AL161" s="10">
        <f t="shared" si="61"/>
        <v>-6.0137473106795145</v>
      </c>
    </row>
    <row r="162" spans="2:38" x14ac:dyDescent="0.3">
      <c r="B162" s="2" t="s">
        <v>159</v>
      </c>
      <c r="C162" s="41"/>
      <c r="D162" s="14">
        <v>1.3588967829393599</v>
      </c>
      <c r="E162" s="15">
        <v>1.38260816541579</v>
      </c>
      <c r="F162" s="19">
        <v>0.62388213820916005</v>
      </c>
      <c r="G162" s="43"/>
      <c r="H162" s="6">
        <v>43.055195757906503</v>
      </c>
      <c r="I162" s="7">
        <v>39.991252958591645</v>
      </c>
      <c r="J162" s="43"/>
      <c r="K162" s="6">
        <v>41.429566489211901</v>
      </c>
      <c r="L162" s="7">
        <v>38.500626986358597</v>
      </c>
      <c r="M162" s="43"/>
      <c r="N162" s="6">
        <v>43.139621061030397</v>
      </c>
      <c r="O162" s="7">
        <v>40.130302464885702</v>
      </c>
      <c r="P162" s="43"/>
      <c r="Q162" s="6">
        <v>41.509053618334697</v>
      </c>
      <c r="R162" s="7">
        <v>38.623755145040704</v>
      </c>
      <c r="S162" s="43"/>
      <c r="T162" s="6">
        <v>32.862751933556801</v>
      </c>
      <c r="U162" s="7">
        <v>30.458659576775048</v>
      </c>
      <c r="V162" s="43"/>
      <c r="W162" s="6">
        <v>31.645881361679599</v>
      </c>
      <c r="X162" s="7">
        <v>29.348273449010748</v>
      </c>
      <c r="Y162" s="43"/>
      <c r="Z162" s="46">
        <f t="shared" si="62"/>
        <v>-1.6256292686946026</v>
      </c>
      <c r="AA162" s="21">
        <f t="shared" si="63"/>
        <v>-1.6305674426956998</v>
      </c>
      <c r="AB162" s="10">
        <f t="shared" si="64"/>
        <v>-1.2168705718772017</v>
      </c>
      <c r="AC162" s="43"/>
      <c r="AD162" s="46">
        <f t="shared" si="65"/>
        <v>-1.4906259722330475</v>
      </c>
      <c r="AE162" s="21">
        <f t="shared" si="66"/>
        <v>-1.5065473198449979</v>
      </c>
      <c r="AF162" s="10">
        <f t="shared" si="67"/>
        <v>-1.1103861277643006</v>
      </c>
      <c r="AG162" s="50"/>
      <c r="AH162" s="46">
        <f t="shared" si="68"/>
        <v>-0.52236279065611879</v>
      </c>
      <c r="AI162" s="10">
        <f t="shared" si="59"/>
        <v>-0.49334806851526486</v>
      </c>
      <c r="AK162" s="46">
        <f t="shared" si="69"/>
        <v>-1.4633631330105252</v>
      </c>
      <c r="AL162" s="10">
        <f t="shared" si="61"/>
        <v>-1.3430635183475772</v>
      </c>
    </row>
    <row r="163" spans="2:38" x14ac:dyDescent="0.3">
      <c r="B163" s="2" t="s">
        <v>160</v>
      </c>
      <c r="C163" s="41"/>
      <c r="D163" s="14">
        <v>0.74692611481524995</v>
      </c>
      <c r="E163" s="15">
        <v>0.35439324280013501</v>
      </c>
      <c r="F163" s="19">
        <v>0.25091940196965201</v>
      </c>
      <c r="G163" s="43"/>
      <c r="H163" s="6">
        <v>46.446300577449897</v>
      </c>
      <c r="I163" s="7">
        <v>50.34493120848775</v>
      </c>
      <c r="J163" s="43"/>
      <c r="K163" s="6">
        <v>43.8824308446342</v>
      </c>
      <c r="L163" s="7">
        <v>47.7770963413804</v>
      </c>
      <c r="M163" s="43"/>
      <c r="N163" s="6">
        <v>40.502104303836902</v>
      </c>
      <c r="O163" s="7">
        <v>43.357514555070999</v>
      </c>
      <c r="P163" s="43"/>
      <c r="Q163" s="6">
        <v>38.220280975997198</v>
      </c>
      <c r="R163" s="7">
        <v>41.045881949034253</v>
      </c>
      <c r="S163" s="43"/>
      <c r="T163" s="6">
        <v>31.397477828192599</v>
      </c>
      <c r="U163" s="7">
        <v>33.854880498363102</v>
      </c>
      <c r="V163" s="43"/>
      <c r="W163" s="6">
        <v>29.682987904268899</v>
      </c>
      <c r="X163" s="7">
        <v>32.116869788829199</v>
      </c>
      <c r="Y163" s="43"/>
      <c r="Z163" s="46">
        <f t="shared" si="62"/>
        <v>-2.5638697328156965</v>
      </c>
      <c r="AA163" s="21">
        <f t="shared" si="63"/>
        <v>-2.2818233278397031</v>
      </c>
      <c r="AB163" s="10">
        <f t="shared" si="64"/>
        <v>-1.7144899239237006</v>
      </c>
      <c r="AC163" s="43"/>
      <c r="AD163" s="46">
        <f t="shared" si="65"/>
        <v>-2.5678348671073508</v>
      </c>
      <c r="AE163" s="21">
        <f t="shared" si="66"/>
        <v>-2.3116326060367456</v>
      </c>
      <c r="AF163" s="10">
        <f t="shared" si="67"/>
        <v>-1.7380107095339028</v>
      </c>
      <c r="AG163" s="50"/>
      <c r="AH163" s="46">
        <f t="shared" si="68"/>
        <v>-0.71458769487324403</v>
      </c>
      <c r="AI163" s="10">
        <f t="shared" si="59"/>
        <v>-0.6939822304649178</v>
      </c>
      <c r="AK163" s="46">
        <f t="shared" si="69"/>
        <v>-2.8326579217135435</v>
      </c>
      <c r="AL163" s="10">
        <f t="shared" si="61"/>
        <v>-2.8331306253366373</v>
      </c>
    </row>
    <row r="164" spans="2:38" x14ac:dyDescent="0.3">
      <c r="B164" s="2" t="s">
        <v>161</v>
      </c>
      <c r="C164" s="41"/>
      <c r="D164" s="14">
        <v>0.31881294178011699</v>
      </c>
      <c r="E164" s="15">
        <v>0.38837601208907402</v>
      </c>
      <c r="F164" s="19">
        <v>0.224849038667777</v>
      </c>
      <c r="G164" s="43"/>
      <c r="H164" s="6">
        <v>42.187105968227698</v>
      </c>
      <c r="I164" s="7">
        <v>38.781356655855198</v>
      </c>
      <c r="J164" s="43"/>
      <c r="K164" s="6">
        <v>39.8708138818808</v>
      </c>
      <c r="L164" s="7">
        <v>36.484032445217096</v>
      </c>
      <c r="M164" s="43"/>
      <c r="N164" s="6">
        <v>46.844443984401003</v>
      </c>
      <c r="O164" s="7">
        <v>42.490805412782805</v>
      </c>
      <c r="P164" s="43"/>
      <c r="Q164" s="6">
        <v>44.370428094863499</v>
      </c>
      <c r="R164" s="7">
        <v>39.935780423924598</v>
      </c>
      <c r="S164" s="43"/>
      <c r="T164" s="6">
        <v>33.4442455672324</v>
      </c>
      <c r="U164" s="7">
        <v>30.214778492861598</v>
      </c>
      <c r="V164" s="43"/>
      <c r="W164" s="6">
        <v>31.573581058525399</v>
      </c>
      <c r="X164" s="7">
        <v>28.387605571346501</v>
      </c>
      <c r="Y164" s="43"/>
      <c r="Z164" s="46">
        <f t="shared" si="62"/>
        <v>-2.3162920863468983</v>
      </c>
      <c r="AA164" s="21">
        <f t="shared" si="63"/>
        <v>-2.4740158895375046</v>
      </c>
      <c r="AB164" s="10">
        <f t="shared" si="64"/>
        <v>-1.8706645087070015</v>
      </c>
      <c r="AC164" s="43"/>
      <c r="AD164" s="46">
        <f t="shared" si="65"/>
        <v>-2.2973242106381022</v>
      </c>
      <c r="AE164" s="21">
        <f t="shared" si="66"/>
        <v>-2.5550249888582073</v>
      </c>
      <c r="AF164" s="10">
        <f t="shared" si="67"/>
        <v>-1.8271729215150962</v>
      </c>
      <c r="AG164" s="50"/>
      <c r="AH164" s="46">
        <f t="shared" si="68"/>
        <v>-1.1238090131970275</v>
      </c>
      <c r="AI164" s="10">
        <f t="shared" si="59"/>
        <v>-1.3334324354857361</v>
      </c>
      <c r="AK164" s="46">
        <f t="shared" si="69"/>
        <v>-3.5618741993705481</v>
      </c>
      <c r="AL164" s="10">
        <f t="shared" si="61"/>
        <v>-3.8182959367414187</v>
      </c>
    </row>
    <row r="165" spans="2:38" x14ac:dyDescent="0.3">
      <c r="B165" s="2" t="s">
        <v>162</v>
      </c>
      <c r="C165" s="41"/>
      <c r="D165" s="14">
        <v>0.21204761847846099</v>
      </c>
      <c r="E165" s="15">
        <v>0.42582224778471101</v>
      </c>
      <c r="F165" s="19">
        <v>0.23245715409564099</v>
      </c>
      <c r="G165" s="43"/>
      <c r="H165" s="6">
        <v>32.328829692501401</v>
      </c>
      <c r="I165" s="7">
        <v>29.901288294944649</v>
      </c>
      <c r="J165" s="43"/>
      <c r="K165" s="6">
        <v>30.361199324466899</v>
      </c>
      <c r="L165" s="7">
        <v>28.023687963716249</v>
      </c>
      <c r="M165" s="43"/>
      <c r="N165" s="6">
        <v>37.055532916719997</v>
      </c>
      <c r="O165" s="7">
        <v>34.906460154771899</v>
      </c>
      <c r="P165" s="43"/>
      <c r="Q165" s="6">
        <v>35.002787190074102</v>
      </c>
      <c r="R165" s="7">
        <v>32.902402618244949</v>
      </c>
      <c r="S165" s="43"/>
      <c r="T165" s="6">
        <v>28.248115550593699</v>
      </c>
      <c r="U165" s="7">
        <v>26.268559100247948</v>
      </c>
      <c r="V165" s="43"/>
      <c r="W165" s="6">
        <v>26.6081461792214</v>
      </c>
      <c r="X165" s="7">
        <v>24.682097949022001</v>
      </c>
      <c r="Y165" s="43"/>
      <c r="Z165" s="46">
        <f t="shared" si="62"/>
        <v>-1.9676303680345022</v>
      </c>
      <c r="AA165" s="21">
        <f t="shared" si="63"/>
        <v>-2.0527457266458953</v>
      </c>
      <c r="AB165" s="10">
        <f t="shared" si="64"/>
        <v>-1.6399693713722989</v>
      </c>
      <c r="AC165" s="43"/>
      <c r="AD165" s="46">
        <f t="shared" si="65"/>
        <v>-1.8776003312284004</v>
      </c>
      <c r="AE165" s="21">
        <f t="shared" si="66"/>
        <v>-2.0040575365269504</v>
      </c>
      <c r="AF165" s="10">
        <f t="shared" si="67"/>
        <v>-1.5864611512259472</v>
      </c>
      <c r="AG165" s="50"/>
      <c r="AH165" s="46">
        <f t="shared" si="68"/>
        <v>-0.32416666514572978</v>
      </c>
      <c r="AI165" s="10">
        <f t="shared" si="59"/>
        <v>-0.36493277572225286</v>
      </c>
      <c r="AK165" s="46">
        <f t="shared" si="69"/>
        <v>-2.3042789926346821</v>
      </c>
      <c r="AL165" s="10">
        <f t="shared" si="61"/>
        <v>-2.2927065516223823</v>
      </c>
    </row>
    <row r="166" spans="2:38" x14ac:dyDescent="0.3">
      <c r="B166" s="2" t="s">
        <v>163</v>
      </c>
      <c r="C166" s="41"/>
      <c r="D166" s="14">
        <v>3.06762361181078E-2</v>
      </c>
      <c r="E166" s="15">
        <v>3.38295493306114E-2</v>
      </c>
      <c r="F166" s="19">
        <v>1.3185395070452501E-2</v>
      </c>
      <c r="G166" s="43"/>
      <c r="H166" s="6">
        <v>19.302478345666302</v>
      </c>
      <c r="I166" s="7">
        <v>16.2160882049313</v>
      </c>
      <c r="J166" s="43"/>
      <c r="K166" s="6">
        <v>18.128150927924899</v>
      </c>
      <c r="L166" s="7">
        <v>15.244823300766701</v>
      </c>
      <c r="M166" s="43"/>
      <c r="N166" s="6">
        <v>19.717835896286399</v>
      </c>
      <c r="O166" s="7">
        <v>16.565754116074299</v>
      </c>
      <c r="P166" s="43"/>
      <c r="Q166" s="6">
        <v>18.341511021919601</v>
      </c>
      <c r="R166" s="7">
        <v>15.269890020945249</v>
      </c>
      <c r="S166" s="43"/>
      <c r="T166" s="6">
        <v>16.348020327043798</v>
      </c>
      <c r="U166" s="7">
        <v>13.432130294208001</v>
      </c>
      <c r="V166" s="43"/>
      <c r="W166" s="6">
        <v>15.146968245077099</v>
      </c>
      <c r="X166" s="7">
        <v>12.428068116910499</v>
      </c>
      <c r="Y166" s="43"/>
      <c r="Z166" s="46">
        <f t="shared" si="62"/>
        <v>-1.1743274177414023</v>
      </c>
      <c r="AA166" s="21">
        <f t="shared" si="63"/>
        <v>-1.376324874366798</v>
      </c>
      <c r="AB166" s="10">
        <f t="shared" si="64"/>
        <v>-1.201052081966699</v>
      </c>
      <c r="AC166" s="43"/>
      <c r="AD166" s="46">
        <f t="shared" si="65"/>
        <v>-0.97126490416459887</v>
      </c>
      <c r="AE166" s="21">
        <f t="shared" si="66"/>
        <v>-1.2958640951290494</v>
      </c>
      <c r="AF166" s="10">
        <f t="shared" si="67"/>
        <v>-1.0040621772975022</v>
      </c>
      <c r="AG166" s="50"/>
      <c r="AH166" s="46">
        <f t="shared" si="68"/>
        <v>-0.10081455199464411</v>
      </c>
      <c r="AI166" s="10">
        <f t="shared" si="59"/>
        <v>-0.17326225583494412</v>
      </c>
      <c r="AK166" s="46">
        <f t="shared" si="69"/>
        <v>-1.626920041258739</v>
      </c>
      <c r="AL166" s="10">
        <f t="shared" si="61"/>
        <v>-1.7372042981170903</v>
      </c>
    </row>
    <row r="167" spans="2:38" x14ac:dyDescent="0.3">
      <c r="B167" s="2" t="s">
        <v>164</v>
      </c>
      <c r="C167" s="41"/>
      <c r="D167" s="14">
        <v>9.5344276768309106E-3</v>
      </c>
      <c r="E167" s="15">
        <v>8.6998891535739198E-3</v>
      </c>
      <c r="F167" s="19">
        <v>4.4305570612334999E-3</v>
      </c>
      <c r="G167" s="43"/>
      <c r="H167" s="6">
        <v>41.112927547155898</v>
      </c>
      <c r="I167" s="7">
        <v>39.437145398845502</v>
      </c>
      <c r="J167" s="43"/>
      <c r="K167" s="6">
        <v>39.605696124943201</v>
      </c>
      <c r="L167" s="7">
        <v>38.138303490799203</v>
      </c>
      <c r="M167" s="43"/>
      <c r="N167" s="6">
        <v>41.235697242012101</v>
      </c>
      <c r="O167" s="7">
        <v>39.693788888301398</v>
      </c>
      <c r="P167" s="43"/>
      <c r="Q167" s="6">
        <v>39.693799989940104</v>
      </c>
      <c r="R167" s="7">
        <v>38.1633297328992</v>
      </c>
      <c r="S167" s="43"/>
      <c r="T167" s="6">
        <v>31.4620333712252</v>
      </c>
      <c r="U167" s="7">
        <v>30.30617538455715</v>
      </c>
      <c r="V167" s="43"/>
      <c r="W167" s="6">
        <v>30.319330431470501</v>
      </c>
      <c r="X167" s="7">
        <v>29.215032817968901</v>
      </c>
      <c r="Y167" s="43"/>
      <c r="Z167" s="46">
        <f t="shared" si="62"/>
        <v>-1.5072314222126977</v>
      </c>
      <c r="AA167" s="21">
        <f t="shared" si="63"/>
        <v>-1.5418972520719976</v>
      </c>
      <c r="AB167" s="10">
        <f t="shared" si="64"/>
        <v>-1.1427029397546988</v>
      </c>
      <c r="AC167" s="43"/>
      <c r="AD167" s="46">
        <f t="shared" si="65"/>
        <v>-1.298841908046299</v>
      </c>
      <c r="AE167" s="21">
        <f t="shared" si="66"/>
        <v>-1.5304591554021982</v>
      </c>
      <c r="AF167" s="10">
        <f t="shared" si="67"/>
        <v>-1.0911425665882497</v>
      </c>
      <c r="AG167" s="50"/>
      <c r="AH167" s="46">
        <f t="shared" si="68"/>
        <v>-0.51905586369571055</v>
      </c>
      <c r="AI167" s="10">
        <f t="shared" si="59"/>
        <v>-0.41329885085130824</v>
      </c>
      <c r="AK167" s="46">
        <f t="shared" si="69"/>
        <v>-3.9608112421281421</v>
      </c>
      <c r="AL167" s="10">
        <f t="shared" si="61"/>
        <v>-3.3480315797005282</v>
      </c>
    </row>
    <row r="168" spans="2:38" x14ac:dyDescent="0.3">
      <c r="B168" s="2" t="s">
        <v>165</v>
      </c>
      <c r="C168" s="41"/>
      <c r="D168" s="14">
        <v>0.106484984892253</v>
      </c>
      <c r="E168" s="15">
        <v>7.8024123180847199E-2</v>
      </c>
      <c r="F168" s="19">
        <v>5.2833139601124297E-2</v>
      </c>
      <c r="G168" s="43"/>
      <c r="H168" s="6">
        <v>38.004186593862698</v>
      </c>
      <c r="I168" s="7">
        <v>36.586329277915297</v>
      </c>
      <c r="J168" s="43"/>
      <c r="K168" s="6">
        <v>35.932804433798204</v>
      </c>
      <c r="L168" s="7">
        <v>34.676996013135948</v>
      </c>
      <c r="M168" s="43"/>
      <c r="N168" s="6">
        <v>34.628738332864998</v>
      </c>
      <c r="O168" s="7">
        <v>32.942436859178045</v>
      </c>
      <c r="P168" s="43"/>
      <c r="Q168" s="6">
        <v>32.783735884585901</v>
      </c>
      <c r="R168" s="7">
        <v>31.274415115898901</v>
      </c>
      <c r="S168" s="43"/>
      <c r="T168" s="6">
        <v>27.193695409984802</v>
      </c>
      <c r="U168" s="7">
        <v>25.683593365454701</v>
      </c>
      <c r="V168" s="43"/>
      <c r="W168" s="6">
        <v>25.782194506867501</v>
      </c>
      <c r="X168" s="7">
        <v>24.433169968173949</v>
      </c>
      <c r="Y168" s="43"/>
      <c r="Z168" s="46">
        <f t="shared" si="62"/>
        <v>-2.0713821600644948</v>
      </c>
      <c r="AA168" s="21">
        <f t="shared" si="63"/>
        <v>-1.8450024482790965</v>
      </c>
      <c r="AB168" s="10">
        <f t="shared" si="64"/>
        <v>-1.4115009031173003</v>
      </c>
      <c r="AC168" s="43"/>
      <c r="AD168" s="46">
        <f t="shared" si="65"/>
        <v>-1.9093332647793488</v>
      </c>
      <c r="AE168" s="21">
        <f t="shared" si="66"/>
        <v>-1.6680217432791444</v>
      </c>
      <c r="AF168" s="10">
        <f t="shared" si="67"/>
        <v>-1.2504233972807519</v>
      </c>
      <c r="AG168" s="50"/>
      <c r="AH168" s="46">
        <f t="shared" si="68"/>
        <v>-0.94860556654427575</v>
      </c>
      <c r="AI168" s="10">
        <f t="shared" si="59"/>
        <v>-0.9455815521808093</v>
      </c>
      <c r="AK168" s="46">
        <f t="shared" si="69"/>
        <v>-4.2205516340684639</v>
      </c>
      <c r="AL168" s="10">
        <f t="shared" si="61"/>
        <v>-4.0460562743443553</v>
      </c>
    </row>
    <row r="169" spans="2:38" x14ac:dyDescent="0.3">
      <c r="B169" s="2" t="s">
        <v>166</v>
      </c>
      <c r="C169" s="41"/>
      <c r="D169" s="14">
        <v>5.7969420620573003E-2</v>
      </c>
      <c r="E169" s="15">
        <v>3.7427714016355203E-2</v>
      </c>
      <c r="F169" s="19">
        <v>2.52406345230381E-2</v>
      </c>
      <c r="G169" s="43"/>
      <c r="H169" s="6">
        <v>46.743499426262296</v>
      </c>
      <c r="I169" s="7">
        <v>51.733828111045</v>
      </c>
      <c r="J169" s="43"/>
      <c r="K169" s="6">
        <v>44.305857939647098</v>
      </c>
      <c r="L169" s="7">
        <v>49.243240806838351</v>
      </c>
      <c r="M169" s="43"/>
      <c r="N169" s="6">
        <v>41.886561892179699</v>
      </c>
      <c r="O169" s="7">
        <v>45.936534765264454</v>
      </c>
      <c r="P169" s="43"/>
      <c r="Q169" s="6">
        <v>39.6398614816937</v>
      </c>
      <c r="R169" s="7">
        <v>43.644546129686198</v>
      </c>
      <c r="S169" s="43"/>
      <c r="T169" s="6">
        <v>34.0822035969761</v>
      </c>
      <c r="U169" s="7">
        <v>37.964855814288555</v>
      </c>
      <c r="V169" s="43"/>
      <c r="W169" s="6">
        <v>32.425994791944902</v>
      </c>
      <c r="X169" s="7">
        <v>36.309229253517145</v>
      </c>
      <c r="Y169" s="43"/>
      <c r="Z169" s="46">
        <f t="shared" si="62"/>
        <v>-2.437641486615199</v>
      </c>
      <c r="AA169" s="21">
        <f t="shared" si="63"/>
        <v>-2.2467004104859996</v>
      </c>
      <c r="AB169" s="10">
        <f t="shared" si="64"/>
        <v>-1.6562088050311985</v>
      </c>
      <c r="AC169" s="43"/>
      <c r="AD169" s="46">
        <f t="shared" si="65"/>
        <v>-2.4905873042066489</v>
      </c>
      <c r="AE169" s="21">
        <f t="shared" si="66"/>
        <v>-2.2919886355782566</v>
      </c>
      <c r="AF169" s="10">
        <f t="shared" si="67"/>
        <v>-1.6556265607714096</v>
      </c>
      <c r="AG169" s="50"/>
      <c r="AH169" s="46">
        <f t="shared" si="68"/>
        <v>-0.93059104097624634</v>
      </c>
      <c r="AI169" s="10">
        <f t="shared" si="59"/>
        <v>-0.9941089554960405</v>
      </c>
      <c r="AK169" s="46">
        <f t="shared" si="69"/>
        <v>-5.1573200015356226</v>
      </c>
      <c r="AL169" s="10">
        <f t="shared" si="61"/>
        <v>-5.3976267652759891</v>
      </c>
    </row>
    <row r="170" spans="2:38" x14ac:dyDescent="0.3">
      <c r="B170" s="2" t="s">
        <v>167</v>
      </c>
      <c r="C170" s="41"/>
      <c r="D170" s="14">
        <v>0.17595526338369699</v>
      </c>
      <c r="E170" s="15">
        <v>0.40091070373597298</v>
      </c>
      <c r="F170" s="19">
        <v>0.12938363658833499</v>
      </c>
      <c r="G170" s="43"/>
      <c r="H170" s="6">
        <v>55.235612198593998</v>
      </c>
      <c r="I170" s="7">
        <v>63.69913230667575</v>
      </c>
      <c r="J170" s="43"/>
      <c r="K170" s="6">
        <v>51.982175206144298</v>
      </c>
      <c r="L170" s="7">
        <v>60.2139921041707</v>
      </c>
      <c r="M170" s="43"/>
      <c r="N170" s="6">
        <v>57.884933896323297</v>
      </c>
      <c r="O170" s="7">
        <v>66.315670221215697</v>
      </c>
      <c r="P170" s="43"/>
      <c r="Q170" s="6">
        <v>54.576527311886899</v>
      </c>
      <c r="R170" s="7">
        <v>62.835847696132547</v>
      </c>
      <c r="S170" s="43"/>
      <c r="T170" s="6">
        <v>43.360929865579202</v>
      </c>
      <c r="U170" s="7">
        <v>50.789742745860195</v>
      </c>
      <c r="V170" s="43"/>
      <c r="W170" s="6">
        <v>40.805085636566503</v>
      </c>
      <c r="X170" s="7">
        <v>48.034121312471598</v>
      </c>
      <c r="Y170" s="43"/>
      <c r="Z170" s="46">
        <f t="shared" si="62"/>
        <v>-3.2534369924497</v>
      </c>
      <c r="AA170" s="21">
        <f t="shared" si="63"/>
        <v>-3.3084065844363977</v>
      </c>
      <c r="AB170" s="10">
        <f t="shared" si="64"/>
        <v>-2.555844229012699</v>
      </c>
      <c r="AC170" s="43"/>
      <c r="AD170" s="46">
        <f t="shared" si="65"/>
        <v>-3.4851402025050504</v>
      </c>
      <c r="AE170" s="21">
        <f t="shared" si="66"/>
        <v>-3.4798225250831507</v>
      </c>
      <c r="AF170" s="10">
        <f t="shared" si="67"/>
        <v>-2.7556214333885976</v>
      </c>
      <c r="AG170" s="50"/>
      <c r="AH170" s="46">
        <f t="shared" si="68"/>
        <v>-0.5414180374323696</v>
      </c>
      <c r="AI170" s="10">
        <f t="shared" si="59"/>
        <v>-0.50637150080599802</v>
      </c>
      <c r="AK170" s="46">
        <f t="shared" si="69"/>
        <v>-3.8868219896544547</v>
      </c>
      <c r="AL170" s="10">
        <f t="shared" si="61"/>
        <v>-4.0329219080848739</v>
      </c>
    </row>
    <row r="171" spans="2:38" x14ac:dyDescent="0.3">
      <c r="B171" s="2" t="s">
        <v>168</v>
      </c>
      <c r="C171" s="41"/>
      <c r="D171" s="14">
        <v>5.3692336741199699E-2</v>
      </c>
      <c r="E171" s="15">
        <v>8.8546451862234796E-2</v>
      </c>
      <c r="F171" s="19">
        <v>4.0853484225472698E-2</v>
      </c>
      <c r="G171" s="43"/>
      <c r="H171" s="6">
        <v>52.796777399831299</v>
      </c>
      <c r="I171" s="7">
        <v>59.746701665825157</v>
      </c>
      <c r="J171" s="43"/>
      <c r="K171" s="6">
        <v>49.845481956512401</v>
      </c>
      <c r="L171" s="7">
        <v>56.930699087927152</v>
      </c>
      <c r="M171" s="43"/>
      <c r="N171" s="6">
        <v>56.952589629033703</v>
      </c>
      <c r="O171" s="7">
        <v>65.477330553961991</v>
      </c>
      <c r="P171" s="43"/>
      <c r="Q171" s="6">
        <v>53.9763134265528</v>
      </c>
      <c r="R171" s="7">
        <v>62.561550277722645</v>
      </c>
      <c r="S171" s="43"/>
      <c r="T171" s="6">
        <v>43.148463022809104</v>
      </c>
      <c r="U171" s="7">
        <v>49.34940503136135</v>
      </c>
      <c r="V171" s="43"/>
      <c r="W171" s="6">
        <v>40.689434013001602</v>
      </c>
      <c r="X171" s="7">
        <v>46.893124160992301</v>
      </c>
      <c r="Y171" s="43"/>
      <c r="Z171" s="46">
        <f t="shared" si="62"/>
        <v>-2.951295443318898</v>
      </c>
      <c r="AA171" s="21">
        <f t="shared" si="63"/>
        <v>-2.9762762024809035</v>
      </c>
      <c r="AB171" s="10">
        <f t="shared" si="64"/>
        <v>-2.4590290098075016</v>
      </c>
      <c r="AC171" s="43"/>
      <c r="AD171" s="46">
        <f t="shared" si="65"/>
        <v>-2.8160025778980042</v>
      </c>
      <c r="AE171" s="21">
        <f t="shared" si="66"/>
        <v>-2.9157802762393459</v>
      </c>
      <c r="AF171" s="10">
        <f t="shared" si="67"/>
        <v>-2.4562808703690493</v>
      </c>
      <c r="AG171" s="50"/>
      <c r="AH171" s="46">
        <f t="shared" si="68"/>
        <v>-0.59258584051683527</v>
      </c>
      <c r="AI171" s="10">
        <f t="shared" si="59"/>
        <v>-0.54550029778137621</v>
      </c>
      <c r="AK171" s="46">
        <f t="shared" si="69"/>
        <v>-4.4837071352845701</v>
      </c>
      <c r="AL171" s="10">
        <f t="shared" si="61"/>
        <v>-4.2833896689858957</v>
      </c>
    </row>
    <row r="172" spans="2:38" x14ac:dyDescent="0.3">
      <c r="B172" s="2" t="s">
        <v>169</v>
      </c>
      <c r="C172" s="41"/>
      <c r="D172" s="14">
        <v>1.1329941759558</v>
      </c>
      <c r="E172" s="15">
        <v>1.33104681316909</v>
      </c>
      <c r="F172" s="19">
        <v>0.61182634467485197</v>
      </c>
      <c r="G172" s="43"/>
      <c r="H172" s="6">
        <v>44.481526931415303</v>
      </c>
      <c r="I172" s="7">
        <v>38.895926910814453</v>
      </c>
      <c r="J172" s="43"/>
      <c r="K172" s="6">
        <v>42.7931064761326</v>
      </c>
      <c r="L172" s="7">
        <v>37.254184230280202</v>
      </c>
      <c r="M172" s="43"/>
      <c r="N172" s="6">
        <v>49.452483073165503</v>
      </c>
      <c r="O172" s="7">
        <v>43.269370983334952</v>
      </c>
      <c r="P172" s="43"/>
      <c r="Q172" s="6">
        <v>47.745829614091498</v>
      </c>
      <c r="R172" s="7">
        <v>41.504280564699101</v>
      </c>
      <c r="S172" s="43"/>
      <c r="T172" s="6">
        <v>33.196778756459302</v>
      </c>
      <c r="U172" s="7">
        <v>29.268253048954953</v>
      </c>
      <c r="V172" s="43"/>
      <c r="W172" s="6">
        <v>31.880938122782901</v>
      </c>
      <c r="X172" s="7">
        <v>27.919154010588102</v>
      </c>
      <c r="Y172" s="43"/>
      <c r="Z172" s="46">
        <f t="shared" si="62"/>
        <v>-1.6884204552827029</v>
      </c>
      <c r="AA172" s="21">
        <f t="shared" si="63"/>
        <v>-1.7066534590740048</v>
      </c>
      <c r="AB172" s="10">
        <f t="shared" si="64"/>
        <v>-1.3158406336764017</v>
      </c>
      <c r="AC172" s="43"/>
      <c r="AD172" s="46">
        <f t="shared" si="65"/>
        <v>-1.6417426805342501</v>
      </c>
      <c r="AE172" s="21">
        <f t="shared" si="66"/>
        <v>-1.7650904186358503</v>
      </c>
      <c r="AF172" s="10">
        <f t="shared" si="67"/>
        <v>-1.3490990383668517</v>
      </c>
      <c r="AG172" s="50"/>
      <c r="AH172" s="46">
        <f t="shared" si="68"/>
        <v>-0.53108806816792298</v>
      </c>
      <c r="AI172" s="10">
        <f t="shared" si="59"/>
        <v>-0.51846191082424586</v>
      </c>
      <c r="AK172" s="46">
        <f t="shared" si="69"/>
        <v>-1.5845516825019814</v>
      </c>
      <c r="AL172" s="10">
        <f t="shared" si="61"/>
        <v>-1.5992188395910716</v>
      </c>
    </row>
    <row r="173" spans="2:38" x14ac:dyDescent="0.3">
      <c r="B173" s="2" t="s">
        <v>170</v>
      </c>
      <c r="C173" s="41"/>
      <c r="D173" s="14">
        <v>3.36087823902173E-2</v>
      </c>
      <c r="E173" s="15">
        <v>2.4848483929103899E-2</v>
      </c>
      <c r="F173" s="19">
        <v>1.6090146350621101E-2</v>
      </c>
      <c r="G173" s="43"/>
      <c r="H173" s="6">
        <v>44.727585323569201</v>
      </c>
      <c r="I173" s="7">
        <v>49.984487395567896</v>
      </c>
      <c r="J173" s="43"/>
      <c r="K173" s="6">
        <v>42.3992716893504</v>
      </c>
      <c r="L173" s="7">
        <v>47.726565561624398</v>
      </c>
      <c r="M173" s="43"/>
      <c r="N173" s="6">
        <v>40.213072335326501</v>
      </c>
      <c r="O173" s="7">
        <v>44.746355116088999</v>
      </c>
      <c r="P173" s="43"/>
      <c r="Q173" s="6">
        <v>38.127969951036</v>
      </c>
      <c r="R173" s="7">
        <v>42.551541818837848</v>
      </c>
      <c r="S173" s="43"/>
      <c r="T173" s="6">
        <v>32.348085992159596</v>
      </c>
      <c r="U173" s="7">
        <v>36.35038234735255</v>
      </c>
      <c r="V173" s="43"/>
      <c r="W173" s="6">
        <v>30.677370887479402</v>
      </c>
      <c r="X173" s="7">
        <v>34.675829864492997</v>
      </c>
      <c r="Y173" s="43"/>
      <c r="Z173" s="46">
        <f t="shared" si="62"/>
        <v>-2.3283136342188016</v>
      </c>
      <c r="AA173" s="21">
        <f t="shared" si="63"/>
        <v>-2.0851023842905008</v>
      </c>
      <c r="AB173" s="10">
        <f t="shared" si="64"/>
        <v>-1.6707151046801947</v>
      </c>
      <c r="AC173" s="43"/>
      <c r="AD173" s="46">
        <f t="shared" si="65"/>
        <v>-2.2579218339434988</v>
      </c>
      <c r="AE173" s="21">
        <f t="shared" si="66"/>
        <v>-2.1948132972511516</v>
      </c>
      <c r="AF173" s="10">
        <f t="shared" si="67"/>
        <v>-1.6745524828595535</v>
      </c>
      <c r="AG173" s="50"/>
      <c r="AH173" s="46">
        <f t="shared" si="68"/>
        <v>-0.89702736776866476</v>
      </c>
      <c r="AI173" s="10">
        <f t="shared" si="59"/>
        <v>-0.82037743956211995</v>
      </c>
      <c r="AK173" s="46">
        <f t="shared" si="69"/>
        <v>-5.382170953011066</v>
      </c>
      <c r="AL173" s="10">
        <f t="shared" si="61"/>
        <v>-5.1099502417452127</v>
      </c>
    </row>
    <row r="174" spans="2:38" x14ac:dyDescent="0.3">
      <c r="B174" s="2" t="s">
        <v>171</v>
      </c>
      <c r="C174" s="41"/>
      <c r="D174" s="14">
        <v>8.06884172344614E-3</v>
      </c>
      <c r="E174" s="15">
        <v>1.8777379238917001E-2</v>
      </c>
      <c r="F174" s="19">
        <v>8.1444312228344598E-3</v>
      </c>
      <c r="G174" s="43"/>
      <c r="H174" s="6">
        <v>31.0819900118254</v>
      </c>
      <c r="I174" s="7">
        <v>27.231025910001801</v>
      </c>
      <c r="J174" s="43"/>
      <c r="K174" s="6">
        <v>29.373546557569998</v>
      </c>
      <c r="L174" s="7">
        <v>25.852388242235548</v>
      </c>
      <c r="M174" s="43"/>
      <c r="N174" s="6">
        <v>31.8551133558374</v>
      </c>
      <c r="O174" s="7">
        <v>27.352392158204999</v>
      </c>
      <c r="P174" s="43"/>
      <c r="Q174" s="6">
        <v>30.126596879002001</v>
      </c>
      <c r="R174" s="7">
        <v>25.9595010169521</v>
      </c>
      <c r="S174" s="43"/>
      <c r="T174" s="6">
        <v>25.030374003045399</v>
      </c>
      <c r="U174" s="7">
        <v>21.95549838466205</v>
      </c>
      <c r="V174" s="43"/>
      <c r="W174" s="6">
        <v>23.850716721802499</v>
      </c>
      <c r="X174" s="7">
        <v>20.961530410126301</v>
      </c>
      <c r="Y174" s="43"/>
      <c r="Z174" s="46">
        <f t="shared" si="62"/>
        <v>-1.7084434542554021</v>
      </c>
      <c r="AA174" s="21">
        <f t="shared" si="63"/>
        <v>-1.7285164768353987</v>
      </c>
      <c r="AB174" s="10">
        <f t="shared" si="64"/>
        <v>-1.1796572812428998</v>
      </c>
      <c r="AC174" s="43"/>
      <c r="AD174" s="46">
        <f t="shared" si="65"/>
        <v>-1.3786376677662524</v>
      </c>
      <c r="AE174" s="21">
        <f t="shared" si="66"/>
        <v>-1.3928911412528997</v>
      </c>
      <c r="AF174" s="10">
        <f t="shared" si="67"/>
        <v>-0.99396797453574948</v>
      </c>
      <c r="AG174" s="50"/>
      <c r="AH174" s="46">
        <f t="shared" si="68"/>
        <v>-0.33338593356033885</v>
      </c>
      <c r="AI174" s="10">
        <f t="shared" si="59"/>
        <v>-0.2421090238334706</v>
      </c>
      <c r="AK174" s="46">
        <f t="shared" si="69"/>
        <v>-3.0508074588602767</v>
      </c>
      <c r="AL174" s="10">
        <f t="shared" si="61"/>
        <v>-2.3531516921790301</v>
      </c>
    </row>
    <row r="175" spans="2:38" x14ac:dyDescent="0.3">
      <c r="B175" s="2" t="s">
        <v>172</v>
      </c>
      <c r="C175" s="41"/>
      <c r="D175" s="14">
        <v>1.5985088074999002E-2</v>
      </c>
      <c r="E175" s="15">
        <v>2.0937196103938901E-2</v>
      </c>
      <c r="F175" s="19">
        <v>1.1845739905384201E-2</v>
      </c>
      <c r="G175" s="43"/>
      <c r="H175" s="6">
        <v>40.293364166403798</v>
      </c>
      <c r="I175" s="7">
        <v>31.877363733200049</v>
      </c>
      <c r="J175" s="43"/>
      <c r="K175" s="6">
        <v>39.106255326029597</v>
      </c>
      <c r="L175" s="7">
        <v>30.654278094362049</v>
      </c>
      <c r="M175" s="43"/>
      <c r="N175" s="6">
        <v>49.658345349919202</v>
      </c>
      <c r="O175" s="7">
        <v>40.005562175740501</v>
      </c>
      <c r="P175" s="43"/>
      <c r="Q175" s="6">
        <v>48.2852805402405</v>
      </c>
      <c r="R175" s="7">
        <v>38.709924519289999</v>
      </c>
      <c r="S175" s="43"/>
      <c r="T175" s="6">
        <v>37.340939479734601</v>
      </c>
      <c r="U175" s="7">
        <v>28.840891071241899</v>
      </c>
      <c r="V175" s="43"/>
      <c r="W175" s="6">
        <v>36.220355425057797</v>
      </c>
      <c r="X175" s="7">
        <v>27.802868234860298</v>
      </c>
      <c r="Y175" s="43"/>
      <c r="Z175" s="46">
        <f t="shared" si="62"/>
        <v>-1.1871088403742007</v>
      </c>
      <c r="AA175" s="21">
        <f t="shared" si="63"/>
        <v>-1.3730648096787021</v>
      </c>
      <c r="AB175" s="10">
        <f t="shared" si="64"/>
        <v>-1.1205840546768044</v>
      </c>
      <c r="AC175" s="43"/>
      <c r="AD175" s="46">
        <f t="shared" si="65"/>
        <v>-1.2230856388380005</v>
      </c>
      <c r="AE175" s="21">
        <f t="shared" si="66"/>
        <v>-1.2956376564505021</v>
      </c>
      <c r="AF175" s="10">
        <f t="shared" si="67"/>
        <v>-1.0380228363816002</v>
      </c>
      <c r="AG175" s="50"/>
      <c r="AH175" s="46">
        <f t="shared" si="68"/>
        <v>-0.43923123705641132</v>
      </c>
      <c r="AI175" s="10">
        <f t="shared" si="59"/>
        <v>-0.45533694429818117</v>
      </c>
      <c r="AK175" s="46">
        <f t="shared" si="69"/>
        <v>-3.0479886269584053</v>
      </c>
      <c r="AL175" s="10">
        <f t="shared" si="61"/>
        <v>-3.0734263099020529</v>
      </c>
    </row>
    <row r="176" spans="2:38" x14ac:dyDescent="0.3">
      <c r="B176" s="2" t="s">
        <v>173</v>
      </c>
      <c r="C176" s="41"/>
      <c r="D176" s="14">
        <v>5.4942144572012804E-4</v>
      </c>
      <c r="E176" s="15">
        <v>7.2392586081126303E-4</v>
      </c>
      <c r="F176" s="19">
        <v>2.6064928392070097E-4</v>
      </c>
      <c r="G176" s="43"/>
      <c r="H176" s="6">
        <v>22.169944810101601</v>
      </c>
      <c r="I176" s="7">
        <v>23.2768211568646</v>
      </c>
      <c r="J176" s="43"/>
      <c r="K176" s="6">
        <v>20.9518788719943</v>
      </c>
      <c r="L176" s="7">
        <v>21.993599222824848</v>
      </c>
      <c r="M176" s="43"/>
      <c r="N176" s="6">
        <v>21.871573613741301</v>
      </c>
      <c r="O176" s="7">
        <v>22.9516890031373</v>
      </c>
      <c r="P176" s="43"/>
      <c r="Q176" s="6">
        <v>20.653950871768799</v>
      </c>
      <c r="R176" s="7">
        <v>21.664640148285898</v>
      </c>
      <c r="S176" s="43"/>
      <c r="T176" s="6">
        <v>18.906782655273801</v>
      </c>
      <c r="U176" s="7">
        <v>19.466029993417202</v>
      </c>
      <c r="V176" s="43"/>
      <c r="W176" s="6">
        <v>18.043843375680002</v>
      </c>
      <c r="X176" s="7">
        <v>18.610459944295251</v>
      </c>
      <c r="Y176" s="43"/>
      <c r="Z176" s="46">
        <f t="shared" si="62"/>
        <v>-1.2180659381073013</v>
      </c>
      <c r="AA176" s="21">
        <f t="shared" si="63"/>
        <v>-1.2176227419725016</v>
      </c>
      <c r="AB176" s="10">
        <f t="shared" si="64"/>
        <v>-0.86293927959379957</v>
      </c>
      <c r="AC176" s="43"/>
      <c r="AD176" s="46">
        <f t="shared" si="65"/>
        <v>-1.2832219340397515</v>
      </c>
      <c r="AE176" s="21">
        <f t="shared" si="66"/>
        <v>-1.2870488548514025</v>
      </c>
      <c r="AF176" s="10">
        <f t="shared" si="67"/>
        <v>-0.85557004912195112</v>
      </c>
      <c r="AG176" s="50"/>
      <c r="AH176" s="46">
        <f t="shared" si="68"/>
        <v>-0.37419314595828423</v>
      </c>
      <c r="AI176" s="10">
        <f t="shared" si="59"/>
        <v>-0.45398837943372716</v>
      </c>
      <c r="AK176" s="46">
        <f t="shared" si="69"/>
        <v>-3.9670846549058334</v>
      </c>
      <c r="AL176" s="10">
        <f t="shared" si="61"/>
        <v>-4.6209811302557542</v>
      </c>
    </row>
    <row r="177" spans="2:38" x14ac:dyDescent="0.3">
      <c r="B177" s="2" t="s">
        <v>174</v>
      </c>
      <c r="C177" s="41"/>
      <c r="D177" s="14">
        <v>6.1057630336216501E-2</v>
      </c>
      <c r="E177" s="15">
        <v>5.1148482592655801E-2</v>
      </c>
      <c r="F177" s="19">
        <v>1.7732640421179401E-2</v>
      </c>
      <c r="G177" s="43"/>
      <c r="H177" s="6">
        <v>28.641139984130799</v>
      </c>
      <c r="I177" s="7">
        <v>27.452454566955549</v>
      </c>
      <c r="J177" s="43"/>
      <c r="K177" s="6">
        <v>26.350767135620099</v>
      </c>
      <c r="L177" s="7">
        <v>25.1768236160278</v>
      </c>
      <c r="M177" s="43"/>
      <c r="N177" s="6">
        <v>27.6860542297363</v>
      </c>
      <c r="O177" s="7">
        <v>26.406979560852001</v>
      </c>
      <c r="P177" s="43"/>
      <c r="Q177" s="6">
        <v>25.521614074706999</v>
      </c>
      <c r="R177" s="7">
        <v>24.255288124084402</v>
      </c>
      <c r="S177" s="43"/>
      <c r="T177" s="6">
        <v>21.041444778442301</v>
      </c>
      <c r="U177" s="7">
        <v>19.980480194091747</v>
      </c>
      <c r="V177" s="43"/>
      <c r="W177" s="6">
        <v>19.490339279174801</v>
      </c>
      <c r="X177" s="7">
        <v>18.45920753479</v>
      </c>
      <c r="Y177" s="43"/>
      <c r="Z177" s="46">
        <f t="shared" si="62"/>
        <v>-2.2903728485106996</v>
      </c>
      <c r="AA177" s="21">
        <f t="shared" si="63"/>
        <v>-2.1644401550293004</v>
      </c>
      <c r="AB177" s="10">
        <f t="shared" si="64"/>
        <v>-1.5511054992675</v>
      </c>
      <c r="AC177" s="43"/>
      <c r="AD177" s="46">
        <f t="shared" si="65"/>
        <v>-2.2756309509277486</v>
      </c>
      <c r="AE177" s="21">
        <f t="shared" si="66"/>
        <v>-2.1516914367675994</v>
      </c>
      <c r="AF177" s="10">
        <f t="shared" si="67"/>
        <v>-1.5212726593017472</v>
      </c>
      <c r="AG177" s="50"/>
      <c r="AH177" s="46">
        <f t="shared" si="68"/>
        <v>-0.59131872778298067</v>
      </c>
      <c r="AI177" s="10">
        <f t="shared" si="59"/>
        <v>-0.60489068935827162</v>
      </c>
      <c r="AK177" s="46">
        <f t="shared" si="69"/>
        <v>-3.93387178726132</v>
      </c>
      <c r="AL177" s="10">
        <f t="shared" si="61"/>
        <v>-3.9591049596081285</v>
      </c>
    </row>
    <row r="178" spans="2:38" x14ac:dyDescent="0.3">
      <c r="B178" s="2" t="s">
        <v>175</v>
      </c>
      <c r="C178" s="41"/>
      <c r="D178" s="14">
        <v>8.7137671518938795E-2</v>
      </c>
      <c r="E178" s="15">
        <v>0.16435615081895899</v>
      </c>
      <c r="F178" s="19">
        <v>4.5408744936677001E-2</v>
      </c>
      <c r="G178" s="43"/>
      <c r="H178" s="6">
        <v>48.088173690701602</v>
      </c>
      <c r="I178" s="7">
        <v>50.487356020944702</v>
      </c>
      <c r="J178" s="43"/>
      <c r="K178" s="6">
        <v>45.267750608613198</v>
      </c>
      <c r="L178" s="7">
        <v>47.81736437001485</v>
      </c>
      <c r="M178" s="43"/>
      <c r="N178" s="6">
        <v>44.445264711049496</v>
      </c>
      <c r="O178" s="7">
        <v>46.290916518536946</v>
      </c>
      <c r="P178" s="43"/>
      <c r="Q178" s="6">
        <v>41.936045107775897</v>
      </c>
      <c r="R178" s="7">
        <v>43.896643926565304</v>
      </c>
      <c r="S178" s="43"/>
      <c r="T178" s="6">
        <v>32.905888449566397</v>
      </c>
      <c r="U178" s="7">
        <v>34.667471249672452</v>
      </c>
      <c r="V178" s="43"/>
      <c r="W178" s="6">
        <v>31.064742596004301</v>
      </c>
      <c r="X178" s="7">
        <v>32.871750547014301</v>
      </c>
      <c r="Y178" s="43"/>
      <c r="Z178" s="46">
        <f t="shared" si="62"/>
        <v>-2.8204230820884035</v>
      </c>
      <c r="AA178" s="21">
        <f t="shared" si="63"/>
        <v>-2.5092196032735998</v>
      </c>
      <c r="AB178" s="10">
        <f t="shared" si="64"/>
        <v>-1.8411458535620966</v>
      </c>
      <c r="AC178" s="43"/>
      <c r="AD178" s="46">
        <f t="shared" si="65"/>
        <v>-2.6699916509298518</v>
      </c>
      <c r="AE178" s="21">
        <f t="shared" si="66"/>
        <v>-2.3942725919716423</v>
      </c>
      <c r="AF178" s="10">
        <f t="shared" si="67"/>
        <v>-1.7957207026581514</v>
      </c>
      <c r="AG178" s="50"/>
      <c r="AH178" s="46">
        <f t="shared" si="68"/>
        <v>-0.52381385305579353</v>
      </c>
      <c r="AI178" s="10">
        <f t="shared" si="59"/>
        <v>-0.46928260569902247</v>
      </c>
      <c r="AK178" s="46">
        <f t="shared" si="69"/>
        <v>-3.6715178353284186</v>
      </c>
      <c r="AL178" s="10">
        <f t="shared" si="61"/>
        <v>-3.4345325501860033</v>
      </c>
    </row>
    <row r="179" spans="2:38" x14ac:dyDescent="0.3">
      <c r="B179" s="2" t="s">
        <v>176</v>
      </c>
      <c r="C179" s="41"/>
      <c r="D179" s="14">
        <v>0.95556253685753401</v>
      </c>
      <c r="E179" s="15">
        <v>0.85736289291832801</v>
      </c>
      <c r="F179" s="19">
        <v>0.52910688938331996</v>
      </c>
      <c r="G179" s="43"/>
      <c r="H179" s="6">
        <v>49.837185192771599</v>
      </c>
      <c r="I179" s="7">
        <v>55.398473085486046</v>
      </c>
      <c r="J179" s="43"/>
      <c r="K179" s="6">
        <v>47.1153377951184</v>
      </c>
      <c r="L179" s="7">
        <v>52.700298535937499</v>
      </c>
      <c r="M179" s="43"/>
      <c r="N179" s="6">
        <v>48.1120717991232</v>
      </c>
      <c r="O179" s="7">
        <v>53.517290216433295</v>
      </c>
      <c r="P179" s="43"/>
      <c r="Q179" s="6">
        <v>45.6067335262914</v>
      </c>
      <c r="R179" s="7">
        <v>51.0604613864936</v>
      </c>
      <c r="S179" s="43"/>
      <c r="T179" s="6">
        <v>37.927667412747098</v>
      </c>
      <c r="U179" s="7">
        <v>42.766624017638847</v>
      </c>
      <c r="V179" s="43"/>
      <c r="W179" s="6">
        <v>35.934230934244802</v>
      </c>
      <c r="X179" s="7">
        <v>40.775460213074098</v>
      </c>
      <c r="Y179" s="43"/>
      <c r="Z179" s="46">
        <f t="shared" si="62"/>
        <v>-2.7218473976531996</v>
      </c>
      <c r="AA179" s="21">
        <f t="shared" si="63"/>
        <v>-2.5053382728317999</v>
      </c>
      <c r="AB179" s="10">
        <f t="shared" si="64"/>
        <v>-1.9934364785022964</v>
      </c>
      <c r="AC179" s="43"/>
      <c r="AD179" s="46">
        <f t="shared" si="65"/>
        <v>-2.698174549548547</v>
      </c>
      <c r="AE179" s="21">
        <f t="shared" si="66"/>
        <v>-2.4568288299396954</v>
      </c>
      <c r="AF179" s="10">
        <f t="shared" si="67"/>
        <v>-1.9911638045647493</v>
      </c>
      <c r="AG179" s="50"/>
      <c r="AH179" s="46">
        <f t="shared" si="68"/>
        <v>-1.1800718286655103</v>
      </c>
      <c r="AI179" s="10">
        <f t="shared" si="59"/>
        <v>-1.1257518187689839</v>
      </c>
      <c r="AK179" s="46">
        <f t="shared" si="69"/>
        <v>-2.7356868569170709</v>
      </c>
      <c r="AL179" s="10">
        <f t="shared" si="61"/>
        <v>-2.6957329185155032</v>
      </c>
    </row>
    <row r="180" spans="2:38" x14ac:dyDescent="0.3">
      <c r="B180" s="2" t="s">
        <v>177</v>
      </c>
      <c r="C180" s="41"/>
      <c r="D180" s="14">
        <v>0.30992369825235899</v>
      </c>
      <c r="E180" s="15">
        <v>0.40694675656945201</v>
      </c>
      <c r="F180" s="19">
        <v>0.21735457150276999</v>
      </c>
      <c r="G180" s="43"/>
      <c r="H180" s="6">
        <v>45.749053200208003</v>
      </c>
      <c r="I180" s="7">
        <v>56.229393554928151</v>
      </c>
      <c r="J180" s="43"/>
      <c r="K180" s="6">
        <v>43.153818163642001</v>
      </c>
      <c r="L180" s="7">
        <v>53.314967086053144</v>
      </c>
      <c r="M180" s="43"/>
      <c r="N180" s="6">
        <v>46.8198884183115</v>
      </c>
      <c r="O180" s="7">
        <v>58.080715727360001</v>
      </c>
      <c r="P180" s="43"/>
      <c r="Q180" s="6">
        <v>44.193343530102801</v>
      </c>
      <c r="R180" s="7">
        <v>55.152265472111949</v>
      </c>
      <c r="S180" s="43"/>
      <c r="T180" s="6">
        <v>35.822603508317599</v>
      </c>
      <c r="U180" s="7">
        <v>44.966629395151401</v>
      </c>
      <c r="V180" s="43"/>
      <c r="W180" s="6">
        <v>33.8815831856394</v>
      </c>
      <c r="X180" s="7">
        <v>42.737363143048952</v>
      </c>
      <c r="Y180" s="43"/>
      <c r="Z180" s="46">
        <f t="shared" si="62"/>
        <v>-2.5952350365660024</v>
      </c>
      <c r="AA180" s="21">
        <f t="shared" si="63"/>
        <v>-2.6265448882086986</v>
      </c>
      <c r="AB180" s="10">
        <f t="shared" si="64"/>
        <v>-1.9410203226781988</v>
      </c>
      <c r="AC180" s="43"/>
      <c r="AD180" s="46">
        <f t="shared" si="65"/>
        <v>-2.914426468875007</v>
      </c>
      <c r="AE180" s="21">
        <f t="shared" si="66"/>
        <v>-2.9284502552480518</v>
      </c>
      <c r="AF180" s="10">
        <f t="shared" si="67"/>
        <v>-2.2292662521024482</v>
      </c>
      <c r="AG180" s="50"/>
      <c r="AH180" s="46">
        <f t="shared" si="68"/>
        <v>-1.1300862112495185</v>
      </c>
      <c r="AI180" s="10">
        <f t="shared" si="59"/>
        <v>-1.1550920565931961</v>
      </c>
      <c r="AK180" s="46">
        <f t="shared" si="69"/>
        <v>-3.7424707462813882</v>
      </c>
      <c r="AL180" s="10">
        <f t="shared" si="61"/>
        <v>-4.0755647252136384</v>
      </c>
    </row>
    <row r="181" spans="2:38" x14ac:dyDescent="0.3">
      <c r="B181" s="2" t="s">
        <v>178</v>
      </c>
      <c r="C181" s="41"/>
      <c r="D181" s="14">
        <v>0</v>
      </c>
      <c r="E181" s="15">
        <v>0</v>
      </c>
      <c r="F181" s="19">
        <v>0</v>
      </c>
      <c r="G181" s="43"/>
      <c r="H181" s="6" t="s">
        <v>107</v>
      </c>
      <c r="I181" s="7" t="s">
        <v>107</v>
      </c>
      <c r="J181" s="43"/>
      <c r="K181" s="6" t="s">
        <v>107</v>
      </c>
      <c r="L181" s="7" t="s">
        <v>107</v>
      </c>
      <c r="M181" s="43"/>
      <c r="N181" s="6" t="s">
        <v>107</v>
      </c>
      <c r="O181" s="7" t="s">
        <v>107</v>
      </c>
      <c r="P181" s="43"/>
      <c r="Q181" s="6" t="s">
        <v>107</v>
      </c>
      <c r="R181" s="7" t="s">
        <v>107</v>
      </c>
      <c r="S181" s="43"/>
      <c r="T181" s="6" t="s">
        <v>107</v>
      </c>
      <c r="U181" s="7" t="s">
        <v>107</v>
      </c>
      <c r="V181" s="43"/>
      <c r="W181" s="6" t="s">
        <v>107</v>
      </c>
      <c r="X181" s="7" t="s">
        <v>107</v>
      </c>
      <c r="Y181" s="43"/>
      <c r="Z181" s="46" t="s">
        <v>107</v>
      </c>
      <c r="AA181" s="21" t="s">
        <v>107</v>
      </c>
      <c r="AB181" s="10" t="s">
        <v>107</v>
      </c>
      <c r="AC181" s="43"/>
      <c r="AD181" s="46" t="s">
        <v>107</v>
      </c>
      <c r="AE181" s="21" t="s">
        <v>107</v>
      </c>
      <c r="AF181" s="10" t="s">
        <v>107</v>
      </c>
      <c r="AG181" s="50"/>
      <c r="AH181" s="46" t="s">
        <v>107</v>
      </c>
      <c r="AI181" s="10" t="s">
        <v>107</v>
      </c>
      <c r="AK181" s="46" t="s">
        <v>107</v>
      </c>
      <c r="AL181" s="10" t="s">
        <v>107</v>
      </c>
    </row>
    <row r="182" spans="2:38" x14ac:dyDescent="0.3">
      <c r="B182" s="2" t="s">
        <v>179</v>
      </c>
      <c r="C182" s="41"/>
      <c r="D182" s="14">
        <v>9.2063869718621599E-2</v>
      </c>
      <c r="E182" s="15">
        <v>0.25188594679654203</v>
      </c>
      <c r="F182" s="19">
        <v>0.15321611288565601</v>
      </c>
      <c r="G182" s="43"/>
      <c r="H182" s="6">
        <v>30.6594312671137</v>
      </c>
      <c r="I182" s="7">
        <v>27.426025816053752</v>
      </c>
      <c r="J182" s="43"/>
      <c r="K182" s="6">
        <v>29.403088187442801</v>
      </c>
      <c r="L182" s="7">
        <v>26.13962536957575</v>
      </c>
      <c r="M182" s="43"/>
      <c r="N182" s="6">
        <v>37.436663139782397</v>
      </c>
      <c r="O182" s="7">
        <v>34.957126367816144</v>
      </c>
      <c r="P182" s="43"/>
      <c r="Q182" s="6">
        <v>36.168770582226799</v>
      </c>
      <c r="R182" s="7">
        <v>33.758651980877552</v>
      </c>
      <c r="S182" s="43"/>
      <c r="T182" s="6">
        <v>30.793332919303001</v>
      </c>
      <c r="U182" s="7">
        <v>27.923079078849803</v>
      </c>
      <c r="V182" s="43"/>
      <c r="W182" s="6">
        <v>29.671205490986701</v>
      </c>
      <c r="X182" s="7">
        <v>26.828526307176048</v>
      </c>
      <c r="Y182" s="43"/>
      <c r="Z182" s="46">
        <f t="shared" ref="Z182:Z197" si="70">K182-H182</f>
        <v>-1.2563430796708985</v>
      </c>
      <c r="AA182" s="21">
        <f t="shared" ref="AA182:AA197" si="71">Q182-N182</f>
        <v>-1.2678925575555979</v>
      </c>
      <c r="AB182" s="10">
        <f t="shared" ref="AB182:AB197" si="72">W182-T182</f>
        <v>-1.1221274283163005</v>
      </c>
      <c r="AC182" s="43"/>
      <c r="AD182" s="46">
        <f t="shared" ref="AD182:AD197" si="73">L182-I182</f>
        <v>-1.2864004464780017</v>
      </c>
      <c r="AE182" s="21">
        <f t="shared" ref="AE182:AE197" si="74">R182-O182</f>
        <v>-1.1984743869385923</v>
      </c>
      <c r="AF182" s="10">
        <f t="shared" ref="AF182:AF197" si="75">X182-U182</f>
        <v>-1.0945527716737544</v>
      </c>
      <c r="AG182" s="50"/>
      <c r="AH182" s="46">
        <f t="shared" ref="AH182:AH197" si="76">SLOPE(Z182:AB182,LN($D182:$F182))</f>
        <v>-1.0346832887622571E-2</v>
      </c>
      <c r="AI182" s="10">
        <f t="shared" si="59"/>
        <v>8.8545609015329416E-2</v>
      </c>
      <c r="AK182" s="46">
        <f t="shared" ref="AK182:AK197" si="77">INTERCEPT(Z182:AB182,LN($D182:$F182))</f>
        <v>-1.2349062542379154</v>
      </c>
      <c r="AL182" s="10">
        <f t="shared" si="61"/>
        <v>-1.0266780461172151</v>
      </c>
    </row>
    <row r="183" spans="2:38" x14ac:dyDescent="0.3">
      <c r="B183" s="2" t="s">
        <v>180</v>
      </c>
      <c r="C183" s="41"/>
      <c r="D183" s="14">
        <v>0.55699177083181695</v>
      </c>
      <c r="E183" s="15">
        <v>0.47150193161979098</v>
      </c>
      <c r="F183" s="19">
        <v>0.182085431046764</v>
      </c>
      <c r="G183" s="43"/>
      <c r="H183" s="6">
        <v>39.9613083001897</v>
      </c>
      <c r="I183" s="7">
        <v>43.6199162272042</v>
      </c>
      <c r="J183" s="43"/>
      <c r="K183" s="6">
        <v>38.009315893685297</v>
      </c>
      <c r="L183" s="7">
        <v>41.702330731637801</v>
      </c>
      <c r="M183" s="43"/>
      <c r="N183" s="6">
        <v>36.674403989686297</v>
      </c>
      <c r="O183" s="7">
        <v>39.995815654009846</v>
      </c>
      <c r="P183" s="43"/>
      <c r="Q183" s="6">
        <v>34.939640812416798</v>
      </c>
      <c r="R183" s="7">
        <v>38.292463350473348</v>
      </c>
      <c r="S183" s="43"/>
      <c r="T183" s="6">
        <v>28.2851934279016</v>
      </c>
      <c r="U183" s="7">
        <v>30.992185915507648</v>
      </c>
      <c r="V183" s="43"/>
      <c r="W183" s="6">
        <v>26.9419121764194</v>
      </c>
      <c r="X183" s="7">
        <v>29.696360255647548</v>
      </c>
      <c r="Y183" s="43"/>
      <c r="Z183" s="46">
        <f t="shared" si="70"/>
        <v>-1.9519924065044023</v>
      </c>
      <c r="AA183" s="21">
        <f t="shared" si="71"/>
        <v>-1.7347631772694996</v>
      </c>
      <c r="AB183" s="10">
        <f t="shared" si="72"/>
        <v>-1.3432812514821997</v>
      </c>
      <c r="AC183" s="43"/>
      <c r="AD183" s="46">
        <f t="shared" si="73"/>
        <v>-1.9175854955663993</v>
      </c>
      <c r="AE183" s="21">
        <f t="shared" si="74"/>
        <v>-1.7033523035364979</v>
      </c>
      <c r="AF183" s="10">
        <f t="shared" si="75"/>
        <v>-1.2958256598600997</v>
      </c>
      <c r="AG183" s="50"/>
      <c r="AH183" s="46">
        <f t="shared" si="76"/>
        <v>-0.49894719137476834</v>
      </c>
      <c r="AI183" s="10">
        <f t="shared" si="59"/>
        <v>-0.51239402538758028</v>
      </c>
      <c r="AK183" s="46">
        <f t="shared" si="77"/>
        <v>-2.1823313537312332</v>
      </c>
      <c r="AL183" s="10">
        <f t="shared" si="61"/>
        <v>-2.158201104036376</v>
      </c>
    </row>
    <row r="184" spans="2:38" x14ac:dyDescent="0.3">
      <c r="B184" s="2" t="s">
        <v>181</v>
      </c>
      <c r="C184" s="41"/>
      <c r="D184" s="14">
        <v>0.40790914176480098</v>
      </c>
      <c r="E184" s="15">
        <v>0.57104662975992204</v>
      </c>
      <c r="F184" s="19">
        <v>0.14421639564366201</v>
      </c>
      <c r="G184" s="43"/>
      <c r="H184" s="6">
        <v>52.556732059895801</v>
      </c>
      <c r="I184" s="7">
        <v>53.305436326305298</v>
      </c>
      <c r="J184" s="43"/>
      <c r="K184" s="6">
        <v>48.9544293623009</v>
      </c>
      <c r="L184" s="7">
        <v>49.817153520101151</v>
      </c>
      <c r="M184" s="43"/>
      <c r="N184" s="6">
        <v>55.515022957618903</v>
      </c>
      <c r="O184" s="7">
        <v>56.824551533044144</v>
      </c>
      <c r="P184" s="43"/>
      <c r="Q184" s="6">
        <v>51.6836139963726</v>
      </c>
      <c r="R184" s="7">
        <v>53.072310921596653</v>
      </c>
      <c r="S184" s="43"/>
      <c r="T184" s="6">
        <v>37.799995608932697</v>
      </c>
      <c r="U184" s="7">
        <v>39.163222261593646</v>
      </c>
      <c r="V184" s="43"/>
      <c r="W184" s="6">
        <v>35.203428074785997</v>
      </c>
      <c r="X184" s="7">
        <v>36.577281024927501</v>
      </c>
      <c r="Y184" s="43"/>
      <c r="Z184" s="46">
        <f t="shared" si="70"/>
        <v>-3.6023026975949008</v>
      </c>
      <c r="AA184" s="21">
        <f t="shared" si="71"/>
        <v>-3.8314089612463036</v>
      </c>
      <c r="AB184" s="10">
        <f t="shared" si="72"/>
        <v>-2.5965675341467005</v>
      </c>
      <c r="AC184" s="43"/>
      <c r="AD184" s="46">
        <f t="shared" si="73"/>
        <v>-3.4882828062041469</v>
      </c>
      <c r="AE184" s="21">
        <f t="shared" si="74"/>
        <v>-3.7522406114474904</v>
      </c>
      <c r="AF184" s="10">
        <f t="shared" si="75"/>
        <v>-2.5859412366661445</v>
      </c>
      <c r="AG184" s="50"/>
      <c r="AH184" s="46">
        <f t="shared" si="76"/>
        <v>-0.91388636019518799</v>
      </c>
      <c r="AI184" s="10">
        <f t="shared" si="59"/>
        <v>-0.85232567968968487</v>
      </c>
      <c r="AK184" s="46">
        <f t="shared" si="77"/>
        <v>-4.3771645643999619</v>
      </c>
      <c r="AL184" s="10">
        <f t="shared" si="61"/>
        <v>-4.2395923167789613</v>
      </c>
    </row>
    <row r="185" spans="2:38" x14ac:dyDescent="0.3">
      <c r="B185" s="2" t="s">
        <v>182</v>
      </c>
      <c r="C185" s="41"/>
      <c r="D185" s="14">
        <v>0.846882993866798</v>
      </c>
      <c r="E185" s="15">
        <v>0.52734172231700105</v>
      </c>
      <c r="F185" s="19">
        <v>0.36997941161735498</v>
      </c>
      <c r="G185" s="43"/>
      <c r="H185" s="6">
        <v>40.799155924239201</v>
      </c>
      <c r="I185" s="7">
        <v>39.611158188516548</v>
      </c>
      <c r="J185" s="43"/>
      <c r="K185" s="6">
        <v>38.3902136518182</v>
      </c>
      <c r="L185" s="7">
        <v>37.228043195010201</v>
      </c>
      <c r="M185" s="43"/>
      <c r="N185" s="6">
        <v>37.078844713235199</v>
      </c>
      <c r="O185" s="7">
        <v>35.516804797766497</v>
      </c>
      <c r="P185" s="43"/>
      <c r="Q185" s="6">
        <v>35.019753636909599</v>
      </c>
      <c r="R185" s="7">
        <v>33.589459383100952</v>
      </c>
      <c r="S185" s="43"/>
      <c r="T185" s="6">
        <v>29.229509008915102</v>
      </c>
      <c r="U185" s="7">
        <v>27.95241401628185</v>
      </c>
      <c r="V185" s="43"/>
      <c r="W185" s="6">
        <v>27.628980636182099</v>
      </c>
      <c r="X185" s="7">
        <v>26.51282947144405</v>
      </c>
      <c r="Y185" s="43"/>
      <c r="Z185" s="46">
        <f t="shared" si="70"/>
        <v>-2.408942272421001</v>
      </c>
      <c r="AA185" s="21">
        <f t="shared" si="71"/>
        <v>-2.0590910763256005</v>
      </c>
      <c r="AB185" s="10">
        <f t="shared" si="72"/>
        <v>-1.6005283727330024</v>
      </c>
      <c r="AC185" s="43"/>
      <c r="AD185" s="46">
        <f t="shared" si="73"/>
        <v>-2.3831149935063465</v>
      </c>
      <c r="AE185" s="21">
        <f t="shared" si="74"/>
        <v>-1.9273454146655453</v>
      </c>
      <c r="AF185" s="10">
        <f t="shared" si="75"/>
        <v>-1.4395845448377997</v>
      </c>
      <c r="AG185" s="50"/>
      <c r="AH185" s="46">
        <f t="shared" si="76"/>
        <v>-0.96323984070084911</v>
      </c>
      <c r="AI185" s="10">
        <f t="shared" si="59"/>
        <v>-1.1296988936849186</v>
      </c>
      <c r="AK185" s="46">
        <f t="shared" si="77"/>
        <v>-2.6009285444219179</v>
      </c>
      <c r="AL185" s="10">
        <f t="shared" si="61"/>
        <v>-2.5946543122119814</v>
      </c>
    </row>
    <row r="186" spans="2:38" x14ac:dyDescent="0.3">
      <c r="B186" s="2" t="s">
        <v>183</v>
      </c>
      <c r="C186" s="41"/>
      <c r="D186" s="14">
        <v>0.1740325076773</v>
      </c>
      <c r="E186" s="15">
        <v>0.42344442790107101</v>
      </c>
      <c r="F186" s="19">
        <v>0.2260815036239</v>
      </c>
      <c r="G186" s="43"/>
      <c r="H186" s="6">
        <v>30.7857127610731</v>
      </c>
      <c r="I186" s="7">
        <v>30.964124867802401</v>
      </c>
      <c r="J186" s="43"/>
      <c r="K186" s="6">
        <v>29.2860178865553</v>
      </c>
      <c r="L186" s="7">
        <v>29.399177628649149</v>
      </c>
      <c r="M186" s="43"/>
      <c r="N186" s="6">
        <v>34.630665446573097</v>
      </c>
      <c r="O186" s="7">
        <v>34.182890162187846</v>
      </c>
      <c r="P186" s="43"/>
      <c r="Q186" s="6">
        <v>33.054963878102001</v>
      </c>
      <c r="R186" s="7">
        <v>32.566641094136699</v>
      </c>
      <c r="S186" s="43"/>
      <c r="T186" s="6">
        <v>29.465357205937998</v>
      </c>
      <c r="U186" s="7">
        <v>29.452110660997853</v>
      </c>
      <c r="V186" s="43"/>
      <c r="W186" s="6">
        <v>28.058210604999001</v>
      </c>
      <c r="X186" s="7">
        <v>28.027465155549802</v>
      </c>
      <c r="Y186" s="43"/>
      <c r="Z186" s="46">
        <f t="shared" si="70"/>
        <v>-1.4996948745178003</v>
      </c>
      <c r="AA186" s="21">
        <f t="shared" si="71"/>
        <v>-1.5757015684710964</v>
      </c>
      <c r="AB186" s="10">
        <f t="shared" si="72"/>
        <v>-1.4071466009389972</v>
      </c>
      <c r="AC186" s="43"/>
      <c r="AD186" s="46">
        <f t="shared" si="73"/>
        <v>-1.564947239153252</v>
      </c>
      <c r="AE186" s="21">
        <f t="shared" si="74"/>
        <v>-1.6162490680511468</v>
      </c>
      <c r="AF186" s="10">
        <f t="shared" si="75"/>
        <v>-1.4246455054480514</v>
      </c>
      <c r="AG186" s="50"/>
      <c r="AH186" s="46">
        <f t="shared" si="76"/>
        <v>-0.11903708550926738</v>
      </c>
      <c r="AI186" s="10">
        <f t="shared" si="59"/>
        <v>-0.10307537596432825</v>
      </c>
      <c r="AK186" s="46">
        <f t="shared" si="77"/>
        <v>-1.656654965777175</v>
      </c>
      <c r="AL186" s="10">
        <f t="shared" si="61"/>
        <v>-1.6759683867346316</v>
      </c>
    </row>
    <row r="187" spans="2:38" x14ac:dyDescent="0.3">
      <c r="B187" s="2" t="s">
        <v>184</v>
      </c>
      <c r="C187" s="41"/>
      <c r="D187" s="14">
        <v>10.528314402522099</v>
      </c>
      <c r="E187" s="15">
        <v>6.0107707381020603</v>
      </c>
      <c r="F187" s="19">
        <v>3.8008361286666101</v>
      </c>
      <c r="G187" s="43"/>
      <c r="H187" s="6">
        <v>46.480021634582698</v>
      </c>
      <c r="I187" s="7">
        <v>47.929141341786348</v>
      </c>
      <c r="J187" s="43"/>
      <c r="K187" s="6">
        <v>44.468668465615004</v>
      </c>
      <c r="L187" s="7">
        <v>46.09922532074895</v>
      </c>
      <c r="M187" s="43"/>
      <c r="N187" s="6">
        <v>40.275100193115399</v>
      </c>
      <c r="O187" s="7">
        <v>40.804375991813551</v>
      </c>
      <c r="P187" s="43"/>
      <c r="Q187" s="6">
        <v>38.431433729004098</v>
      </c>
      <c r="R187" s="7">
        <v>39.111922605007202</v>
      </c>
      <c r="S187" s="43"/>
      <c r="T187" s="6">
        <v>30.9603293733187</v>
      </c>
      <c r="U187" s="7">
        <v>31.272569631772249</v>
      </c>
      <c r="V187" s="43"/>
      <c r="W187" s="6">
        <v>29.519577539520402</v>
      </c>
      <c r="X187" s="7">
        <v>29.96172231549755</v>
      </c>
      <c r="Y187" s="43"/>
      <c r="Z187" s="46">
        <f t="shared" si="70"/>
        <v>-2.0113531689676947</v>
      </c>
      <c r="AA187" s="21">
        <f t="shared" si="71"/>
        <v>-1.8436664641113012</v>
      </c>
      <c r="AB187" s="10">
        <f t="shared" si="72"/>
        <v>-1.4407518337982985</v>
      </c>
      <c r="AC187" s="43"/>
      <c r="AD187" s="46">
        <f t="shared" si="73"/>
        <v>-1.8299160210373984</v>
      </c>
      <c r="AE187" s="21">
        <f t="shared" si="74"/>
        <v>-1.6924533868063492</v>
      </c>
      <c r="AF187" s="10">
        <f t="shared" si="75"/>
        <v>-1.3108473162746996</v>
      </c>
      <c r="AG187" s="50"/>
      <c r="AH187" s="46">
        <f t="shared" si="76"/>
        <v>-0.55048190221782933</v>
      </c>
      <c r="AI187" s="10">
        <f t="shared" si="59"/>
        <v>-0.49978000635501668</v>
      </c>
      <c r="AK187" s="46">
        <f t="shared" si="77"/>
        <v>-0.75918866990207179</v>
      </c>
      <c r="AL187" s="10">
        <f t="shared" si="61"/>
        <v>-0.69766725537274399</v>
      </c>
    </row>
    <row r="188" spans="2:38" x14ac:dyDescent="0.3">
      <c r="B188" s="2" t="s">
        <v>185</v>
      </c>
      <c r="C188" s="41"/>
      <c r="D188" s="14">
        <v>6.0240707918088901E-2</v>
      </c>
      <c r="E188" s="15">
        <v>6.8838605150993798E-2</v>
      </c>
      <c r="F188" s="19">
        <v>2.49964253074038E-2</v>
      </c>
      <c r="G188" s="43"/>
      <c r="H188" s="6">
        <v>24.151064504973199</v>
      </c>
      <c r="I188" s="7">
        <v>23.092345242669801</v>
      </c>
      <c r="J188" s="43"/>
      <c r="K188" s="6">
        <v>23.213553616938199</v>
      </c>
      <c r="L188" s="7">
        <v>22.200161555892901</v>
      </c>
      <c r="M188" s="43"/>
      <c r="N188" s="6">
        <v>24.284021745427101</v>
      </c>
      <c r="O188" s="7">
        <v>23.358652942951149</v>
      </c>
      <c r="P188" s="43"/>
      <c r="Q188" s="6">
        <v>23.365590444630101</v>
      </c>
      <c r="R188" s="7">
        <v>22.495991866857899</v>
      </c>
      <c r="S188" s="43"/>
      <c r="T188" s="6">
        <v>17.2990107870421</v>
      </c>
      <c r="U188" s="7">
        <v>16.233378733923448</v>
      </c>
      <c r="V188" s="43"/>
      <c r="W188" s="6">
        <v>16.7211230259913</v>
      </c>
      <c r="X188" s="7">
        <v>15.700668926253549</v>
      </c>
      <c r="Y188" s="43"/>
      <c r="Z188" s="46">
        <f t="shared" si="70"/>
        <v>-0.93751088803499982</v>
      </c>
      <c r="AA188" s="21">
        <f t="shared" si="71"/>
        <v>-0.91843130079699975</v>
      </c>
      <c r="AB188" s="10">
        <f t="shared" si="72"/>
        <v>-0.57788776105079975</v>
      </c>
      <c r="AC188" s="43"/>
      <c r="AD188" s="46">
        <f t="shared" si="73"/>
        <v>-0.89218368677689952</v>
      </c>
      <c r="AE188" s="21">
        <f t="shared" si="74"/>
        <v>-0.86266107609325005</v>
      </c>
      <c r="AF188" s="10">
        <f t="shared" si="75"/>
        <v>-0.5327098076698995</v>
      </c>
      <c r="AG188" s="50"/>
      <c r="AH188" s="46">
        <f t="shared" si="76"/>
        <v>-0.36240599041631599</v>
      </c>
      <c r="AI188" s="10">
        <f t="shared" si="59"/>
        <v>-0.35566424228519761</v>
      </c>
      <c r="AK188" s="46">
        <f t="shared" si="77"/>
        <v>-1.9195649013859732</v>
      </c>
      <c r="AL188" s="10">
        <f t="shared" si="61"/>
        <v>-1.8501892320517546</v>
      </c>
    </row>
    <row r="189" spans="2:38" x14ac:dyDescent="0.3">
      <c r="B189" s="2" t="s">
        <v>186</v>
      </c>
      <c r="C189" s="41"/>
      <c r="D189" s="14">
        <v>0.35389009994843301</v>
      </c>
      <c r="E189" s="15">
        <v>0.46414020440799802</v>
      </c>
      <c r="F189" s="19">
        <v>0.20991902989067099</v>
      </c>
      <c r="G189" s="43"/>
      <c r="H189" s="6">
        <v>51.286170153907797</v>
      </c>
      <c r="I189" s="7">
        <v>60.643365561114003</v>
      </c>
      <c r="J189" s="43"/>
      <c r="K189" s="6">
        <v>48.484485668341101</v>
      </c>
      <c r="L189" s="7">
        <v>57.72893793819955</v>
      </c>
      <c r="M189" s="43"/>
      <c r="N189" s="6">
        <v>53.488125598160799</v>
      </c>
      <c r="O189" s="7">
        <v>63.880377870704351</v>
      </c>
      <c r="P189" s="43"/>
      <c r="Q189" s="6">
        <v>50.657915456143797</v>
      </c>
      <c r="R189" s="7">
        <v>60.944846692652447</v>
      </c>
      <c r="S189" s="43"/>
      <c r="T189" s="6">
        <v>40.873616718575803</v>
      </c>
      <c r="U189" s="7">
        <v>49.0062117637504</v>
      </c>
      <c r="V189" s="43"/>
      <c r="W189" s="6">
        <v>38.684101483268599</v>
      </c>
      <c r="X189" s="7">
        <v>46.662987970547746</v>
      </c>
      <c r="Y189" s="43"/>
      <c r="Z189" s="46">
        <f t="shared" si="70"/>
        <v>-2.801684485566696</v>
      </c>
      <c r="AA189" s="21">
        <f t="shared" si="71"/>
        <v>-2.8302101420170018</v>
      </c>
      <c r="AB189" s="10">
        <f t="shared" si="72"/>
        <v>-2.1895152353072049</v>
      </c>
      <c r="AC189" s="43"/>
      <c r="AD189" s="46">
        <f t="shared" si="73"/>
        <v>-2.9144276229144523</v>
      </c>
      <c r="AE189" s="21">
        <f t="shared" si="74"/>
        <v>-2.9355311780519031</v>
      </c>
      <c r="AF189" s="10">
        <f t="shared" si="75"/>
        <v>-2.3432237932026538</v>
      </c>
      <c r="AG189" s="50"/>
      <c r="AH189" s="46">
        <f t="shared" si="76"/>
        <v>-0.85646333080139081</v>
      </c>
      <c r="AI189" s="10">
        <f t="shared" si="59"/>
        <v>-0.79313543029518074</v>
      </c>
      <c r="AK189" s="46">
        <f t="shared" si="77"/>
        <v>-3.5684798443129147</v>
      </c>
      <c r="AL189" s="10">
        <f t="shared" si="61"/>
        <v>-3.6213212456304276</v>
      </c>
    </row>
    <row r="190" spans="2:38" x14ac:dyDescent="0.3">
      <c r="B190" s="2" t="s">
        <v>187</v>
      </c>
      <c r="C190" s="41"/>
      <c r="D190" s="14">
        <v>1.4504877950399901E-3</v>
      </c>
      <c r="E190" s="15">
        <v>2.3846025074694302E-3</v>
      </c>
      <c r="F190" s="19">
        <v>1.62629868041779E-3</v>
      </c>
      <c r="G190" s="43"/>
      <c r="H190" s="6">
        <v>20.7178654765018</v>
      </c>
      <c r="I190" s="7">
        <v>21.968995060887799</v>
      </c>
      <c r="J190" s="43"/>
      <c r="K190" s="6">
        <v>19.463130289109898</v>
      </c>
      <c r="L190" s="7">
        <v>20.624830137486001</v>
      </c>
      <c r="M190" s="43"/>
      <c r="N190" s="6">
        <v>20.371573954723299</v>
      </c>
      <c r="O190" s="7">
        <v>21.590001723754</v>
      </c>
      <c r="P190" s="43"/>
      <c r="Q190" s="6">
        <v>19.163649394839901</v>
      </c>
      <c r="R190" s="7">
        <v>20.299863239640601</v>
      </c>
      <c r="S190" s="43"/>
      <c r="T190" s="6">
        <v>17.495708605669599</v>
      </c>
      <c r="U190" s="7">
        <v>18.288462769214348</v>
      </c>
      <c r="V190" s="43"/>
      <c r="W190" s="6">
        <v>16.58361727106</v>
      </c>
      <c r="X190" s="7">
        <v>17.331023613098701</v>
      </c>
      <c r="Y190" s="43"/>
      <c r="Z190" s="46">
        <f t="shared" si="70"/>
        <v>-1.2547351873919013</v>
      </c>
      <c r="AA190" s="21">
        <f t="shared" si="71"/>
        <v>-1.2079245598833985</v>
      </c>
      <c r="AB190" s="10">
        <f t="shared" si="72"/>
        <v>-0.9120913346095989</v>
      </c>
      <c r="AC190" s="43"/>
      <c r="AD190" s="46">
        <f t="shared" si="73"/>
        <v>-1.3441649234017987</v>
      </c>
      <c r="AE190" s="21">
        <f t="shared" si="74"/>
        <v>-1.2901384841133989</v>
      </c>
      <c r="AF190" s="10">
        <f t="shared" si="75"/>
        <v>-0.95743915611564745</v>
      </c>
      <c r="AG190" s="50"/>
      <c r="AH190" s="46">
        <f t="shared" si="76"/>
        <v>-0.12478497622463339</v>
      </c>
      <c r="AI190" s="10">
        <f t="shared" si="59"/>
        <v>-0.13825683730196422</v>
      </c>
      <c r="AK190" s="46">
        <f t="shared" si="77"/>
        <v>-1.9150566112975052</v>
      </c>
      <c r="AL190" s="10">
        <f t="shared" si="61"/>
        <v>-2.0726910498817692</v>
      </c>
    </row>
    <row r="191" spans="2:38" x14ac:dyDescent="0.3">
      <c r="B191" s="2" t="s">
        <v>188</v>
      </c>
      <c r="C191" s="41"/>
      <c r="D191" s="14">
        <v>0.67539286482648098</v>
      </c>
      <c r="E191" s="15">
        <v>1.09802572291067</v>
      </c>
      <c r="F191" s="19">
        <v>0.34906041965722401</v>
      </c>
      <c r="G191" s="43"/>
      <c r="H191" s="6">
        <v>26.112709315170299</v>
      </c>
      <c r="I191" s="7">
        <v>25.607261799929297</v>
      </c>
      <c r="J191" s="43"/>
      <c r="K191" s="6">
        <v>24.498661703545899</v>
      </c>
      <c r="L191" s="7">
        <v>24.007385509866101</v>
      </c>
      <c r="M191" s="43"/>
      <c r="N191" s="6">
        <v>28.9306644009522</v>
      </c>
      <c r="O191" s="7">
        <v>28.329395977287803</v>
      </c>
      <c r="P191" s="43"/>
      <c r="Q191" s="6">
        <v>27.252585445833802</v>
      </c>
      <c r="R191" s="7">
        <v>26.674506418685901</v>
      </c>
      <c r="S191" s="43"/>
      <c r="T191" s="6">
        <v>18.989927991411399</v>
      </c>
      <c r="U191" s="7">
        <v>18.831024355951101</v>
      </c>
      <c r="V191" s="43"/>
      <c r="W191" s="6">
        <v>17.777302630445298</v>
      </c>
      <c r="X191" s="7">
        <v>17.604859228267951</v>
      </c>
      <c r="Y191" s="43"/>
      <c r="Z191" s="46">
        <f t="shared" si="70"/>
        <v>-1.6140476116244002</v>
      </c>
      <c r="AA191" s="21">
        <f t="shared" si="71"/>
        <v>-1.6780789551183979</v>
      </c>
      <c r="AB191" s="10">
        <f t="shared" si="72"/>
        <v>-1.2126253609661006</v>
      </c>
      <c r="AC191" s="43"/>
      <c r="AD191" s="46">
        <f t="shared" si="73"/>
        <v>-1.5998762900631966</v>
      </c>
      <c r="AE191" s="21">
        <f t="shared" si="74"/>
        <v>-1.6548895586019015</v>
      </c>
      <c r="AF191" s="10">
        <f t="shared" si="75"/>
        <v>-1.2261651276831493</v>
      </c>
      <c r="AG191" s="50"/>
      <c r="AH191" s="46">
        <f t="shared" si="76"/>
        <v>-0.41783899407334996</v>
      </c>
      <c r="AI191" s="10">
        <f t="shared" si="59"/>
        <v>-0.38521482567923265</v>
      </c>
      <c r="AK191" s="46">
        <f t="shared" si="77"/>
        <v>-1.6898144836690399</v>
      </c>
      <c r="AL191" s="10">
        <f t="shared" si="61"/>
        <v>-1.6671774439610005</v>
      </c>
    </row>
    <row r="192" spans="2:38" x14ac:dyDescent="0.3">
      <c r="B192" s="2" t="s">
        <v>189</v>
      </c>
      <c r="C192" s="41"/>
      <c r="D192" s="14">
        <v>0.82618364739209305</v>
      </c>
      <c r="E192" s="15">
        <v>1.2692477066904599</v>
      </c>
      <c r="F192" s="19">
        <v>0.64846268811859198</v>
      </c>
      <c r="G192" s="43"/>
      <c r="H192" s="6">
        <v>48.701544299222697</v>
      </c>
      <c r="I192" s="7">
        <v>43.973522696487748</v>
      </c>
      <c r="J192" s="43"/>
      <c r="K192" s="6">
        <v>46.8867592802101</v>
      </c>
      <c r="L192" s="7">
        <v>42.244249121506449</v>
      </c>
      <c r="M192" s="43"/>
      <c r="N192" s="6">
        <v>56.416811290952801</v>
      </c>
      <c r="O192" s="7">
        <v>51.719536214722048</v>
      </c>
      <c r="P192" s="43"/>
      <c r="Q192" s="6">
        <v>54.495032176356801</v>
      </c>
      <c r="R192" s="7">
        <v>49.844467851641056</v>
      </c>
      <c r="S192" s="43"/>
      <c r="T192" s="6">
        <v>37.747114170412502</v>
      </c>
      <c r="U192" s="7">
        <v>34.595959326535052</v>
      </c>
      <c r="V192" s="43"/>
      <c r="W192" s="6">
        <v>36.254861911894302</v>
      </c>
      <c r="X192" s="7">
        <v>33.2251188308868</v>
      </c>
      <c r="Y192" s="43"/>
      <c r="Z192" s="46">
        <f t="shared" si="70"/>
        <v>-1.8147850190125965</v>
      </c>
      <c r="AA192" s="21">
        <f t="shared" si="71"/>
        <v>-1.9217791145959993</v>
      </c>
      <c r="AB192" s="10">
        <f t="shared" si="72"/>
        <v>-1.4922522585181994</v>
      </c>
      <c r="AC192" s="43"/>
      <c r="AD192" s="46">
        <f t="shared" si="73"/>
        <v>-1.7292735749812991</v>
      </c>
      <c r="AE192" s="21">
        <f t="shared" si="74"/>
        <v>-1.8750683630809917</v>
      </c>
      <c r="AF192" s="10">
        <f t="shared" si="75"/>
        <v>-1.3708404956482525</v>
      </c>
      <c r="AG192" s="50"/>
      <c r="AH192" s="46">
        <f t="shared" si="76"/>
        <v>-0.59438197248201052</v>
      </c>
      <c r="AI192" s="10">
        <f t="shared" si="59"/>
        <v>-0.70319882548796431</v>
      </c>
      <c r="AK192" s="46">
        <f t="shared" si="77"/>
        <v>-1.8193495007793359</v>
      </c>
      <c r="AL192" s="10">
        <f t="shared" si="61"/>
        <v>-1.7487937855011546</v>
      </c>
    </row>
    <row r="193" spans="2:38" x14ac:dyDescent="0.3">
      <c r="B193" s="2" t="s">
        <v>190</v>
      </c>
      <c r="C193" s="41"/>
      <c r="D193" s="14">
        <v>0.144325446823443</v>
      </c>
      <c r="E193" s="15">
        <v>0.24815627536085799</v>
      </c>
      <c r="F193" s="19">
        <v>9.7476268626073795E-2</v>
      </c>
      <c r="G193" s="43"/>
      <c r="H193" s="6">
        <v>45.102205406109299</v>
      </c>
      <c r="I193" s="7">
        <v>46.727392174150452</v>
      </c>
      <c r="J193" s="43"/>
      <c r="K193" s="6">
        <v>42.1024676670378</v>
      </c>
      <c r="L193" s="7">
        <v>43.662229096444904</v>
      </c>
      <c r="M193" s="43"/>
      <c r="N193" s="6">
        <v>49.857188414578602</v>
      </c>
      <c r="O193" s="7">
        <v>52.067390059988654</v>
      </c>
      <c r="P193" s="43"/>
      <c r="Q193" s="6">
        <v>46.674262975199198</v>
      </c>
      <c r="R193" s="7">
        <v>48.771285764468303</v>
      </c>
      <c r="S193" s="43"/>
      <c r="T193" s="6">
        <v>35.112631169576197</v>
      </c>
      <c r="U193" s="7">
        <v>36.152744776496547</v>
      </c>
      <c r="V193" s="43"/>
      <c r="W193" s="6">
        <v>32.742703346467202</v>
      </c>
      <c r="X193" s="7">
        <v>33.729567438222951</v>
      </c>
      <c r="Y193" s="43"/>
      <c r="Z193" s="46">
        <f t="shared" si="70"/>
        <v>-2.9997377390714988</v>
      </c>
      <c r="AA193" s="21">
        <f t="shared" si="71"/>
        <v>-3.1829254393794031</v>
      </c>
      <c r="AB193" s="10">
        <f t="shared" si="72"/>
        <v>-2.3699278231089949</v>
      </c>
      <c r="AC193" s="43"/>
      <c r="AD193" s="46">
        <f t="shared" si="73"/>
        <v>-3.0651630777055487</v>
      </c>
      <c r="AE193" s="21">
        <f t="shared" si="74"/>
        <v>-3.296104295520351</v>
      </c>
      <c r="AF193" s="10">
        <f t="shared" si="75"/>
        <v>-2.4231773382735966</v>
      </c>
      <c r="AG193" s="50"/>
      <c r="AH193" s="46">
        <f t="shared" si="76"/>
        <v>-0.83738795208098427</v>
      </c>
      <c r="AI193" s="10">
        <f t="shared" si="59"/>
        <v>-0.90299209321512042</v>
      </c>
      <c r="AK193" s="46">
        <f t="shared" si="77"/>
        <v>-4.4300454283204953</v>
      </c>
      <c r="AL193" s="10">
        <f t="shared" si="61"/>
        <v>-4.6310490736422301</v>
      </c>
    </row>
    <row r="194" spans="2:38" x14ac:dyDescent="0.3">
      <c r="B194" s="2" t="s">
        <v>191</v>
      </c>
      <c r="C194" s="41"/>
      <c r="D194" s="14">
        <v>4.0306208900952399E-2</v>
      </c>
      <c r="E194" s="15">
        <v>0.106270257388013</v>
      </c>
      <c r="F194" s="19">
        <v>6.6043095218161402E-2</v>
      </c>
      <c r="G194" s="43"/>
      <c r="H194" s="6">
        <v>43.858997972498898</v>
      </c>
      <c r="I194" s="7">
        <v>40.69798544412545</v>
      </c>
      <c r="J194" s="43"/>
      <c r="K194" s="6">
        <v>42.069193413390799</v>
      </c>
      <c r="L194" s="7">
        <v>38.900349024445347</v>
      </c>
      <c r="M194" s="43"/>
      <c r="N194" s="6">
        <v>45.914903356677002</v>
      </c>
      <c r="O194" s="7">
        <v>42.564689569258604</v>
      </c>
      <c r="P194" s="43"/>
      <c r="Q194" s="6">
        <v>44.038281178830303</v>
      </c>
      <c r="R194" s="7">
        <v>40.749889867706244</v>
      </c>
      <c r="S194" s="43"/>
      <c r="T194" s="6">
        <v>41.429162551696201</v>
      </c>
      <c r="U194" s="7">
        <v>38.119813093095104</v>
      </c>
      <c r="V194" s="43"/>
      <c r="W194" s="6">
        <v>39.887193241261002</v>
      </c>
      <c r="X194" s="7">
        <v>36.571829310291903</v>
      </c>
      <c r="Y194" s="43"/>
      <c r="Z194" s="46">
        <f t="shared" si="70"/>
        <v>-1.7898045591080987</v>
      </c>
      <c r="AA194" s="21">
        <f t="shared" si="71"/>
        <v>-1.8766221778466985</v>
      </c>
      <c r="AB194" s="10">
        <f t="shared" si="72"/>
        <v>-1.5419693104351992</v>
      </c>
      <c r="AC194" s="43"/>
      <c r="AD194" s="46">
        <f t="shared" si="73"/>
        <v>-1.7976364196801029</v>
      </c>
      <c r="AE194" s="21">
        <f t="shared" si="74"/>
        <v>-1.81479970155236</v>
      </c>
      <c r="AF194" s="10">
        <f t="shared" si="75"/>
        <v>-1.5479837828032004</v>
      </c>
      <c r="AG194" s="50"/>
      <c r="AH194" s="46">
        <f t="shared" si="76"/>
        <v>-8.5796662947681401E-2</v>
      </c>
      <c r="AI194" s="10">
        <f t="shared" si="59"/>
        <v>-1.4382219590982971E-2</v>
      </c>
      <c r="AK194" s="46">
        <f t="shared" si="77"/>
        <v>-1.9697982944002213</v>
      </c>
      <c r="AL194" s="10">
        <f t="shared" si="61"/>
        <v>-1.7593097866787684</v>
      </c>
    </row>
    <row r="195" spans="2:38" x14ac:dyDescent="0.3">
      <c r="B195" s="2" t="s">
        <v>192</v>
      </c>
      <c r="C195" s="41"/>
      <c r="D195" s="14">
        <v>9.3447737478082493E-2</v>
      </c>
      <c r="E195" s="15">
        <v>0.125574260286968</v>
      </c>
      <c r="F195" s="19">
        <v>6.3942910195509794E-2</v>
      </c>
      <c r="G195" s="43"/>
      <c r="H195" s="6">
        <v>41.314237711300201</v>
      </c>
      <c r="I195" s="7">
        <v>37.410618789400402</v>
      </c>
      <c r="J195" s="43"/>
      <c r="K195" s="6">
        <v>39.481117999075799</v>
      </c>
      <c r="L195" s="7">
        <v>35.72990429357575</v>
      </c>
      <c r="M195" s="43"/>
      <c r="N195" s="6">
        <v>42.150596204666499</v>
      </c>
      <c r="O195" s="7">
        <v>38.155978595325251</v>
      </c>
      <c r="P195" s="43"/>
      <c r="Q195" s="6">
        <v>40.336943451114799</v>
      </c>
      <c r="R195" s="7">
        <v>36.468649335239952</v>
      </c>
      <c r="S195" s="43"/>
      <c r="T195" s="6">
        <v>36.260994077841502</v>
      </c>
      <c r="U195" s="7">
        <v>32.134598961435202</v>
      </c>
      <c r="V195" s="43"/>
      <c r="W195" s="6">
        <v>34.820519633943697</v>
      </c>
      <c r="X195" s="7">
        <v>30.8577132098312</v>
      </c>
      <c r="Y195" s="43"/>
      <c r="Z195" s="46">
        <f t="shared" si="70"/>
        <v>-1.8331197122244021</v>
      </c>
      <c r="AA195" s="21">
        <f t="shared" si="71"/>
        <v>-1.8136527535517004</v>
      </c>
      <c r="AB195" s="10">
        <f t="shared" si="72"/>
        <v>-1.4404744438978057</v>
      </c>
      <c r="AC195" s="43"/>
      <c r="AD195" s="46">
        <f t="shared" si="73"/>
        <v>-1.6807144958246525</v>
      </c>
      <c r="AE195" s="21">
        <f t="shared" si="74"/>
        <v>-1.6873292600852992</v>
      </c>
      <c r="AF195" s="10">
        <f t="shared" si="75"/>
        <v>-1.2768857516040022</v>
      </c>
      <c r="AG195" s="50"/>
      <c r="AH195" s="46">
        <f t="shared" si="76"/>
        <v>-0.5752764861121763</v>
      </c>
      <c r="AI195" s="10">
        <f t="shared" si="59"/>
        <v>-0.62929852877753223</v>
      </c>
      <c r="AK195" s="46">
        <f t="shared" si="77"/>
        <v>-3.0754490555049516</v>
      </c>
      <c r="AL195" s="10">
        <f t="shared" si="61"/>
        <v>-3.0575723469804981</v>
      </c>
    </row>
    <row r="196" spans="2:38" x14ac:dyDescent="0.3">
      <c r="B196" s="2" t="s">
        <v>193</v>
      </c>
      <c r="C196" s="41"/>
      <c r="D196" s="14">
        <v>0.70579572935807999</v>
      </c>
      <c r="E196" s="15">
        <v>0.61341716253807399</v>
      </c>
      <c r="F196" s="19">
        <v>0.25701596058051501</v>
      </c>
      <c r="G196" s="43"/>
      <c r="H196" s="6">
        <v>59.548125400769102</v>
      </c>
      <c r="I196" s="7">
        <v>59.8306374118023</v>
      </c>
      <c r="J196" s="43"/>
      <c r="K196" s="6">
        <v>56.988161764917102</v>
      </c>
      <c r="L196" s="7">
        <v>57.15870890809655</v>
      </c>
      <c r="M196" s="43"/>
      <c r="N196" s="6">
        <v>62.9652135181381</v>
      </c>
      <c r="O196" s="7">
        <v>63.647653509276502</v>
      </c>
      <c r="P196" s="43"/>
      <c r="Q196" s="6">
        <v>60.406232671930503</v>
      </c>
      <c r="R196" s="7">
        <v>61.001535391482847</v>
      </c>
      <c r="S196" s="43"/>
      <c r="T196" s="6">
        <v>41.753963917188798</v>
      </c>
      <c r="U196" s="7">
        <v>41.736749749913301</v>
      </c>
      <c r="V196" s="43"/>
      <c r="W196" s="6">
        <v>39.873799044438897</v>
      </c>
      <c r="X196" s="7">
        <v>39.845798898653499</v>
      </c>
      <c r="Y196" s="43"/>
      <c r="Z196" s="46">
        <f t="shared" si="70"/>
        <v>-2.5599636358520002</v>
      </c>
      <c r="AA196" s="21">
        <f t="shared" si="71"/>
        <v>-2.5589808462075965</v>
      </c>
      <c r="AB196" s="10">
        <f t="shared" si="72"/>
        <v>-1.8801648727499014</v>
      </c>
      <c r="AC196" s="43"/>
      <c r="AD196" s="46">
        <f t="shared" si="73"/>
        <v>-2.6719285037057503</v>
      </c>
      <c r="AE196" s="21">
        <f t="shared" si="74"/>
        <v>-2.6461181177936552</v>
      </c>
      <c r="AF196" s="10">
        <f t="shared" si="75"/>
        <v>-1.8909508512598023</v>
      </c>
      <c r="AG196" s="50"/>
      <c r="AH196" s="46">
        <f t="shared" si="76"/>
        <v>-0.71087528372871223</v>
      </c>
      <c r="AI196" s="10">
        <f t="shared" si="59"/>
        <v>-0.8066576884441955</v>
      </c>
      <c r="AK196" s="46">
        <f t="shared" si="77"/>
        <v>-2.8533394740063525</v>
      </c>
      <c r="AL196" s="10">
        <f t="shared" si="61"/>
        <v>-2.9934071278014045</v>
      </c>
    </row>
    <row r="197" spans="2:38" ht="16.2" thickBot="1" x14ac:dyDescent="0.35">
      <c r="B197" s="3" t="s">
        <v>194</v>
      </c>
      <c r="C197" s="41"/>
      <c r="D197" s="16">
        <f>SUM(D4:D196)</f>
        <v>115.33727602679278</v>
      </c>
      <c r="E197" s="17">
        <f>SUM(E4:E196)</f>
        <v>138.66100029922259</v>
      </c>
      <c r="F197" s="20">
        <f>SUM(F4:F196)</f>
        <v>68.035024087371724</v>
      </c>
      <c r="G197" s="43"/>
      <c r="H197" s="8">
        <v>53.970817565917898</v>
      </c>
      <c r="I197" s="7">
        <v>56.427337646484304</v>
      </c>
      <c r="J197" s="43"/>
      <c r="K197" s="8">
        <v>51.88618850708</v>
      </c>
      <c r="L197" s="7">
        <v>54.32400321960445</v>
      </c>
      <c r="M197" s="43"/>
      <c r="N197" s="8">
        <v>60.656703948974602</v>
      </c>
      <c r="O197" s="7">
        <v>63.584285736083942</v>
      </c>
      <c r="P197" s="43"/>
      <c r="Q197" s="8">
        <v>58.562778472900298</v>
      </c>
      <c r="R197" s="7">
        <v>61.45869827270505</v>
      </c>
      <c r="S197" s="43"/>
      <c r="T197" s="8">
        <v>44.773021697997997</v>
      </c>
      <c r="U197" s="7">
        <v>46.653001785278306</v>
      </c>
      <c r="V197" s="43"/>
      <c r="W197" s="8">
        <v>43.063076019287102</v>
      </c>
      <c r="X197" s="7">
        <v>44.923177719116154</v>
      </c>
      <c r="Y197" s="43"/>
      <c r="Z197" s="47">
        <f t="shared" si="70"/>
        <v>-2.0846290588378977</v>
      </c>
      <c r="AA197" s="28">
        <f t="shared" si="71"/>
        <v>-2.093925476074304</v>
      </c>
      <c r="AB197" s="11">
        <f t="shared" si="72"/>
        <v>-1.7099456787108949</v>
      </c>
      <c r="AC197" s="43"/>
      <c r="AD197" s="47">
        <f t="shared" si="73"/>
        <v>-2.1033344268798544</v>
      </c>
      <c r="AE197" s="28">
        <f t="shared" si="74"/>
        <v>-2.125587463378892</v>
      </c>
      <c r="AF197" s="11">
        <f t="shared" si="75"/>
        <v>-1.729824066162152</v>
      </c>
      <c r="AG197" s="50"/>
      <c r="AH197" s="47">
        <f t="shared" si="76"/>
        <v>-0.57704396231742561</v>
      </c>
      <c r="AI197" s="11">
        <f t="shared" ref="AI197" si="78">SLOPE(AD197:AF197,LN($D197:$F197))</f>
        <v>-0.58943839612054472</v>
      </c>
      <c r="AK197" s="47">
        <f t="shared" si="77"/>
        <v>0.71078735038274998</v>
      </c>
      <c r="AL197" s="11">
        <f t="shared" ref="AL197" si="79">INTERCEPT(AD197:AF197,LN($D197:$F197))</f>
        <v>0.74479929659461797</v>
      </c>
    </row>
  </sheetData>
  <mergeCells count="12">
    <mergeCell ref="B2:B3"/>
    <mergeCell ref="H2:I2"/>
    <mergeCell ref="K2:L2"/>
    <mergeCell ref="N2:O2"/>
    <mergeCell ref="Q2:R2"/>
    <mergeCell ref="AK2:AL2"/>
    <mergeCell ref="D2:F2"/>
    <mergeCell ref="AH2:AI2"/>
    <mergeCell ref="Z2:AB2"/>
    <mergeCell ref="AD2:AF2"/>
    <mergeCell ref="T2:U2"/>
    <mergeCell ref="W2:X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L197"/>
  <sheetViews>
    <sheetView zoomScale="75" zoomScaleNormal="75" workbookViewId="0">
      <pane xSplit="3" ySplit="3" topLeftCell="L4" activePane="bottomRight" state="frozen"/>
      <selection pane="topRight" activeCell="D1" sqref="D1"/>
      <selection pane="bottomLeft" activeCell="A4" sqref="A4"/>
      <selection pane="bottomRight" activeCell="AJ1" sqref="AJ1:AJ1048576"/>
    </sheetView>
  </sheetViews>
  <sheetFormatPr defaultColWidth="10.8984375" defaultRowHeight="15.6" x14ac:dyDescent="0.3"/>
  <cols>
    <col min="1" max="1" width="3.8984375" style="1" customWidth="1"/>
    <col min="2" max="2" width="19.09765625" style="1" customWidth="1"/>
    <col min="3" max="3" width="3.8984375" style="1" customWidth="1"/>
    <col min="4" max="6" width="13.8984375" style="1" customWidth="1"/>
    <col min="7" max="7" width="3.8984375" style="1" customWidth="1"/>
    <col min="8" max="9" width="11.09765625" style="1" customWidth="1"/>
    <col min="10" max="10" width="3.8984375" style="1" customWidth="1"/>
    <col min="11" max="12" width="11.09765625" style="1" customWidth="1"/>
    <col min="13" max="13" width="3.8984375" style="1" customWidth="1"/>
    <col min="14" max="15" width="11.09765625" style="1" customWidth="1"/>
    <col min="16" max="16" width="3.8984375" style="1" customWidth="1"/>
    <col min="17" max="18" width="11.09765625" style="1" customWidth="1"/>
    <col min="19" max="19" width="3.8984375" style="1" customWidth="1"/>
    <col min="20" max="21" width="11.09765625" style="1" customWidth="1"/>
    <col min="22" max="22" width="3.8984375" style="1" customWidth="1"/>
    <col min="23" max="24" width="11.09765625" style="1" customWidth="1"/>
    <col min="25" max="25" width="3.8984375" style="1" customWidth="1"/>
    <col min="26" max="28" width="9.8984375" style="1" bestFit="1" customWidth="1"/>
    <col min="29" max="29" width="3.8984375" style="1" customWidth="1"/>
    <col min="30" max="32" width="9.8984375" style="1" bestFit="1" customWidth="1"/>
    <col min="33" max="33" width="3.8984375" style="1" customWidth="1"/>
    <col min="34" max="35" width="10.8984375" style="1"/>
    <col min="36" max="36" width="3.8984375" style="1" customWidth="1"/>
    <col min="37" max="16384" width="10.8984375" style="1"/>
  </cols>
  <sheetData>
    <row r="1" spans="2:38" ht="16.2" thickBot="1" x14ac:dyDescent="0.35"/>
    <row r="2" spans="2:38" ht="16.2" thickBot="1" x14ac:dyDescent="0.35">
      <c r="B2" s="125" t="s">
        <v>195</v>
      </c>
      <c r="C2" s="40"/>
      <c r="D2" s="127" t="s">
        <v>196</v>
      </c>
      <c r="E2" s="127"/>
      <c r="F2" s="128"/>
      <c r="G2" s="42"/>
      <c r="H2" s="122" t="s">
        <v>201</v>
      </c>
      <c r="I2" s="123"/>
      <c r="J2" s="42"/>
      <c r="K2" s="122" t="s">
        <v>202</v>
      </c>
      <c r="L2" s="123"/>
      <c r="M2" s="42"/>
      <c r="N2" s="122" t="s">
        <v>203</v>
      </c>
      <c r="O2" s="123"/>
      <c r="P2" s="42"/>
      <c r="Q2" s="122" t="s">
        <v>204</v>
      </c>
      <c r="R2" s="123"/>
      <c r="S2" s="42"/>
      <c r="T2" s="122" t="s">
        <v>205</v>
      </c>
      <c r="U2" s="123"/>
      <c r="V2" s="42"/>
      <c r="W2" s="122" t="s">
        <v>206</v>
      </c>
      <c r="X2" s="123"/>
      <c r="Y2" s="42"/>
      <c r="Z2" s="120" t="s">
        <v>200</v>
      </c>
      <c r="AA2" s="124"/>
      <c r="AB2" s="121"/>
      <c r="AC2" s="42"/>
      <c r="AD2" s="120" t="s">
        <v>248</v>
      </c>
      <c r="AE2" s="124"/>
      <c r="AF2" s="121"/>
      <c r="AG2" s="48"/>
      <c r="AH2" s="120" t="s">
        <v>197</v>
      </c>
      <c r="AI2" s="121"/>
      <c r="AK2" s="120" t="s">
        <v>198</v>
      </c>
      <c r="AL2" s="121"/>
    </row>
    <row r="3" spans="2:38" ht="36" customHeight="1" thickBot="1" x14ac:dyDescent="0.35">
      <c r="B3" s="126"/>
      <c r="C3" s="40"/>
      <c r="D3" s="22" t="s">
        <v>249</v>
      </c>
      <c r="E3" s="23" t="s">
        <v>250</v>
      </c>
      <c r="F3" s="24" t="s">
        <v>251</v>
      </c>
      <c r="G3" s="42"/>
      <c r="H3" s="97" t="s">
        <v>200</v>
      </c>
      <c r="I3" s="100" t="s">
        <v>248</v>
      </c>
      <c r="J3" s="42"/>
      <c r="K3" s="97" t="s">
        <v>200</v>
      </c>
      <c r="L3" s="100" t="s">
        <v>248</v>
      </c>
      <c r="M3" s="42"/>
      <c r="N3" s="97" t="s">
        <v>200</v>
      </c>
      <c r="O3" s="100" t="s">
        <v>248</v>
      </c>
      <c r="P3" s="42"/>
      <c r="Q3" s="97" t="s">
        <v>200</v>
      </c>
      <c r="R3" s="100" t="s">
        <v>248</v>
      </c>
      <c r="S3" s="42"/>
      <c r="T3" s="97" t="s">
        <v>200</v>
      </c>
      <c r="U3" s="100" t="s">
        <v>248</v>
      </c>
      <c r="V3" s="42"/>
      <c r="W3" s="97" t="s">
        <v>200</v>
      </c>
      <c r="X3" s="100" t="s">
        <v>248</v>
      </c>
      <c r="Y3" s="42"/>
      <c r="Z3" s="51" t="s">
        <v>207</v>
      </c>
      <c r="AA3" s="52" t="s">
        <v>208</v>
      </c>
      <c r="AB3" s="53" t="s">
        <v>209</v>
      </c>
      <c r="AC3" s="42"/>
      <c r="AD3" s="51" t="s">
        <v>207</v>
      </c>
      <c r="AE3" s="52" t="s">
        <v>208</v>
      </c>
      <c r="AF3" s="53" t="s">
        <v>209</v>
      </c>
      <c r="AG3" s="49"/>
      <c r="AH3" s="37" t="s">
        <v>200</v>
      </c>
      <c r="AI3" s="38" t="s">
        <v>248</v>
      </c>
      <c r="AK3" s="37" t="s">
        <v>200</v>
      </c>
      <c r="AL3" s="38" t="s">
        <v>248</v>
      </c>
    </row>
    <row r="4" spans="2:38" x14ac:dyDescent="0.3">
      <c r="B4" s="2" t="s">
        <v>0</v>
      </c>
      <c r="C4" s="41"/>
      <c r="D4" s="12">
        <v>0.54020618398852005</v>
      </c>
      <c r="E4" s="13">
        <v>0.89972154834843998</v>
      </c>
      <c r="F4" s="18">
        <v>0.31590139084735402</v>
      </c>
      <c r="G4" s="43"/>
      <c r="H4" s="6">
        <v>58.710525581687399</v>
      </c>
      <c r="I4" s="7">
        <v>68.934702906937602</v>
      </c>
      <c r="J4" s="43"/>
      <c r="K4" s="6">
        <v>54.915956222236602</v>
      </c>
      <c r="L4" s="7">
        <v>64.651083581278442</v>
      </c>
      <c r="M4" s="43"/>
      <c r="N4" s="6">
        <v>61.890932637534398</v>
      </c>
      <c r="O4" s="7">
        <v>74.439679904994193</v>
      </c>
      <c r="P4" s="43"/>
      <c r="Q4" s="6">
        <v>57.765344239080903</v>
      </c>
      <c r="R4" s="7">
        <v>69.787358714902453</v>
      </c>
      <c r="S4" s="43"/>
      <c r="T4" s="6">
        <v>54.375045961465801</v>
      </c>
      <c r="U4" s="7">
        <v>63.414885701589299</v>
      </c>
      <c r="V4" s="43"/>
      <c r="W4" s="6">
        <v>50.752563959827299</v>
      </c>
      <c r="X4" s="7">
        <v>59.342320910752647</v>
      </c>
      <c r="Y4" s="43"/>
      <c r="Z4" s="45">
        <f t="shared" ref="Z4:Z35" si="0">K4-H4</f>
        <v>-3.7945693594507972</v>
      </c>
      <c r="AA4" s="26">
        <f t="shared" ref="AA4:AA35" si="1">Q4-N4</f>
        <v>-4.1255883984534947</v>
      </c>
      <c r="AB4" s="27">
        <f t="shared" ref="AB4:AB35" si="2">W4-T4</f>
        <v>-3.6224820016385024</v>
      </c>
      <c r="AC4" s="43"/>
      <c r="AD4" s="45">
        <f t="shared" ref="AD4:AD35" si="3">L4-I4</f>
        <v>-4.2836193256591599</v>
      </c>
      <c r="AE4" s="26">
        <f t="shared" ref="AE4:AE35" si="4">R4-O4</f>
        <v>-4.6523211900917403</v>
      </c>
      <c r="AF4" s="27">
        <f t="shared" ref="AF4:AF35" si="5">X4-U4</f>
        <v>-4.0725647908366511</v>
      </c>
      <c r="AG4" s="50"/>
      <c r="AH4" s="45">
        <f t="shared" ref="AH4:AH35" si="6">SLOPE(Z4:AB4,LN($D4:$F4))</f>
        <v>-0.4793025896707645</v>
      </c>
      <c r="AI4" s="27">
        <f>SLOPE(AD4:AF4,LN($D4:$F4))</f>
        <v>-0.55253067577435</v>
      </c>
      <c r="AK4" s="45">
        <f t="shared" ref="AK4:AK35" si="7">INTERCEPT(Z4:AB4,LN($D4:$F4))</f>
        <v>-4.1469189061720906</v>
      </c>
      <c r="AL4" s="27">
        <f>INTERCEPT(AD4:AF4,LN($D4:$F4))</f>
        <v>-4.6812790058732663</v>
      </c>
    </row>
    <row r="5" spans="2:38" x14ac:dyDescent="0.3">
      <c r="B5" s="2" t="s">
        <v>1</v>
      </c>
      <c r="C5" s="41"/>
      <c r="D5" s="14">
        <v>1.6035863573910999E-2</v>
      </c>
      <c r="E5" s="15">
        <v>1.3215051598434099E-2</v>
      </c>
      <c r="F5" s="19">
        <v>8.9525984195441104E-3</v>
      </c>
      <c r="G5" s="43"/>
      <c r="H5" s="6">
        <v>45.331226859666799</v>
      </c>
      <c r="I5" s="7">
        <v>56.68584839512615</v>
      </c>
      <c r="J5" s="43"/>
      <c r="K5" s="6">
        <v>42.389479411192902</v>
      </c>
      <c r="L5" s="7">
        <v>53.226583117422095</v>
      </c>
      <c r="M5" s="43"/>
      <c r="N5" s="6">
        <v>44.440793481211301</v>
      </c>
      <c r="O5" s="7">
        <v>54.321847033359703</v>
      </c>
      <c r="P5" s="43"/>
      <c r="Q5" s="6">
        <v>41.699079235721797</v>
      </c>
      <c r="R5" s="7">
        <v>51.112970406764148</v>
      </c>
      <c r="S5" s="43"/>
      <c r="T5" s="6">
        <v>40.425564405242902</v>
      </c>
      <c r="U5" s="7">
        <v>49.005130395425397</v>
      </c>
      <c r="V5" s="43"/>
      <c r="W5" s="6">
        <v>37.948376522928498</v>
      </c>
      <c r="X5" s="7">
        <v>46.087554543051098</v>
      </c>
      <c r="Y5" s="43"/>
      <c r="Z5" s="46">
        <f t="shared" si="0"/>
        <v>-2.9417474484738975</v>
      </c>
      <c r="AA5" s="21">
        <f t="shared" si="1"/>
        <v>-2.7417142454895043</v>
      </c>
      <c r="AB5" s="10">
        <f t="shared" si="2"/>
        <v>-2.4771878823144036</v>
      </c>
      <c r="AC5" s="43"/>
      <c r="AD5" s="46">
        <f t="shared" si="3"/>
        <v>-3.4592652777040556</v>
      </c>
      <c r="AE5" s="21">
        <f t="shared" si="4"/>
        <v>-3.2088766265955542</v>
      </c>
      <c r="AF5" s="10">
        <f t="shared" si="5"/>
        <v>-2.9175758523742985</v>
      </c>
      <c r="AG5" s="50"/>
      <c r="AH5" s="46">
        <f t="shared" si="6"/>
        <v>-0.78001863451453157</v>
      </c>
      <c r="AI5" s="10">
        <f t="shared" ref="AI5:AI68" si="8">SLOPE(AD5:AF5,LN($D5:$F5))</f>
        <v>-0.90317116756067528</v>
      </c>
      <c r="AK5" s="46">
        <f t="shared" si="7"/>
        <v>-6.1458342118539084</v>
      </c>
      <c r="AL5" s="10">
        <f t="shared" ref="AL5:AL68" si="9">INTERCEPT(AD5:AF5,LN($D5:$F5))</f>
        <v>-7.161707473068164</v>
      </c>
    </row>
    <row r="6" spans="2:38" x14ac:dyDescent="0.3">
      <c r="B6" s="2" t="s">
        <v>2</v>
      </c>
      <c r="C6" s="41"/>
      <c r="D6" s="14">
        <v>0.436210922803145</v>
      </c>
      <c r="E6" s="15">
        <v>0.48940299062331899</v>
      </c>
      <c r="F6" s="19">
        <v>0.110448369158408</v>
      </c>
      <c r="G6" s="43"/>
      <c r="H6" s="6">
        <v>52.5321951192889</v>
      </c>
      <c r="I6" s="7">
        <v>61.329076612434406</v>
      </c>
      <c r="J6" s="43"/>
      <c r="K6" s="6">
        <v>48.666394467645198</v>
      </c>
      <c r="L6" s="7">
        <v>56.948329755433448</v>
      </c>
      <c r="M6" s="43"/>
      <c r="N6" s="6">
        <v>52.020125703431702</v>
      </c>
      <c r="O6" s="7">
        <v>60.388624213077648</v>
      </c>
      <c r="P6" s="43"/>
      <c r="Q6" s="6">
        <v>48.249854564141401</v>
      </c>
      <c r="R6" s="7">
        <v>56.119770572880796</v>
      </c>
      <c r="S6" s="43"/>
      <c r="T6" s="6">
        <v>45.897227926378598</v>
      </c>
      <c r="U6" s="7">
        <v>52.086162592921653</v>
      </c>
      <c r="V6" s="43"/>
      <c r="W6" s="6">
        <v>42.900556438745397</v>
      </c>
      <c r="X6" s="7">
        <v>48.71778862452755</v>
      </c>
      <c r="Y6" s="43"/>
      <c r="Z6" s="46">
        <f t="shared" si="0"/>
        <v>-3.8658006516437027</v>
      </c>
      <c r="AA6" s="21">
        <f t="shared" si="1"/>
        <v>-3.7702711392903012</v>
      </c>
      <c r="AB6" s="10">
        <f t="shared" si="2"/>
        <v>-2.9966714876332006</v>
      </c>
      <c r="AC6" s="43"/>
      <c r="AD6" s="46">
        <f t="shared" si="3"/>
        <v>-4.3807468570009576</v>
      </c>
      <c r="AE6" s="21">
        <f t="shared" si="4"/>
        <v>-4.268853640196852</v>
      </c>
      <c r="AF6" s="10">
        <f t="shared" si="5"/>
        <v>-3.3683739683941027</v>
      </c>
      <c r="AG6" s="50"/>
      <c r="AH6" s="46">
        <f t="shared" si="6"/>
        <v>-0.56716127816024564</v>
      </c>
      <c r="AI6" s="10">
        <f t="shared" si="8"/>
        <v>-0.66039553216436431</v>
      </c>
      <c r="AK6" s="46">
        <f t="shared" si="7"/>
        <v>-4.2527088603755283</v>
      </c>
      <c r="AL6" s="10">
        <f t="shared" si="9"/>
        <v>-4.8309147753130288</v>
      </c>
    </row>
    <row r="7" spans="2:38" x14ac:dyDescent="0.3">
      <c r="B7" s="2" t="s">
        <v>3</v>
      </c>
      <c r="C7" s="41"/>
      <c r="D7" s="14">
        <v>8.5223669850833996E-4</v>
      </c>
      <c r="E7" s="15">
        <v>4.0655394527338998E-4</v>
      </c>
      <c r="F7" s="19">
        <v>3.1913162544660098E-4</v>
      </c>
      <c r="G7" s="43"/>
      <c r="H7" s="6">
        <v>43.873490245787302</v>
      </c>
      <c r="I7" s="7">
        <v>53.545193878460353</v>
      </c>
      <c r="J7" s="43"/>
      <c r="K7" s="6">
        <v>40.999498228124203</v>
      </c>
      <c r="L7" s="7">
        <v>50.192322550924352</v>
      </c>
      <c r="M7" s="43"/>
      <c r="N7" s="6">
        <v>42.016528665900402</v>
      </c>
      <c r="O7" s="7">
        <v>49.947966823103499</v>
      </c>
      <c r="P7" s="43"/>
      <c r="Q7" s="6">
        <v>39.423711183486397</v>
      </c>
      <c r="R7" s="7">
        <v>46.943417728798153</v>
      </c>
      <c r="S7" s="43"/>
      <c r="T7" s="6">
        <v>37.9897592915814</v>
      </c>
      <c r="U7" s="7">
        <v>44.727257757092751</v>
      </c>
      <c r="V7" s="43"/>
      <c r="W7" s="6">
        <v>35.6637249853976</v>
      </c>
      <c r="X7" s="7">
        <v>42.035908539778802</v>
      </c>
      <c r="Y7" s="43"/>
      <c r="Z7" s="46">
        <f t="shared" si="0"/>
        <v>-2.8739920176630989</v>
      </c>
      <c r="AA7" s="21">
        <f t="shared" si="1"/>
        <v>-2.5928174824140058</v>
      </c>
      <c r="AB7" s="10">
        <f t="shared" si="2"/>
        <v>-2.3260343061838</v>
      </c>
      <c r="AC7" s="43"/>
      <c r="AD7" s="46">
        <f t="shared" si="3"/>
        <v>-3.3528713275360005</v>
      </c>
      <c r="AE7" s="21">
        <f t="shared" si="4"/>
        <v>-3.0045490943053466</v>
      </c>
      <c r="AF7" s="10">
        <f t="shared" si="5"/>
        <v>-2.6913492173139488</v>
      </c>
      <c r="AG7" s="50"/>
      <c r="AH7" s="46">
        <f t="shared" si="6"/>
        <v>-0.51610350551326356</v>
      </c>
      <c r="AI7" s="10">
        <f t="shared" si="8"/>
        <v>-0.62587889648493222</v>
      </c>
      <c r="AK7" s="46">
        <f t="shared" si="7"/>
        <v>-6.5415652710934884</v>
      </c>
      <c r="AL7" s="10">
        <f t="shared" si="9"/>
        <v>-7.7990868626681831</v>
      </c>
    </row>
    <row r="8" spans="2:38" x14ac:dyDescent="0.3">
      <c r="B8" s="2" t="s">
        <v>4</v>
      </c>
      <c r="C8" s="41"/>
      <c r="D8" s="14">
        <v>0.138888917387128</v>
      </c>
      <c r="E8" s="15">
        <v>0.121603087800287</v>
      </c>
      <c r="F8" s="19">
        <v>5.6296903658378403E-2</v>
      </c>
      <c r="G8" s="43"/>
      <c r="H8" s="6">
        <v>47.949538064140398</v>
      </c>
      <c r="I8" s="7">
        <v>54.188445246545953</v>
      </c>
      <c r="J8" s="43"/>
      <c r="K8" s="6">
        <v>45.637949436772701</v>
      </c>
      <c r="L8" s="7">
        <v>51.895587597953551</v>
      </c>
      <c r="M8" s="43"/>
      <c r="N8" s="6">
        <v>47.997906823793201</v>
      </c>
      <c r="O8" s="7">
        <v>54.439332717160553</v>
      </c>
      <c r="P8" s="43"/>
      <c r="Q8" s="6">
        <v>45.708496203164103</v>
      </c>
      <c r="R8" s="7">
        <v>52.157001291659796</v>
      </c>
      <c r="S8" s="43"/>
      <c r="T8" s="6">
        <v>45.322724512150998</v>
      </c>
      <c r="U8" s="7">
        <v>51.702912073238053</v>
      </c>
      <c r="V8" s="43"/>
      <c r="W8" s="6">
        <v>43.156827292360497</v>
      </c>
      <c r="X8" s="7">
        <v>49.515654010810096</v>
      </c>
      <c r="Y8" s="43"/>
      <c r="Z8" s="46">
        <f t="shared" si="0"/>
        <v>-2.3115886273676978</v>
      </c>
      <c r="AA8" s="21">
        <f t="shared" si="1"/>
        <v>-2.2894106206290985</v>
      </c>
      <c r="AB8" s="10">
        <f t="shared" si="2"/>
        <v>-2.1658972197905015</v>
      </c>
      <c r="AC8" s="43"/>
      <c r="AD8" s="46">
        <f t="shared" si="3"/>
        <v>-2.2928576485924026</v>
      </c>
      <c r="AE8" s="21">
        <f t="shared" si="4"/>
        <v>-2.2823314255007574</v>
      </c>
      <c r="AF8" s="10">
        <f t="shared" si="5"/>
        <v>-2.1872580624279578</v>
      </c>
      <c r="AG8" s="50"/>
      <c r="AH8" s="46">
        <f t="shared" si="6"/>
        <v>-0.16100709473664801</v>
      </c>
      <c r="AI8" s="10">
        <f t="shared" si="8"/>
        <v>-0.11917973778609409</v>
      </c>
      <c r="AK8" s="46">
        <f t="shared" si="7"/>
        <v>-2.6290714468656708</v>
      </c>
      <c r="AL8" s="10">
        <f t="shared" si="9"/>
        <v>-2.5305741114064184</v>
      </c>
    </row>
    <row r="9" spans="2:38" x14ac:dyDescent="0.3">
      <c r="B9" s="2" t="s">
        <v>5</v>
      </c>
      <c r="C9" s="41"/>
      <c r="D9" s="14">
        <v>4.6263763132191899E-3</v>
      </c>
      <c r="E9" s="15">
        <v>3.5392767792640201E-3</v>
      </c>
      <c r="F9" s="19">
        <v>1.22927880168328E-3</v>
      </c>
      <c r="G9" s="43"/>
      <c r="H9" s="6">
        <v>35.476441425236601</v>
      </c>
      <c r="I9" s="7">
        <v>34.344502100261302</v>
      </c>
      <c r="J9" s="43"/>
      <c r="K9" s="6">
        <v>32.554818215168098</v>
      </c>
      <c r="L9" s="7">
        <v>31.36360205177855</v>
      </c>
      <c r="M9" s="43"/>
      <c r="N9" s="6">
        <v>34.153315926262202</v>
      </c>
      <c r="O9" s="7">
        <v>33.111999456791253</v>
      </c>
      <c r="P9" s="43"/>
      <c r="Q9" s="6">
        <v>31.417582628473099</v>
      </c>
      <c r="R9" s="7">
        <v>30.31448486962595</v>
      </c>
      <c r="S9" s="43"/>
      <c r="T9" s="6">
        <v>29.526075070729199</v>
      </c>
      <c r="U9" s="7">
        <v>28.411619904291349</v>
      </c>
      <c r="V9" s="43"/>
      <c r="W9" s="6">
        <v>27.147668933618</v>
      </c>
      <c r="X9" s="7">
        <v>25.971971245714847</v>
      </c>
      <c r="Y9" s="43"/>
      <c r="Z9" s="46">
        <f t="shared" si="0"/>
        <v>-2.9216232100685033</v>
      </c>
      <c r="AA9" s="21">
        <f t="shared" si="1"/>
        <v>-2.7357332977891033</v>
      </c>
      <c r="AB9" s="10">
        <f t="shared" si="2"/>
        <v>-2.3784061371111989</v>
      </c>
      <c r="AC9" s="43"/>
      <c r="AD9" s="46">
        <f t="shared" si="3"/>
        <v>-2.9809000484827521</v>
      </c>
      <c r="AE9" s="21">
        <f t="shared" si="4"/>
        <v>-2.7975145871653027</v>
      </c>
      <c r="AF9" s="10">
        <f t="shared" si="5"/>
        <v>-2.4396486585765018</v>
      </c>
      <c r="AG9" s="50"/>
      <c r="AH9" s="46">
        <f t="shared" si="6"/>
        <v>-0.38947264989028391</v>
      </c>
      <c r="AI9" s="10">
        <f t="shared" si="8"/>
        <v>-0.38855420026284865</v>
      </c>
      <c r="AK9" s="46">
        <f t="shared" si="7"/>
        <v>-4.979220908744912</v>
      </c>
      <c r="AL9" s="10">
        <f t="shared" si="9"/>
        <v>-5.0345624664489321</v>
      </c>
    </row>
    <row r="10" spans="2:38" x14ac:dyDescent="0.3">
      <c r="B10" s="2" t="s">
        <v>6</v>
      </c>
      <c r="C10" s="41"/>
      <c r="D10" s="14">
        <v>1.1501908079258101</v>
      </c>
      <c r="E10" s="15">
        <v>1.19106166879085</v>
      </c>
      <c r="F10" s="19">
        <v>0.400169273890285</v>
      </c>
      <c r="G10" s="43"/>
      <c r="H10" s="6">
        <v>32.312923651737201</v>
      </c>
      <c r="I10" s="7">
        <v>27.412518796700802</v>
      </c>
      <c r="J10" s="43"/>
      <c r="K10" s="6">
        <v>30.657816364576899</v>
      </c>
      <c r="L10" s="7">
        <v>25.917849109017098</v>
      </c>
      <c r="M10" s="43"/>
      <c r="N10" s="6">
        <v>32.792085401491001</v>
      </c>
      <c r="O10" s="7">
        <v>27.912615575475201</v>
      </c>
      <c r="P10" s="43"/>
      <c r="Q10" s="6">
        <v>31.134734142278599</v>
      </c>
      <c r="R10" s="7">
        <v>26.406422546974699</v>
      </c>
      <c r="S10" s="43"/>
      <c r="T10" s="6">
        <v>27.1927265776248</v>
      </c>
      <c r="U10" s="7">
        <v>24.011555036175352</v>
      </c>
      <c r="V10" s="43"/>
      <c r="W10" s="6">
        <v>25.875164135236201</v>
      </c>
      <c r="X10" s="7">
        <v>22.760565081581149</v>
      </c>
      <c r="Y10" s="43"/>
      <c r="Z10" s="46">
        <f t="shared" si="0"/>
        <v>-1.6551072871603019</v>
      </c>
      <c r="AA10" s="21">
        <f t="shared" si="1"/>
        <v>-1.6573512592124011</v>
      </c>
      <c r="AB10" s="10">
        <f t="shared" si="2"/>
        <v>-1.3175624423885992</v>
      </c>
      <c r="AC10" s="43"/>
      <c r="AD10" s="46">
        <f t="shared" si="3"/>
        <v>-1.4946696876837038</v>
      </c>
      <c r="AE10" s="21">
        <f t="shared" si="4"/>
        <v>-1.5061930285005012</v>
      </c>
      <c r="AF10" s="10">
        <f t="shared" si="5"/>
        <v>-1.2509899545942034</v>
      </c>
      <c r="AG10" s="50"/>
      <c r="AH10" s="46">
        <f t="shared" si="6"/>
        <v>-0.31535207495773931</v>
      </c>
      <c r="AI10" s="10">
        <f t="shared" si="8"/>
        <v>-0.23249340119487943</v>
      </c>
      <c r="AK10" s="46">
        <f t="shared" si="7"/>
        <v>-1.6065258186619944</v>
      </c>
      <c r="AL10" s="10">
        <f t="shared" si="9"/>
        <v>-1.4638677422303528</v>
      </c>
    </row>
    <row r="11" spans="2:38" x14ac:dyDescent="0.3">
      <c r="B11" s="2" t="s">
        <v>7</v>
      </c>
      <c r="C11" s="41"/>
      <c r="D11" s="14">
        <v>1.9579205122316399E-2</v>
      </c>
      <c r="E11" s="15">
        <v>2.05306564828985E-2</v>
      </c>
      <c r="F11" s="19">
        <v>8.2987370382651294E-3</v>
      </c>
      <c r="G11" s="43"/>
      <c r="H11" s="6">
        <v>47.676545481264199</v>
      </c>
      <c r="I11" s="7">
        <v>57.566334304465904</v>
      </c>
      <c r="J11" s="43"/>
      <c r="K11" s="6">
        <v>44.666996343124403</v>
      </c>
      <c r="L11" s="7">
        <v>54.186460069901898</v>
      </c>
      <c r="M11" s="43"/>
      <c r="N11" s="6">
        <v>48.477306615952898</v>
      </c>
      <c r="O11" s="7">
        <v>58.429296904871599</v>
      </c>
      <c r="P11" s="43"/>
      <c r="Q11" s="6">
        <v>45.366120584939203</v>
      </c>
      <c r="R11" s="7">
        <v>54.968685653192949</v>
      </c>
      <c r="S11" s="43"/>
      <c r="T11" s="6">
        <v>42.110151063909498</v>
      </c>
      <c r="U11" s="7">
        <v>49.409098000654751</v>
      </c>
      <c r="V11" s="43"/>
      <c r="W11" s="6">
        <v>39.456621789105597</v>
      </c>
      <c r="X11" s="7">
        <v>46.442170951675095</v>
      </c>
      <c r="Y11" s="43"/>
      <c r="Z11" s="46">
        <f t="shared" si="0"/>
        <v>-3.0095491381397963</v>
      </c>
      <c r="AA11" s="21">
        <f t="shared" si="1"/>
        <v>-3.1111860310136947</v>
      </c>
      <c r="AB11" s="10">
        <f t="shared" si="2"/>
        <v>-2.6535292748039012</v>
      </c>
      <c r="AC11" s="43"/>
      <c r="AD11" s="46">
        <f t="shared" si="3"/>
        <v>-3.3798742345640065</v>
      </c>
      <c r="AE11" s="21">
        <f t="shared" si="4"/>
        <v>-3.4606112516786496</v>
      </c>
      <c r="AF11" s="10">
        <f t="shared" si="5"/>
        <v>-2.966927048979656</v>
      </c>
      <c r="AG11" s="50"/>
      <c r="AH11" s="46">
        <f t="shared" si="6"/>
        <v>-0.46486052547513135</v>
      </c>
      <c r="AI11" s="10">
        <f t="shared" si="8"/>
        <v>-0.51648261194471579</v>
      </c>
      <c r="AK11" s="46">
        <f t="shared" si="7"/>
        <v>-4.8788386845390228</v>
      </c>
      <c r="AL11" s="10">
        <f t="shared" si="9"/>
        <v>-5.4402195584396136</v>
      </c>
    </row>
    <row r="12" spans="2:38" x14ac:dyDescent="0.3">
      <c r="B12" s="2" t="s">
        <v>8</v>
      </c>
      <c r="C12" s="41"/>
      <c r="D12" s="14">
        <v>1.0049127359732599</v>
      </c>
      <c r="E12" s="15">
        <v>0.72660653915034001</v>
      </c>
      <c r="F12" s="19">
        <v>0.26880178612682898</v>
      </c>
      <c r="G12" s="43"/>
      <c r="H12" s="6">
        <v>31.070454982395098</v>
      </c>
      <c r="I12" s="7">
        <v>29.154467892733649</v>
      </c>
      <c r="J12" s="43"/>
      <c r="K12" s="6">
        <v>28.8655438416591</v>
      </c>
      <c r="L12" s="7">
        <v>27.026825993247002</v>
      </c>
      <c r="M12" s="43"/>
      <c r="N12" s="6">
        <v>29.907522234236801</v>
      </c>
      <c r="O12" s="7">
        <v>28.390603702104251</v>
      </c>
      <c r="P12" s="43"/>
      <c r="Q12" s="6">
        <v>27.839042800495601</v>
      </c>
      <c r="R12" s="7">
        <v>26.371470069106849</v>
      </c>
      <c r="S12" s="43"/>
      <c r="T12" s="6">
        <v>26.3307989889447</v>
      </c>
      <c r="U12" s="7">
        <v>25.667992714421651</v>
      </c>
      <c r="V12" s="43"/>
      <c r="W12" s="6">
        <v>24.603424058385901</v>
      </c>
      <c r="X12" s="7">
        <v>23.928371922809653</v>
      </c>
      <c r="Y12" s="43"/>
      <c r="Z12" s="46">
        <f t="shared" si="0"/>
        <v>-2.204911140735998</v>
      </c>
      <c r="AA12" s="21">
        <f t="shared" si="1"/>
        <v>-2.0684794337411994</v>
      </c>
      <c r="AB12" s="10">
        <f t="shared" si="2"/>
        <v>-1.7273749305587991</v>
      </c>
      <c r="AC12" s="43"/>
      <c r="AD12" s="46">
        <f t="shared" si="3"/>
        <v>-2.1276418994866475</v>
      </c>
      <c r="AE12" s="21">
        <f t="shared" si="4"/>
        <v>-2.0191336329974021</v>
      </c>
      <c r="AF12" s="10">
        <f t="shared" si="5"/>
        <v>-1.7396207916119977</v>
      </c>
      <c r="AG12" s="50"/>
      <c r="AH12" s="46">
        <f t="shared" si="6"/>
        <v>-0.3576362747276513</v>
      </c>
      <c r="AI12" s="10">
        <f t="shared" si="8"/>
        <v>-0.29115232810090158</v>
      </c>
      <c r="AK12" s="46">
        <f t="shared" si="7"/>
        <v>-2.1943623133481558</v>
      </c>
      <c r="AL12" s="10">
        <f t="shared" si="9"/>
        <v>-2.1201550804266049</v>
      </c>
    </row>
    <row r="13" spans="2:38" x14ac:dyDescent="0.3">
      <c r="B13" s="2" t="s">
        <v>9</v>
      </c>
      <c r="C13" s="41"/>
      <c r="D13" s="14">
        <v>0.13216719689453399</v>
      </c>
      <c r="E13" s="15">
        <v>7.4012471242872302E-2</v>
      </c>
      <c r="F13" s="19">
        <v>5.21279821391403E-2</v>
      </c>
      <c r="G13" s="43"/>
      <c r="H13" s="6">
        <v>37.246718268563001</v>
      </c>
      <c r="I13" s="7">
        <v>51.344291607988801</v>
      </c>
      <c r="J13" s="43"/>
      <c r="K13" s="6">
        <v>34.677069296982403</v>
      </c>
      <c r="L13" s="7">
        <v>47.979631589351101</v>
      </c>
      <c r="M13" s="43"/>
      <c r="N13" s="6">
        <v>36.865674574835602</v>
      </c>
      <c r="O13" s="7">
        <v>48.8581730841737</v>
      </c>
      <c r="P13" s="43"/>
      <c r="Q13" s="6">
        <v>34.520939571142101</v>
      </c>
      <c r="R13" s="7">
        <v>45.879726623835651</v>
      </c>
      <c r="S13" s="43"/>
      <c r="T13" s="6">
        <v>34.061692757905199</v>
      </c>
      <c r="U13" s="7">
        <v>44.56233818389255</v>
      </c>
      <c r="V13" s="43"/>
      <c r="W13" s="6">
        <v>31.919032419011799</v>
      </c>
      <c r="X13" s="7">
        <v>41.848822703005595</v>
      </c>
      <c r="Y13" s="43"/>
      <c r="Z13" s="46">
        <f t="shared" si="0"/>
        <v>-2.5696489715805981</v>
      </c>
      <c r="AA13" s="21">
        <f t="shared" si="1"/>
        <v>-2.3447350036935006</v>
      </c>
      <c r="AB13" s="10">
        <f t="shared" si="2"/>
        <v>-2.1426603388933998</v>
      </c>
      <c r="AC13" s="43"/>
      <c r="AD13" s="46">
        <f t="shared" si="3"/>
        <v>-3.3646600186377</v>
      </c>
      <c r="AE13" s="21">
        <f t="shared" si="4"/>
        <v>-2.9784464603380485</v>
      </c>
      <c r="AF13" s="10">
        <f t="shared" si="5"/>
        <v>-2.7135154808869544</v>
      </c>
      <c r="AG13" s="50"/>
      <c r="AH13" s="46">
        <f t="shared" si="6"/>
        <v>-0.45181531423439908</v>
      </c>
      <c r="AI13" s="10">
        <f t="shared" si="8"/>
        <v>-0.69648711992992884</v>
      </c>
      <c r="AK13" s="46">
        <f t="shared" si="7"/>
        <v>-3.4941249487228951</v>
      </c>
      <c r="AL13" s="10">
        <f t="shared" si="9"/>
        <v>-4.7789578984025125</v>
      </c>
    </row>
    <row r="14" spans="2:38" x14ac:dyDescent="0.3">
      <c r="B14" s="2" t="s">
        <v>10</v>
      </c>
      <c r="C14" s="41"/>
      <c r="D14" s="14">
        <v>8.6154385027909897E-2</v>
      </c>
      <c r="E14" s="15">
        <v>6.3098125558820495E-2</v>
      </c>
      <c r="F14" s="19">
        <v>2.44549586960475E-2</v>
      </c>
      <c r="G14" s="43"/>
      <c r="H14" s="6">
        <v>45.059950222144899</v>
      </c>
      <c r="I14" s="7">
        <v>55.618683007629052</v>
      </c>
      <c r="J14" s="43"/>
      <c r="K14" s="6">
        <v>41.9789591632316</v>
      </c>
      <c r="L14" s="7">
        <v>52.043066943563502</v>
      </c>
      <c r="M14" s="43"/>
      <c r="N14" s="6">
        <v>44.993805257591802</v>
      </c>
      <c r="O14" s="7">
        <v>55.23807276718145</v>
      </c>
      <c r="P14" s="43"/>
      <c r="Q14" s="6">
        <v>41.922994763835199</v>
      </c>
      <c r="R14" s="7">
        <v>51.711577823718997</v>
      </c>
      <c r="S14" s="43"/>
      <c r="T14" s="6">
        <v>40.102930047363898</v>
      </c>
      <c r="U14" s="7">
        <v>47.807011351736548</v>
      </c>
      <c r="V14" s="43"/>
      <c r="W14" s="6">
        <v>37.515418847024797</v>
      </c>
      <c r="X14" s="7">
        <v>44.771556992845746</v>
      </c>
      <c r="Y14" s="43"/>
      <c r="Z14" s="46">
        <f t="shared" si="0"/>
        <v>-3.0809910589132983</v>
      </c>
      <c r="AA14" s="21">
        <f t="shared" si="1"/>
        <v>-3.0708104937566034</v>
      </c>
      <c r="AB14" s="10">
        <f t="shared" si="2"/>
        <v>-2.587511200339101</v>
      </c>
      <c r="AC14" s="43"/>
      <c r="AD14" s="46">
        <f t="shared" si="3"/>
        <v>-3.5756160640655494</v>
      </c>
      <c r="AE14" s="21">
        <f t="shared" si="4"/>
        <v>-3.5264949434624526</v>
      </c>
      <c r="AF14" s="10">
        <f t="shared" si="5"/>
        <v>-3.035454358890803</v>
      </c>
      <c r="AG14" s="50"/>
      <c r="AH14" s="46">
        <f t="shared" si="6"/>
        <v>-0.41944610044885872</v>
      </c>
      <c r="AI14" s="10">
        <f t="shared" si="8"/>
        <v>-0.44976133982784894</v>
      </c>
      <c r="AK14" s="46">
        <f t="shared" si="7"/>
        <v>-4.161040415886994</v>
      </c>
      <c r="AL14" s="10">
        <f t="shared" si="9"/>
        <v>-4.7173185297237641</v>
      </c>
    </row>
    <row r="15" spans="2:38" x14ac:dyDescent="0.3">
      <c r="B15" s="2" t="s">
        <v>11</v>
      </c>
      <c r="C15" s="41"/>
      <c r="D15" s="14">
        <v>4.7822968462919398E-2</v>
      </c>
      <c r="E15" s="15">
        <v>3.04403300576013E-2</v>
      </c>
      <c r="F15" s="19">
        <v>1.0119092524568199E-2</v>
      </c>
      <c r="G15" s="43"/>
      <c r="H15" s="6">
        <v>46.553821622562303</v>
      </c>
      <c r="I15" s="7">
        <v>47.009803628467395</v>
      </c>
      <c r="J15" s="43"/>
      <c r="K15" s="6">
        <v>43.047419319505003</v>
      </c>
      <c r="L15" s="7">
        <v>43.2675156109974</v>
      </c>
      <c r="M15" s="43"/>
      <c r="N15" s="6">
        <v>43.139812459458199</v>
      </c>
      <c r="O15" s="7">
        <v>42.895502343357052</v>
      </c>
      <c r="P15" s="43"/>
      <c r="Q15" s="6">
        <v>40.054657128984303</v>
      </c>
      <c r="R15" s="7">
        <v>39.654361457487596</v>
      </c>
      <c r="S15" s="43"/>
      <c r="T15" s="6">
        <v>36.000454722782102</v>
      </c>
      <c r="U15" s="7">
        <v>34.716482753912203</v>
      </c>
      <c r="V15" s="43"/>
      <c r="W15" s="6">
        <v>33.5035828462456</v>
      </c>
      <c r="X15" s="7">
        <v>32.173208685582701</v>
      </c>
      <c r="Y15" s="43"/>
      <c r="Z15" s="46">
        <f t="shared" si="0"/>
        <v>-3.5064023030572997</v>
      </c>
      <c r="AA15" s="21">
        <f t="shared" si="1"/>
        <v>-3.0851553304738957</v>
      </c>
      <c r="AB15" s="10">
        <f t="shared" si="2"/>
        <v>-2.4968718765365026</v>
      </c>
      <c r="AC15" s="43"/>
      <c r="AD15" s="46">
        <f t="shared" si="3"/>
        <v>-3.7422880174699955</v>
      </c>
      <c r="AE15" s="21">
        <f t="shared" si="4"/>
        <v>-3.2411408858694557</v>
      </c>
      <c r="AF15" s="10">
        <f t="shared" si="5"/>
        <v>-2.5432740683295023</v>
      </c>
      <c r="AG15" s="50"/>
      <c r="AH15" s="46">
        <f t="shared" si="6"/>
        <v>-0.62836842324817987</v>
      </c>
      <c r="AI15" s="10">
        <f t="shared" si="8"/>
        <v>-0.74616830905502018</v>
      </c>
      <c r="AK15" s="46">
        <f t="shared" si="7"/>
        <v>-5.3597949260451063</v>
      </c>
      <c r="AL15" s="10">
        <f t="shared" si="9"/>
        <v>-5.9427496044466572</v>
      </c>
    </row>
    <row r="16" spans="2:38" x14ac:dyDescent="0.3">
      <c r="B16" s="2" t="s">
        <v>12</v>
      </c>
      <c r="C16" s="41"/>
      <c r="D16" s="14">
        <v>8.7296646001481196E-2</v>
      </c>
      <c r="E16" s="15">
        <v>0.121141497074747</v>
      </c>
      <c r="F16" s="19">
        <v>2.5418205174343501E-2</v>
      </c>
      <c r="G16" s="43"/>
      <c r="H16" s="6">
        <v>67.915968936859102</v>
      </c>
      <c r="I16" s="7">
        <v>74.283044290877655</v>
      </c>
      <c r="J16" s="43"/>
      <c r="K16" s="6">
        <v>61.8992042748636</v>
      </c>
      <c r="L16" s="7">
        <v>67.617560655209402</v>
      </c>
      <c r="M16" s="43"/>
      <c r="N16" s="6">
        <v>67.603159696175993</v>
      </c>
      <c r="O16" s="7">
        <v>74.002468460071952</v>
      </c>
      <c r="P16" s="43"/>
      <c r="Q16" s="6">
        <v>61.0613480390194</v>
      </c>
      <c r="R16" s="7">
        <v>66.832284468810997</v>
      </c>
      <c r="S16" s="43"/>
      <c r="T16" s="6">
        <v>63.476075804274103</v>
      </c>
      <c r="U16" s="7">
        <v>69.199590811573799</v>
      </c>
      <c r="V16" s="43"/>
      <c r="W16" s="6">
        <v>58.571490930375496</v>
      </c>
      <c r="X16" s="7">
        <v>63.639685285157199</v>
      </c>
      <c r="Y16" s="43"/>
      <c r="Z16" s="46">
        <f t="shared" si="0"/>
        <v>-6.0167646619955022</v>
      </c>
      <c r="AA16" s="21">
        <f t="shared" si="1"/>
        <v>-6.5418116571565932</v>
      </c>
      <c r="AB16" s="10">
        <f t="shared" si="2"/>
        <v>-4.9045848738986066</v>
      </c>
      <c r="AC16" s="43"/>
      <c r="AD16" s="46">
        <f t="shared" si="3"/>
        <v>-6.6654836356682523</v>
      </c>
      <c r="AE16" s="21">
        <f t="shared" si="4"/>
        <v>-7.1701839912609557</v>
      </c>
      <c r="AF16" s="10">
        <f t="shared" si="5"/>
        <v>-5.5599055264165997</v>
      </c>
      <c r="AG16" s="50"/>
      <c r="AH16" s="46">
        <f t="shared" si="6"/>
        <v>-1.0080669953059302</v>
      </c>
      <c r="AI16" s="10">
        <f t="shared" si="8"/>
        <v>-0.99408181393025208</v>
      </c>
      <c r="AK16" s="46">
        <f t="shared" si="7"/>
        <v>-8.5836710352830607</v>
      </c>
      <c r="AL16" s="10">
        <f t="shared" si="9"/>
        <v>-9.189481831200343</v>
      </c>
    </row>
    <row r="17" spans="2:38" x14ac:dyDescent="0.3">
      <c r="B17" s="2" t="s">
        <v>13</v>
      </c>
      <c r="C17" s="41"/>
      <c r="D17" s="14">
        <v>0.76402837565891302</v>
      </c>
      <c r="E17" s="15">
        <v>1.26414129753164</v>
      </c>
      <c r="F17" s="19">
        <v>0.70151929216912701</v>
      </c>
      <c r="G17" s="43"/>
      <c r="H17" s="6">
        <v>72.373289804798304</v>
      </c>
      <c r="I17" s="7">
        <v>73.319642439357253</v>
      </c>
      <c r="J17" s="43"/>
      <c r="K17" s="6">
        <v>69.817265033025507</v>
      </c>
      <c r="L17" s="7">
        <v>70.23093665186245</v>
      </c>
      <c r="M17" s="43"/>
      <c r="N17" s="6">
        <v>82.329363797364493</v>
      </c>
      <c r="O17" s="7">
        <v>85.058097368278894</v>
      </c>
      <c r="P17" s="43"/>
      <c r="Q17" s="6">
        <v>79.242787239425596</v>
      </c>
      <c r="R17" s="7">
        <v>81.374661684229608</v>
      </c>
      <c r="S17" s="43"/>
      <c r="T17" s="6">
        <v>71.463432987972894</v>
      </c>
      <c r="U17" s="7">
        <v>72.317550369844753</v>
      </c>
      <c r="V17" s="43"/>
      <c r="W17" s="6">
        <v>68.808017380127296</v>
      </c>
      <c r="X17" s="7">
        <v>69.157062699345445</v>
      </c>
      <c r="Y17" s="43"/>
      <c r="Z17" s="46">
        <f t="shared" si="0"/>
        <v>-2.5560247717727975</v>
      </c>
      <c r="AA17" s="21">
        <f t="shared" si="1"/>
        <v>-3.0865765579388977</v>
      </c>
      <c r="AB17" s="10">
        <f t="shared" si="2"/>
        <v>-2.6554156078455975</v>
      </c>
      <c r="AC17" s="43"/>
      <c r="AD17" s="46">
        <f t="shared" si="3"/>
        <v>-3.0887057874948027</v>
      </c>
      <c r="AE17" s="21">
        <f t="shared" si="4"/>
        <v>-3.6834356840492859</v>
      </c>
      <c r="AF17" s="10">
        <f t="shared" si="5"/>
        <v>-3.1604876704993075</v>
      </c>
      <c r="AG17" s="50"/>
      <c r="AH17" s="46">
        <f t="shared" si="6"/>
        <v>-0.84355664400949504</v>
      </c>
      <c r="AI17" s="10">
        <f t="shared" si="8"/>
        <v>-0.9895736206913055</v>
      </c>
      <c r="AK17" s="46">
        <f t="shared" si="7"/>
        <v>-2.875461099919002</v>
      </c>
      <c r="AL17" s="10">
        <f t="shared" si="9"/>
        <v>-3.4392782263120796</v>
      </c>
    </row>
    <row r="18" spans="2:38" x14ac:dyDescent="0.3">
      <c r="B18" s="2" t="s">
        <v>14</v>
      </c>
      <c r="C18" s="41"/>
      <c r="D18" s="14">
        <v>9.3303662971251696E-3</v>
      </c>
      <c r="E18" s="15">
        <v>6.1762807334755903E-3</v>
      </c>
      <c r="F18" s="19">
        <v>2.1406418195578599E-3</v>
      </c>
      <c r="G18" s="43"/>
      <c r="H18" s="6">
        <v>33.402069091796797</v>
      </c>
      <c r="I18" s="7">
        <v>32.395488739013651</v>
      </c>
      <c r="J18" s="43"/>
      <c r="K18" s="6">
        <v>30.725278854370099</v>
      </c>
      <c r="L18" s="7">
        <v>29.652490615844648</v>
      </c>
      <c r="M18" s="43"/>
      <c r="N18" s="6">
        <v>32.585578918457003</v>
      </c>
      <c r="O18" s="7">
        <v>31.710544586181602</v>
      </c>
      <c r="P18" s="43"/>
      <c r="Q18" s="6">
        <v>30.033739089965799</v>
      </c>
      <c r="R18" s="7">
        <v>29.08180618286125</v>
      </c>
      <c r="S18" s="43"/>
      <c r="T18" s="6">
        <v>28.9498996734619</v>
      </c>
      <c r="U18" s="7">
        <v>27.941938400268498</v>
      </c>
      <c r="V18" s="43"/>
      <c r="W18" s="6">
        <v>26.641054153442301</v>
      </c>
      <c r="X18" s="7">
        <v>25.560344696044851</v>
      </c>
      <c r="Y18" s="43"/>
      <c r="Z18" s="46">
        <f t="shared" si="0"/>
        <v>-2.6767902374266974</v>
      </c>
      <c r="AA18" s="21">
        <f t="shared" si="1"/>
        <v>-2.5518398284912038</v>
      </c>
      <c r="AB18" s="10">
        <f t="shared" si="2"/>
        <v>-2.3088455200195988</v>
      </c>
      <c r="AC18" s="43"/>
      <c r="AD18" s="46">
        <f t="shared" si="3"/>
        <v>-2.7429981231690022</v>
      </c>
      <c r="AE18" s="21">
        <f t="shared" si="4"/>
        <v>-2.6287384033203516</v>
      </c>
      <c r="AF18" s="10">
        <f t="shared" si="5"/>
        <v>-2.381593704223647</v>
      </c>
      <c r="AG18" s="50"/>
      <c r="AH18" s="46">
        <f t="shared" si="6"/>
        <v>-0.24585017621555649</v>
      </c>
      <c r="AI18" s="10">
        <f t="shared" si="8"/>
        <v>-0.24306392421861892</v>
      </c>
      <c r="AK18" s="46">
        <f t="shared" si="7"/>
        <v>-3.8161672947713372</v>
      </c>
      <c r="AL18" s="10">
        <f t="shared" si="9"/>
        <v>-3.8733441199285989</v>
      </c>
    </row>
    <row r="19" spans="2:38" x14ac:dyDescent="0.3">
      <c r="B19" s="2" t="s">
        <v>15</v>
      </c>
      <c r="C19" s="41"/>
      <c r="D19" s="14">
        <v>0.19988025252937999</v>
      </c>
      <c r="E19" s="15">
        <v>0.16129826129358099</v>
      </c>
      <c r="F19" s="19">
        <v>6.0596641851667701E-2</v>
      </c>
      <c r="G19" s="43"/>
      <c r="H19" s="6">
        <v>31.793597836975799</v>
      </c>
      <c r="I19" s="7">
        <v>43.293509936416896</v>
      </c>
      <c r="J19" s="43"/>
      <c r="K19" s="6">
        <v>29.5143031672776</v>
      </c>
      <c r="L19" s="7">
        <v>40.2533256208743</v>
      </c>
      <c r="M19" s="43"/>
      <c r="N19" s="6">
        <v>31.623233760350601</v>
      </c>
      <c r="O19" s="7">
        <v>41.997414479968953</v>
      </c>
      <c r="P19" s="43"/>
      <c r="Q19" s="6">
        <v>29.5193741762785</v>
      </c>
      <c r="R19" s="7">
        <v>39.249480254262053</v>
      </c>
      <c r="S19" s="43"/>
      <c r="T19" s="6">
        <v>28.632965868702801</v>
      </c>
      <c r="U19" s="7">
        <v>37.031784114075904</v>
      </c>
      <c r="V19" s="43"/>
      <c r="W19" s="6">
        <v>26.777977475340599</v>
      </c>
      <c r="X19" s="7">
        <v>34.643272570635801</v>
      </c>
      <c r="Y19" s="43"/>
      <c r="Z19" s="46">
        <f t="shared" si="0"/>
        <v>-2.2792946696981993</v>
      </c>
      <c r="AA19" s="21">
        <f t="shared" si="1"/>
        <v>-2.1038595840721008</v>
      </c>
      <c r="AB19" s="10">
        <f t="shared" si="2"/>
        <v>-1.854988393362202</v>
      </c>
      <c r="AC19" s="43"/>
      <c r="AD19" s="46">
        <f t="shared" si="3"/>
        <v>-3.0401843155425965</v>
      </c>
      <c r="AE19" s="21">
        <f t="shared" si="4"/>
        <v>-2.7479342257068993</v>
      </c>
      <c r="AF19" s="10">
        <f t="shared" si="5"/>
        <v>-2.388511543440103</v>
      </c>
      <c r="AG19" s="50"/>
      <c r="AH19" s="46">
        <f t="shared" si="6"/>
        <v>-0.32429796075475398</v>
      </c>
      <c r="AI19" s="10">
        <f t="shared" si="8"/>
        <v>-0.49089528716743386</v>
      </c>
      <c r="AK19" s="46">
        <f t="shared" si="7"/>
        <v>-2.7537101394572825</v>
      </c>
      <c r="AL19" s="10">
        <f t="shared" si="9"/>
        <v>-3.746286919521971</v>
      </c>
    </row>
    <row r="20" spans="2:38" x14ac:dyDescent="0.3">
      <c r="B20" s="2" t="s">
        <v>16</v>
      </c>
      <c r="C20" s="41"/>
      <c r="D20" s="14">
        <v>0.19057125536030201</v>
      </c>
      <c r="E20" s="15">
        <v>0.11708017605132499</v>
      </c>
      <c r="F20" s="19">
        <v>8.1918070346006497E-2</v>
      </c>
      <c r="G20" s="43"/>
      <c r="H20" s="6">
        <v>34.802209645039397</v>
      </c>
      <c r="I20" s="7">
        <v>45.093723524239152</v>
      </c>
      <c r="J20" s="43"/>
      <c r="K20" s="6">
        <v>31.8128922604207</v>
      </c>
      <c r="L20" s="7">
        <v>41.101639759557699</v>
      </c>
      <c r="M20" s="43"/>
      <c r="N20" s="6">
        <v>36.7460485684188</v>
      </c>
      <c r="O20" s="7">
        <v>45.9671554336716</v>
      </c>
      <c r="P20" s="43"/>
      <c r="Q20" s="6">
        <v>33.980976023546702</v>
      </c>
      <c r="R20" s="7">
        <v>42.418554984945644</v>
      </c>
      <c r="S20" s="43"/>
      <c r="T20" s="6">
        <v>33.938945076100197</v>
      </c>
      <c r="U20" s="7">
        <v>41.434473353365902</v>
      </c>
      <c r="V20" s="43"/>
      <c r="W20" s="6">
        <v>31.480127124343898</v>
      </c>
      <c r="X20" s="7">
        <v>38.32401024781695</v>
      </c>
      <c r="Y20" s="43"/>
      <c r="Z20" s="46">
        <f t="shared" si="0"/>
        <v>-2.9893173846186976</v>
      </c>
      <c r="AA20" s="21">
        <f t="shared" si="1"/>
        <v>-2.7650725448720976</v>
      </c>
      <c r="AB20" s="10">
        <f t="shared" si="2"/>
        <v>-2.4588179517562985</v>
      </c>
      <c r="AC20" s="43"/>
      <c r="AD20" s="46">
        <f t="shared" si="3"/>
        <v>-3.9920837646814533</v>
      </c>
      <c r="AE20" s="21">
        <f t="shared" si="4"/>
        <v>-3.5486004487259564</v>
      </c>
      <c r="AF20" s="10">
        <f t="shared" si="5"/>
        <v>-3.110463105548952</v>
      </c>
      <c r="AG20" s="50"/>
      <c r="AH20" s="46">
        <f t="shared" si="6"/>
        <v>-0.61844988373458454</v>
      </c>
      <c r="AI20" s="10">
        <f t="shared" si="8"/>
        <v>-1.0363269118534668</v>
      </c>
      <c r="AK20" s="46">
        <f t="shared" si="7"/>
        <v>-4.0374416012771714</v>
      </c>
      <c r="AL20" s="10">
        <f t="shared" si="9"/>
        <v>-5.7282790947197268</v>
      </c>
    </row>
    <row r="21" spans="2:38" x14ac:dyDescent="0.3">
      <c r="B21" s="2" t="s">
        <v>17</v>
      </c>
      <c r="C21" s="41"/>
      <c r="D21" s="14">
        <v>2.9313386520202201E-2</v>
      </c>
      <c r="E21" s="15">
        <v>2.3712400140446101E-2</v>
      </c>
      <c r="F21" s="19">
        <v>8.9682833827256503E-3</v>
      </c>
      <c r="G21" s="43"/>
      <c r="H21" s="6">
        <v>44.009998830747101</v>
      </c>
      <c r="I21" s="7">
        <v>45.097668248469546</v>
      </c>
      <c r="J21" s="43"/>
      <c r="K21" s="6">
        <v>41.418745060189401</v>
      </c>
      <c r="L21" s="7">
        <v>42.432610043930403</v>
      </c>
      <c r="M21" s="43"/>
      <c r="N21" s="6">
        <v>43.551904983979298</v>
      </c>
      <c r="O21" s="7">
        <v>45.007625158375447</v>
      </c>
      <c r="P21" s="43"/>
      <c r="Q21" s="6">
        <v>41.064535508067898</v>
      </c>
      <c r="R21" s="7">
        <v>42.424872498390897</v>
      </c>
      <c r="S21" s="43"/>
      <c r="T21" s="6">
        <v>35.480349104831397</v>
      </c>
      <c r="U21" s="7">
        <v>36.522547161449353</v>
      </c>
      <c r="V21" s="43"/>
      <c r="W21" s="6">
        <v>33.378725922053498</v>
      </c>
      <c r="X21" s="7">
        <v>34.358653174638597</v>
      </c>
      <c r="Y21" s="43"/>
      <c r="Z21" s="46">
        <f t="shared" si="0"/>
        <v>-2.5912537705576995</v>
      </c>
      <c r="AA21" s="21">
        <f t="shared" si="1"/>
        <v>-2.4873694759114002</v>
      </c>
      <c r="AB21" s="10">
        <f t="shared" si="2"/>
        <v>-2.1016231827778995</v>
      </c>
      <c r="AC21" s="43"/>
      <c r="AD21" s="46">
        <f t="shared" si="3"/>
        <v>-2.6650582045391431</v>
      </c>
      <c r="AE21" s="21">
        <f t="shared" si="4"/>
        <v>-2.5827526599845498</v>
      </c>
      <c r="AF21" s="10">
        <f t="shared" si="5"/>
        <v>-2.1638939868107556</v>
      </c>
      <c r="AG21" s="50"/>
      <c r="AH21" s="46">
        <f t="shared" si="6"/>
        <v>-0.4082638354921882</v>
      </c>
      <c r="AI21" s="10">
        <f t="shared" si="8"/>
        <v>-0.4255137545774933</v>
      </c>
      <c r="AK21" s="46">
        <f t="shared" si="7"/>
        <v>-4.0245015086263463</v>
      </c>
      <c r="AL21" s="10">
        <f t="shared" si="9"/>
        <v>-4.1705707852687635</v>
      </c>
    </row>
    <row r="22" spans="2:38" x14ac:dyDescent="0.3">
      <c r="B22" s="2" t="s">
        <v>18</v>
      </c>
      <c r="C22" s="41"/>
      <c r="D22" s="14">
        <v>5.1284875442839599E-2</v>
      </c>
      <c r="E22" s="15">
        <v>6.5568965665709703E-2</v>
      </c>
      <c r="F22" s="19">
        <v>2.80827191316321E-2</v>
      </c>
      <c r="G22" s="43"/>
      <c r="H22" s="6">
        <v>51.087272255049001</v>
      </c>
      <c r="I22" s="7">
        <v>47.606072433123046</v>
      </c>
      <c r="J22" s="43"/>
      <c r="K22" s="6">
        <v>48.177561605792498</v>
      </c>
      <c r="L22" s="7">
        <v>44.813339528734005</v>
      </c>
      <c r="M22" s="43"/>
      <c r="N22" s="6">
        <v>56.264693129723298</v>
      </c>
      <c r="O22" s="7">
        <v>52.584683273729155</v>
      </c>
      <c r="P22" s="43"/>
      <c r="Q22" s="6">
        <v>53.051166770848099</v>
      </c>
      <c r="R22" s="7">
        <v>49.477687525719901</v>
      </c>
      <c r="S22" s="43"/>
      <c r="T22" s="6">
        <v>48.565610064507602</v>
      </c>
      <c r="U22" s="7">
        <v>45.179848863116597</v>
      </c>
      <c r="V22" s="43"/>
      <c r="W22" s="6">
        <v>45.660371823902601</v>
      </c>
      <c r="X22" s="7">
        <v>42.417571783375848</v>
      </c>
      <c r="Y22" s="43"/>
      <c r="Z22" s="46">
        <f t="shared" si="0"/>
        <v>-2.9097106492565032</v>
      </c>
      <c r="AA22" s="21">
        <f t="shared" si="1"/>
        <v>-3.2135263588751997</v>
      </c>
      <c r="AB22" s="10">
        <f t="shared" si="2"/>
        <v>-2.9052382406050015</v>
      </c>
      <c r="AC22" s="43"/>
      <c r="AD22" s="46">
        <f t="shared" si="3"/>
        <v>-2.792732904389041</v>
      </c>
      <c r="AE22" s="21">
        <f t="shared" si="4"/>
        <v>-3.106995748009254</v>
      </c>
      <c r="AF22" s="10">
        <f t="shared" si="5"/>
        <v>-2.7622770797407483</v>
      </c>
      <c r="AG22" s="50"/>
      <c r="AH22" s="46">
        <f t="shared" si="6"/>
        <v>-0.2966119540318285</v>
      </c>
      <c r="AI22" s="10">
        <f t="shared" si="8"/>
        <v>-0.33960922970820601</v>
      </c>
      <c r="AK22" s="46">
        <f t="shared" si="7"/>
        <v>-3.9257866877048277</v>
      </c>
      <c r="AL22" s="10">
        <f t="shared" si="9"/>
        <v>-3.936457553152886</v>
      </c>
    </row>
    <row r="23" spans="2:38" x14ac:dyDescent="0.3">
      <c r="B23" s="2" t="s">
        <v>19</v>
      </c>
      <c r="C23" s="41"/>
      <c r="D23" s="14">
        <v>2.56495154522807E-2</v>
      </c>
      <c r="E23" s="15">
        <v>4.5593785907472303E-2</v>
      </c>
      <c r="F23" s="19">
        <v>2.6096180017008402E-2</v>
      </c>
      <c r="G23" s="43"/>
      <c r="H23" s="6">
        <v>65.514264171805607</v>
      </c>
      <c r="I23" s="7">
        <v>71.105620835682743</v>
      </c>
      <c r="J23" s="43"/>
      <c r="K23" s="6">
        <v>63.064730476210897</v>
      </c>
      <c r="L23" s="7">
        <v>68.3575761004508</v>
      </c>
      <c r="M23" s="43"/>
      <c r="N23" s="6">
        <v>78.054865240441202</v>
      </c>
      <c r="O23" s="7">
        <v>86.791233012613304</v>
      </c>
      <c r="P23" s="43"/>
      <c r="Q23" s="6">
        <v>75.151034419742103</v>
      </c>
      <c r="R23" s="7">
        <v>83.556113804711501</v>
      </c>
      <c r="S23" s="43"/>
      <c r="T23" s="6">
        <v>67.3948710038607</v>
      </c>
      <c r="U23" s="7">
        <v>73.685587752562498</v>
      </c>
      <c r="V23" s="43"/>
      <c r="W23" s="6">
        <v>64.7405338073481</v>
      </c>
      <c r="X23" s="7">
        <v>70.740708286573295</v>
      </c>
      <c r="Y23" s="43"/>
      <c r="Z23" s="46">
        <f t="shared" si="0"/>
        <v>-2.4495336955947096</v>
      </c>
      <c r="AA23" s="21">
        <f t="shared" si="1"/>
        <v>-2.903830820699099</v>
      </c>
      <c r="AB23" s="10">
        <f t="shared" si="2"/>
        <v>-2.6543371965125999</v>
      </c>
      <c r="AC23" s="43"/>
      <c r="AD23" s="46">
        <f t="shared" si="3"/>
        <v>-2.748044735231943</v>
      </c>
      <c r="AE23" s="21">
        <f t="shared" si="4"/>
        <v>-3.2351192079018034</v>
      </c>
      <c r="AF23" s="10">
        <f t="shared" si="5"/>
        <v>-2.944879465989203</v>
      </c>
      <c r="AG23" s="50"/>
      <c r="AH23" s="46">
        <f t="shared" si="6"/>
        <v>-0.62887084068737398</v>
      </c>
      <c r="AI23" s="10">
        <f t="shared" si="8"/>
        <v>-0.69338414172847462</v>
      </c>
      <c r="AK23" s="46">
        <f t="shared" si="7"/>
        <v>-4.8487285099969588</v>
      </c>
      <c r="AL23" s="10">
        <f t="shared" si="9"/>
        <v>-5.3790945599577284</v>
      </c>
    </row>
    <row r="24" spans="2:38" x14ac:dyDescent="0.3">
      <c r="B24" s="2" t="s">
        <v>20</v>
      </c>
      <c r="C24" s="41"/>
      <c r="D24" s="14">
        <v>9.5003283597702201E-2</v>
      </c>
      <c r="E24" s="15">
        <v>0.17321310581966901</v>
      </c>
      <c r="F24" s="19">
        <v>5.3422661346511503E-2</v>
      </c>
      <c r="G24" s="43"/>
      <c r="H24" s="6">
        <v>30.341180027687699</v>
      </c>
      <c r="I24" s="7">
        <v>28.804564495476747</v>
      </c>
      <c r="J24" s="43"/>
      <c r="K24" s="6">
        <v>29.173257333332401</v>
      </c>
      <c r="L24" s="7">
        <v>27.6323613810887</v>
      </c>
      <c r="M24" s="43"/>
      <c r="N24" s="6">
        <v>32.5063697700677</v>
      </c>
      <c r="O24" s="7">
        <v>31.12059002279905</v>
      </c>
      <c r="P24" s="43"/>
      <c r="Q24" s="6">
        <v>31.318699408554899</v>
      </c>
      <c r="R24" s="7">
        <v>29.92959409253125</v>
      </c>
      <c r="S24" s="43"/>
      <c r="T24" s="6">
        <v>27.380682098051999</v>
      </c>
      <c r="U24" s="7">
        <v>25.75244072916605</v>
      </c>
      <c r="V24" s="43"/>
      <c r="W24" s="6">
        <v>26.306742923759298</v>
      </c>
      <c r="X24" s="7">
        <v>24.6603991578029</v>
      </c>
      <c r="Y24" s="43"/>
      <c r="Z24" s="46">
        <f t="shared" si="0"/>
        <v>-1.1679226943552976</v>
      </c>
      <c r="AA24" s="21">
        <f t="shared" si="1"/>
        <v>-1.1876703615128008</v>
      </c>
      <c r="AB24" s="10">
        <f t="shared" si="2"/>
        <v>-1.0739391742927005</v>
      </c>
      <c r="AC24" s="43"/>
      <c r="AD24" s="46">
        <f t="shared" si="3"/>
        <v>-1.1722031143880471</v>
      </c>
      <c r="AE24" s="21">
        <f t="shared" si="4"/>
        <v>-1.1909959302677997</v>
      </c>
      <c r="AF24" s="10">
        <f t="shared" si="5"/>
        <v>-1.0920415713631506</v>
      </c>
      <c r="AG24" s="50"/>
      <c r="AH24" s="46">
        <f t="shared" si="6"/>
        <v>-9.6226197431565783E-2</v>
      </c>
      <c r="AI24" s="10">
        <f t="shared" si="8"/>
        <v>-8.3743102315999463E-2</v>
      </c>
      <c r="AK24" s="46">
        <f t="shared" si="7"/>
        <v>-1.3688790576297414</v>
      </c>
      <c r="AL24" s="10">
        <f t="shared" si="9"/>
        <v>-1.3481690176418855</v>
      </c>
    </row>
    <row r="25" spans="2:38" x14ac:dyDescent="0.3">
      <c r="B25" s="2" t="s">
        <v>21</v>
      </c>
      <c r="C25" s="41"/>
      <c r="D25" s="14">
        <v>5.1227429744539997E-2</v>
      </c>
      <c r="E25" s="15">
        <v>4.1366051150345397E-2</v>
      </c>
      <c r="F25" s="19">
        <v>2.8519430446005599E-2</v>
      </c>
      <c r="G25" s="43"/>
      <c r="H25" s="6">
        <v>39.853002860770999</v>
      </c>
      <c r="I25" s="7">
        <v>53.891293065596848</v>
      </c>
      <c r="J25" s="43"/>
      <c r="K25" s="6">
        <v>37.192744445080201</v>
      </c>
      <c r="L25" s="7">
        <v>50.492817998364345</v>
      </c>
      <c r="M25" s="43"/>
      <c r="N25" s="6">
        <v>39.279374820466799</v>
      </c>
      <c r="O25" s="7">
        <v>51.714011375485597</v>
      </c>
      <c r="P25" s="43"/>
      <c r="Q25" s="6">
        <v>36.803122792623398</v>
      </c>
      <c r="R25" s="7">
        <v>48.60223116459445</v>
      </c>
      <c r="S25" s="43"/>
      <c r="T25" s="6">
        <v>36.0368615724976</v>
      </c>
      <c r="U25" s="7">
        <v>46.9197609328045</v>
      </c>
      <c r="V25" s="43"/>
      <c r="W25" s="6">
        <v>33.781230425987303</v>
      </c>
      <c r="X25" s="7">
        <v>44.085026838254052</v>
      </c>
      <c r="Y25" s="43"/>
      <c r="Z25" s="46">
        <f t="shared" si="0"/>
        <v>-2.660258415690798</v>
      </c>
      <c r="AA25" s="21">
        <f t="shared" si="1"/>
        <v>-2.476252027843401</v>
      </c>
      <c r="AB25" s="10">
        <f t="shared" si="2"/>
        <v>-2.2556311465102965</v>
      </c>
      <c r="AC25" s="43"/>
      <c r="AD25" s="46">
        <f t="shared" si="3"/>
        <v>-3.3984750672325035</v>
      </c>
      <c r="AE25" s="21">
        <f t="shared" si="4"/>
        <v>-3.1117802108911476</v>
      </c>
      <c r="AF25" s="10">
        <f t="shared" si="5"/>
        <v>-2.8347340945504484</v>
      </c>
      <c r="AG25" s="50"/>
      <c r="AH25" s="46">
        <f t="shared" si="6"/>
        <v>-0.67997246715361903</v>
      </c>
      <c r="AI25" s="10">
        <f t="shared" si="8"/>
        <v>-0.93826537801293386</v>
      </c>
      <c r="AK25" s="46">
        <f t="shared" si="7"/>
        <v>-4.665785479941686</v>
      </c>
      <c r="AL25" s="10">
        <f t="shared" si="9"/>
        <v>-6.153082413120643</v>
      </c>
    </row>
    <row r="26" spans="2:38" x14ac:dyDescent="0.3">
      <c r="B26" s="2" t="s">
        <v>22</v>
      </c>
      <c r="C26" s="41"/>
      <c r="D26" s="14">
        <v>4.5787010488969E-2</v>
      </c>
      <c r="E26" s="15">
        <v>4.4687163892143902E-2</v>
      </c>
      <c r="F26" s="19">
        <v>2.0988778376810999E-2</v>
      </c>
      <c r="G26" s="43"/>
      <c r="H26" s="6">
        <v>45.197333782019001</v>
      </c>
      <c r="I26" s="7">
        <v>44.337801886734951</v>
      </c>
      <c r="J26" s="43"/>
      <c r="K26" s="6">
        <v>42.820213089205403</v>
      </c>
      <c r="L26" s="7">
        <v>41.877096307806696</v>
      </c>
      <c r="M26" s="43"/>
      <c r="N26" s="6">
        <v>45.6052046702506</v>
      </c>
      <c r="O26" s="7">
        <v>44.743509277730595</v>
      </c>
      <c r="P26" s="43"/>
      <c r="Q26" s="6">
        <v>43.215968818600899</v>
      </c>
      <c r="R26" s="7">
        <v>42.265064156855502</v>
      </c>
      <c r="S26" s="43"/>
      <c r="T26" s="6">
        <v>41.493074050536897</v>
      </c>
      <c r="U26" s="7">
        <v>40.638386980612154</v>
      </c>
      <c r="V26" s="43"/>
      <c r="W26" s="6">
        <v>39.3157734629971</v>
      </c>
      <c r="X26" s="7">
        <v>38.3985388165286</v>
      </c>
      <c r="Y26" s="43"/>
      <c r="Z26" s="46">
        <f t="shared" si="0"/>
        <v>-2.3771206928135982</v>
      </c>
      <c r="AA26" s="21">
        <f t="shared" si="1"/>
        <v>-2.3892358516497012</v>
      </c>
      <c r="AB26" s="10">
        <f t="shared" si="2"/>
        <v>-2.177300587539797</v>
      </c>
      <c r="AC26" s="43"/>
      <c r="AD26" s="46">
        <f t="shared" si="3"/>
        <v>-2.4607055789282555</v>
      </c>
      <c r="AE26" s="21">
        <f t="shared" si="4"/>
        <v>-2.4784451208750937</v>
      </c>
      <c r="AF26" s="10">
        <f t="shared" si="5"/>
        <v>-2.2398481640835541</v>
      </c>
      <c r="AG26" s="50"/>
      <c r="AH26" s="46">
        <f t="shared" si="6"/>
        <v>-0.26754447112439395</v>
      </c>
      <c r="AI26" s="10">
        <f t="shared" si="8"/>
        <v>-0.29840719201464783</v>
      </c>
      <c r="AK26" s="46">
        <f t="shared" si="7"/>
        <v>-3.2113249843682614</v>
      </c>
      <c r="AL26" s="10">
        <f t="shared" si="9"/>
        <v>-3.3932198628726651</v>
      </c>
    </row>
    <row r="27" spans="2:38" x14ac:dyDescent="0.3">
      <c r="B27" s="2" t="s">
        <v>23</v>
      </c>
      <c r="C27" s="41"/>
      <c r="D27" s="14">
        <v>3.1097421547645299</v>
      </c>
      <c r="E27" s="15">
        <v>3.8162388015793201</v>
      </c>
      <c r="F27" s="19">
        <v>1.9084555727410699</v>
      </c>
      <c r="G27" s="43"/>
      <c r="H27" s="6">
        <v>40.094371780350997</v>
      </c>
      <c r="I27" s="7">
        <v>37.186164163026746</v>
      </c>
      <c r="J27" s="43"/>
      <c r="K27" s="6">
        <v>38.0175910587066</v>
      </c>
      <c r="L27" s="7">
        <v>35.158664498126001</v>
      </c>
      <c r="M27" s="43"/>
      <c r="N27" s="6">
        <v>40.366372755781903</v>
      </c>
      <c r="O27" s="7">
        <v>37.078327129780149</v>
      </c>
      <c r="P27" s="43"/>
      <c r="Q27" s="6">
        <v>38.252573750307398</v>
      </c>
      <c r="R27" s="7">
        <v>35.022187106212499</v>
      </c>
      <c r="S27" s="43"/>
      <c r="T27" s="6">
        <v>35.251430349320998</v>
      </c>
      <c r="U27" s="7">
        <v>32.766416240492205</v>
      </c>
      <c r="V27" s="43"/>
      <c r="W27" s="6">
        <v>33.500673899341301</v>
      </c>
      <c r="X27" s="7">
        <v>31.061423460558352</v>
      </c>
      <c r="Y27" s="43"/>
      <c r="Z27" s="46">
        <f t="shared" si="0"/>
        <v>-2.076780721644397</v>
      </c>
      <c r="AA27" s="21">
        <f t="shared" si="1"/>
        <v>-2.1137990054745046</v>
      </c>
      <c r="AB27" s="10">
        <f t="shared" si="2"/>
        <v>-1.750756449979697</v>
      </c>
      <c r="AC27" s="43"/>
      <c r="AD27" s="46">
        <f t="shared" si="3"/>
        <v>-2.0274996649007448</v>
      </c>
      <c r="AE27" s="21">
        <f t="shared" si="4"/>
        <v>-2.0561400235676501</v>
      </c>
      <c r="AF27" s="10">
        <f t="shared" si="5"/>
        <v>-1.7049927799338533</v>
      </c>
      <c r="AG27" s="50"/>
      <c r="AH27" s="46">
        <f t="shared" si="6"/>
        <v>-0.55007714651271067</v>
      </c>
      <c r="AI27" s="10">
        <f t="shared" si="8"/>
        <v>-0.53472467795910172</v>
      </c>
      <c r="AK27" s="46">
        <f t="shared" si="7"/>
        <v>-1.4083469232336272</v>
      </c>
      <c r="AL27" s="10">
        <f t="shared" si="9"/>
        <v>-1.3734127632790969</v>
      </c>
    </row>
    <row r="28" spans="2:38" x14ac:dyDescent="0.3">
      <c r="B28" s="2" t="s">
        <v>24</v>
      </c>
      <c r="C28" s="41"/>
      <c r="D28" s="14">
        <v>1.62252236423279E-2</v>
      </c>
      <c r="E28" s="15">
        <v>1.6244365351614901E-2</v>
      </c>
      <c r="F28" s="19">
        <v>8.3850731276514292E-3</v>
      </c>
      <c r="G28" s="43"/>
      <c r="H28" s="6">
        <v>38.8635675190556</v>
      </c>
      <c r="I28" s="7">
        <v>38.449239558621997</v>
      </c>
      <c r="J28" s="43"/>
      <c r="K28" s="6">
        <v>37.673439432455901</v>
      </c>
      <c r="L28" s="7">
        <v>37.308769735972604</v>
      </c>
      <c r="M28" s="43"/>
      <c r="N28" s="6">
        <v>39.740670010475299</v>
      </c>
      <c r="O28" s="7">
        <v>39.355244748933004</v>
      </c>
      <c r="P28" s="43"/>
      <c r="Q28" s="6">
        <v>38.528476066336601</v>
      </c>
      <c r="R28" s="7">
        <v>38.184144132471602</v>
      </c>
      <c r="S28" s="43"/>
      <c r="T28" s="6">
        <v>31.904214208825199</v>
      </c>
      <c r="U28" s="7">
        <v>31.158150703917197</v>
      </c>
      <c r="V28" s="43"/>
      <c r="W28" s="6">
        <v>30.832058152237</v>
      </c>
      <c r="X28" s="7">
        <v>30.153278485144899</v>
      </c>
      <c r="Y28" s="43"/>
      <c r="Z28" s="46">
        <f t="shared" si="0"/>
        <v>-1.1901280865996995</v>
      </c>
      <c r="AA28" s="21">
        <f t="shared" si="1"/>
        <v>-1.2121939441386971</v>
      </c>
      <c r="AB28" s="10">
        <f t="shared" si="2"/>
        <v>-1.0721560565881987</v>
      </c>
      <c r="AC28" s="43"/>
      <c r="AD28" s="46">
        <f t="shared" si="3"/>
        <v>-1.1404698226493934</v>
      </c>
      <c r="AE28" s="21">
        <f t="shared" si="4"/>
        <v>-1.171100616461402</v>
      </c>
      <c r="AF28" s="10">
        <f t="shared" si="5"/>
        <v>-1.0048722187722987</v>
      </c>
      <c r="AG28" s="50"/>
      <c r="AH28" s="46">
        <f t="shared" si="6"/>
        <v>-0.19529818152655315</v>
      </c>
      <c r="AI28" s="10">
        <f t="shared" si="8"/>
        <v>-0.22847411362221684</v>
      </c>
      <c r="AK28" s="46">
        <f t="shared" si="7"/>
        <v>-2.0059161909614414</v>
      </c>
      <c r="AL28" s="10">
        <f t="shared" si="9"/>
        <v>-2.0972489016646554</v>
      </c>
    </row>
    <row r="29" spans="2:38" x14ac:dyDescent="0.3">
      <c r="B29" s="2" t="s">
        <v>25</v>
      </c>
      <c r="C29" s="41"/>
      <c r="D29" s="14">
        <v>0.11551869653265</v>
      </c>
      <c r="E29" s="15">
        <v>8.7245716831648099E-2</v>
      </c>
      <c r="F29" s="19">
        <v>5.6491849353377803E-2</v>
      </c>
      <c r="G29" s="43"/>
      <c r="H29" s="6">
        <v>40.975928068532397</v>
      </c>
      <c r="I29" s="7">
        <v>55.671520520870551</v>
      </c>
      <c r="J29" s="43"/>
      <c r="K29" s="6">
        <v>38.245816465440697</v>
      </c>
      <c r="L29" s="7">
        <v>52.188952797426801</v>
      </c>
      <c r="M29" s="43"/>
      <c r="N29" s="6">
        <v>40.5466333438711</v>
      </c>
      <c r="O29" s="7">
        <v>53.974262436965702</v>
      </c>
      <c r="P29" s="43"/>
      <c r="Q29" s="6">
        <v>37.968114831995599</v>
      </c>
      <c r="R29" s="7">
        <v>50.718782171873798</v>
      </c>
      <c r="S29" s="43"/>
      <c r="T29" s="6">
        <v>37.357049945029303</v>
      </c>
      <c r="U29" s="7">
        <v>49.111423033098646</v>
      </c>
      <c r="V29" s="43"/>
      <c r="W29" s="6">
        <v>35.005334811891998</v>
      </c>
      <c r="X29" s="7">
        <v>46.149688555166101</v>
      </c>
      <c r="Y29" s="43"/>
      <c r="Z29" s="46">
        <f t="shared" si="0"/>
        <v>-2.7301116030917001</v>
      </c>
      <c r="AA29" s="21">
        <f t="shared" si="1"/>
        <v>-2.578518511875501</v>
      </c>
      <c r="AB29" s="10">
        <f t="shared" si="2"/>
        <v>-2.3517151331373043</v>
      </c>
      <c r="AC29" s="43"/>
      <c r="AD29" s="46">
        <f t="shared" si="3"/>
        <v>-3.4825677234437507</v>
      </c>
      <c r="AE29" s="21">
        <f t="shared" si="4"/>
        <v>-3.2554802650919044</v>
      </c>
      <c r="AF29" s="10">
        <f t="shared" si="5"/>
        <v>-2.961734477932545</v>
      </c>
      <c r="AG29" s="50"/>
      <c r="AH29" s="46">
        <f t="shared" si="6"/>
        <v>-0.52836359654280807</v>
      </c>
      <c r="AI29" s="10">
        <f t="shared" si="8"/>
        <v>-0.72361121077387636</v>
      </c>
      <c r="AK29" s="46">
        <f t="shared" si="7"/>
        <v>-3.8692514086249035</v>
      </c>
      <c r="AL29" s="10">
        <f t="shared" si="9"/>
        <v>-5.0352960169309728</v>
      </c>
    </row>
    <row r="30" spans="2:38" x14ac:dyDescent="0.3">
      <c r="B30" s="2" t="s">
        <v>26</v>
      </c>
      <c r="C30" s="41"/>
      <c r="D30" s="14">
        <v>5.1001452948917801E-2</v>
      </c>
      <c r="E30" s="15">
        <v>9.9589855190850896E-2</v>
      </c>
      <c r="F30" s="19">
        <v>6.7852596306738205E-2</v>
      </c>
      <c r="G30" s="43"/>
      <c r="H30" s="6">
        <v>49.609812915422602</v>
      </c>
      <c r="I30" s="7">
        <v>47.515259427268546</v>
      </c>
      <c r="J30" s="43"/>
      <c r="K30" s="6">
        <v>46.688927755252102</v>
      </c>
      <c r="L30" s="7">
        <v>44.699459216628597</v>
      </c>
      <c r="M30" s="43"/>
      <c r="N30" s="6">
        <v>53.6501900257486</v>
      </c>
      <c r="O30" s="7">
        <v>52.307404785204056</v>
      </c>
      <c r="P30" s="43"/>
      <c r="Q30" s="6">
        <v>50.589716870679702</v>
      </c>
      <c r="R30" s="7">
        <v>49.335268753724549</v>
      </c>
      <c r="S30" s="43"/>
      <c r="T30" s="6">
        <v>48.342566315675398</v>
      </c>
      <c r="U30" s="7">
        <v>46.439320265815795</v>
      </c>
      <c r="V30" s="43"/>
      <c r="W30" s="6">
        <v>45.390512655691602</v>
      </c>
      <c r="X30" s="7">
        <v>43.590670700592852</v>
      </c>
      <c r="Y30" s="43"/>
      <c r="Z30" s="46">
        <f t="shared" si="0"/>
        <v>-2.9208851601704993</v>
      </c>
      <c r="AA30" s="21">
        <f t="shared" si="1"/>
        <v>-3.0604731550688982</v>
      </c>
      <c r="AB30" s="10">
        <f t="shared" si="2"/>
        <v>-2.9520536599837968</v>
      </c>
      <c r="AC30" s="43"/>
      <c r="AD30" s="46">
        <f t="shared" si="3"/>
        <v>-2.8158002106399493</v>
      </c>
      <c r="AE30" s="21">
        <f t="shared" si="4"/>
        <v>-2.9721360314795078</v>
      </c>
      <c r="AF30" s="10">
        <f t="shared" si="5"/>
        <v>-2.8486495652229422</v>
      </c>
      <c r="AG30" s="50"/>
      <c r="AH30" s="46">
        <f t="shared" si="6"/>
        <v>-0.21270815171534813</v>
      </c>
      <c r="AI30" s="10">
        <f t="shared" si="8"/>
        <v>-0.23852789456434448</v>
      </c>
      <c r="AK30" s="46">
        <f t="shared" si="7"/>
        <v>-3.5431123319474978</v>
      </c>
      <c r="AL30" s="10">
        <f t="shared" si="9"/>
        <v>-3.5127906643306757</v>
      </c>
    </row>
    <row r="31" spans="2:38" x14ac:dyDescent="0.3">
      <c r="B31" s="2" t="s">
        <v>27</v>
      </c>
      <c r="C31" s="41"/>
      <c r="D31" s="14">
        <v>2.3486793608540599E-2</v>
      </c>
      <c r="E31" s="15">
        <v>4.0271932047791198E-2</v>
      </c>
      <c r="F31" s="19">
        <v>2.6729693403471099E-2</v>
      </c>
      <c r="G31" s="43"/>
      <c r="H31" s="6">
        <v>47.657459301940399</v>
      </c>
      <c r="I31" s="7">
        <v>48.25785008067205</v>
      </c>
      <c r="J31" s="43"/>
      <c r="K31" s="6">
        <v>45.560042973208603</v>
      </c>
      <c r="L31" s="7">
        <v>46.069577222952645</v>
      </c>
      <c r="M31" s="43"/>
      <c r="N31" s="6">
        <v>52.981006899103598</v>
      </c>
      <c r="O31" s="7">
        <v>53.031289054176256</v>
      </c>
      <c r="P31" s="43"/>
      <c r="Q31" s="6">
        <v>50.771421844647698</v>
      </c>
      <c r="R31" s="7">
        <v>50.737819095903106</v>
      </c>
      <c r="S31" s="43"/>
      <c r="T31" s="6">
        <v>47.923023606994803</v>
      </c>
      <c r="U31" s="7">
        <v>48.094546401579194</v>
      </c>
      <c r="V31" s="43"/>
      <c r="W31" s="6">
        <v>45.801652089265097</v>
      </c>
      <c r="X31" s="7">
        <v>45.9054273339707</v>
      </c>
      <c r="Y31" s="43"/>
      <c r="Z31" s="46">
        <f t="shared" si="0"/>
        <v>-2.0974163287317964</v>
      </c>
      <c r="AA31" s="21">
        <f t="shared" si="1"/>
        <v>-2.2095850544558999</v>
      </c>
      <c r="AB31" s="10">
        <f t="shared" si="2"/>
        <v>-2.1213715177297061</v>
      </c>
      <c r="AC31" s="43"/>
      <c r="AD31" s="46">
        <f t="shared" si="3"/>
        <v>-2.1882728577194044</v>
      </c>
      <c r="AE31" s="21">
        <f t="shared" si="4"/>
        <v>-2.2934699582731497</v>
      </c>
      <c r="AF31" s="10">
        <f t="shared" si="5"/>
        <v>-2.1891190676084946</v>
      </c>
      <c r="AG31" s="50"/>
      <c r="AH31" s="46">
        <f t="shared" si="6"/>
        <v>-0.20976205073735771</v>
      </c>
      <c r="AI31" s="10">
        <f t="shared" si="8"/>
        <v>-0.20948090096915883</v>
      </c>
      <c r="AK31" s="46">
        <f t="shared" si="7"/>
        <v>-2.8829292126899269</v>
      </c>
      <c r="AL31" s="10">
        <f t="shared" si="9"/>
        <v>-2.9627668462111387</v>
      </c>
    </row>
    <row r="32" spans="2:38" x14ac:dyDescent="0.3">
      <c r="B32" s="2" t="s">
        <v>28</v>
      </c>
      <c r="C32" s="41"/>
      <c r="D32" s="14">
        <v>0.103012570565662</v>
      </c>
      <c r="E32" s="15">
        <v>0.14729629375214001</v>
      </c>
      <c r="F32" s="19">
        <v>7.7041926696370999E-2</v>
      </c>
      <c r="G32" s="43"/>
      <c r="H32" s="6">
        <v>48.992016900730498</v>
      </c>
      <c r="I32" s="7">
        <v>46.152064369053647</v>
      </c>
      <c r="J32" s="43"/>
      <c r="K32" s="6">
        <v>47.034113601522101</v>
      </c>
      <c r="L32" s="7">
        <v>44.011538207579548</v>
      </c>
      <c r="M32" s="43"/>
      <c r="N32" s="6">
        <v>52.283908293361598</v>
      </c>
      <c r="O32" s="7">
        <v>49.727145445637646</v>
      </c>
      <c r="P32" s="43"/>
      <c r="Q32" s="6">
        <v>50.220953421154498</v>
      </c>
      <c r="R32" s="7">
        <v>47.4692674445851</v>
      </c>
      <c r="S32" s="43"/>
      <c r="T32" s="6">
        <v>43.726169078496802</v>
      </c>
      <c r="U32" s="7">
        <v>40.842320055126152</v>
      </c>
      <c r="V32" s="43"/>
      <c r="W32" s="6">
        <v>41.914017634834501</v>
      </c>
      <c r="X32" s="7">
        <v>38.922079941086295</v>
      </c>
      <c r="Y32" s="43"/>
      <c r="Z32" s="46">
        <f t="shared" si="0"/>
        <v>-1.9579032992083967</v>
      </c>
      <c r="AA32" s="21">
        <f t="shared" si="1"/>
        <v>-2.0629548722071007</v>
      </c>
      <c r="AB32" s="10">
        <f t="shared" si="2"/>
        <v>-1.8121514436623016</v>
      </c>
      <c r="AC32" s="43"/>
      <c r="AD32" s="46">
        <f t="shared" si="3"/>
        <v>-2.1405261614740994</v>
      </c>
      <c r="AE32" s="21">
        <f t="shared" si="4"/>
        <v>-2.2578780010525463</v>
      </c>
      <c r="AF32" s="10">
        <f t="shared" si="5"/>
        <v>-1.9202401140398564</v>
      </c>
      <c r="AG32" s="50"/>
      <c r="AH32" s="46">
        <f t="shared" si="6"/>
        <v>-0.38344781574283282</v>
      </c>
      <c r="AI32" s="10">
        <f t="shared" si="8"/>
        <v>-0.51365285682202733</v>
      </c>
      <c r="AK32" s="46">
        <f t="shared" si="7"/>
        <v>-2.8073010416407129</v>
      </c>
      <c r="AL32" s="10">
        <f t="shared" si="9"/>
        <v>-3.2622108664035512</v>
      </c>
    </row>
    <row r="33" spans="2:38" x14ac:dyDescent="0.3">
      <c r="B33" s="2" t="s">
        <v>29</v>
      </c>
      <c r="C33" s="41"/>
      <c r="D33" s="14">
        <v>7.7883163251867699E-2</v>
      </c>
      <c r="E33" s="15">
        <v>0.13228007059531</v>
      </c>
      <c r="F33" s="19">
        <v>6.7283222309043197E-2</v>
      </c>
      <c r="G33" s="43"/>
      <c r="H33" s="6">
        <v>46.165806449990697</v>
      </c>
      <c r="I33" s="7">
        <v>43.239101210963348</v>
      </c>
      <c r="J33" s="43"/>
      <c r="K33" s="6">
        <v>44.326492488836003</v>
      </c>
      <c r="L33" s="7">
        <v>41.40066938473155</v>
      </c>
      <c r="M33" s="43"/>
      <c r="N33" s="6">
        <v>51.132333315155698</v>
      </c>
      <c r="O33" s="7">
        <v>48.143292197007199</v>
      </c>
      <c r="P33" s="43"/>
      <c r="Q33" s="6">
        <v>49.192033146989999</v>
      </c>
      <c r="R33" s="7">
        <v>46.195107470630504</v>
      </c>
      <c r="S33" s="43"/>
      <c r="T33" s="6">
        <v>45.137822882654497</v>
      </c>
      <c r="U33" s="7">
        <v>42.172389039087498</v>
      </c>
      <c r="V33" s="43"/>
      <c r="W33" s="6">
        <v>43.291159531866903</v>
      </c>
      <c r="X33" s="7">
        <v>40.316658898967248</v>
      </c>
      <c r="Y33" s="43"/>
      <c r="Z33" s="46">
        <f t="shared" si="0"/>
        <v>-1.8393139611546943</v>
      </c>
      <c r="AA33" s="21">
        <f t="shared" si="1"/>
        <v>-1.9403001681656988</v>
      </c>
      <c r="AB33" s="10">
        <f t="shared" si="2"/>
        <v>-1.846663350787594</v>
      </c>
      <c r="AC33" s="43"/>
      <c r="AD33" s="46">
        <f t="shared" si="3"/>
        <v>-1.8384318262317976</v>
      </c>
      <c r="AE33" s="21">
        <f t="shared" si="4"/>
        <v>-1.9481847263766952</v>
      </c>
      <c r="AF33" s="10">
        <f t="shared" si="5"/>
        <v>-1.8557301401202508</v>
      </c>
      <c r="AG33" s="50"/>
      <c r="AH33" s="46">
        <f t="shared" si="6"/>
        <v>-0.15246332700560405</v>
      </c>
      <c r="AI33" s="10">
        <f t="shared" si="8"/>
        <v>-0.15561107386248305</v>
      </c>
      <c r="AK33" s="46">
        <f t="shared" si="7"/>
        <v>-2.2451099427697772</v>
      </c>
      <c r="AL33" s="10">
        <f t="shared" si="9"/>
        <v>-2.2580988185831008</v>
      </c>
    </row>
    <row r="34" spans="2:38" x14ac:dyDescent="0.3">
      <c r="B34" s="2" t="s">
        <v>30</v>
      </c>
      <c r="C34" s="41"/>
      <c r="D34" s="14">
        <v>1.6746842744139101</v>
      </c>
      <c r="E34" s="15">
        <v>1.5264052255317899</v>
      </c>
      <c r="F34" s="19">
        <v>1.0194384321593899</v>
      </c>
      <c r="G34" s="43"/>
      <c r="H34" s="6">
        <v>31.990494176425901</v>
      </c>
      <c r="I34" s="7">
        <v>43.06324313040475</v>
      </c>
      <c r="J34" s="43"/>
      <c r="K34" s="6">
        <v>30.037516331872901</v>
      </c>
      <c r="L34" s="7">
        <v>40.581336523788295</v>
      </c>
      <c r="M34" s="43"/>
      <c r="N34" s="6">
        <v>31.4702245718182</v>
      </c>
      <c r="O34" s="7">
        <v>41.487112858350102</v>
      </c>
      <c r="P34" s="43"/>
      <c r="Q34" s="6">
        <v>29.630085759963201</v>
      </c>
      <c r="R34" s="7">
        <v>39.204027048025701</v>
      </c>
      <c r="S34" s="43"/>
      <c r="T34" s="6">
        <v>28.8354848701421</v>
      </c>
      <c r="U34" s="7">
        <v>37.090660670803949</v>
      </c>
      <c r="V34" s="43"/>
      <c r="W34" s="6">
        <v>27.1913285608486</v>
      </c>
      <c r="X34" s="7">
        <v>35.093010686683549</v>
      </c>
      <c r="Y34" s="43"/>
      <c r="Z34" s="46">
        <f t="shared" si="0"/>
        <v>-1.9529778445530006</v>
      </c>
      <c r="AA34" s="21">
        <f t="shared" si="1"/>
        <v>-1.8401388118549988</v>
      </c>
      <c r="AB34" s="10">
        <f t="shared" si="2"/>
        <v>-1.6441563092934999</v>
      </c>
      <c r="AC34" s="43"/>
      <c r="AD34" s="46">
        <f t="shared" si="3"/>
        <v>-2.4819066066164552</v>
      </c>
      <c r="AE34" s="21">
        <f t="shared" si="4"/>
        <v>-2.2830858103244012</v>
      </c>
      <c r="AF34" s="10">
        <f t="shared" si="5"/>
        <v>-1.9976499841204003</v>
      </c>
      <c r="AG34" s="50"/>
      <c r="AH34" s="46">
        <f t="shared" si="6"/>
        <v>-0.58111555617679456</v>
      </c>
      <c r="AI34" s="10">
        <f t="shared" si="8"/>
        <v>-0.89495535507710522</v>
      </c>
      <c r="AK34" s="46">
        <f t="shared" si="7"/>
        <v>-1.626895041342864</v>
      </c>
      <c r="AL34" s="10">
        <f t="shared" si="9"/>
        <v>-1.9684871016126873</v>
      </c>
    </row>
    <row r="35" spans="2:38" x14ac:dyDescent="0.3">
      <c r="B35" s="2" t="s">
        <v>31</v>
      </c>
      <c r="C35" s="41"/>
      <c r="D35" s="14">
        <v>2.41331951943753E-3</v>
      </c>
      <c r="E35" s="15">
        <v>3.6545487159241399E-3</v>
      </c>
      <c r="F35" s="19">
        <v>1.7448144506025201E-3</v>
      </c>
      <c r="G35" s="43"/>
      <c r="H35" s="6">
        <v>42.645507180270897</v>
      </c>
      <c r="I35" s="7">
        <v>44.01975657247695</v>
      </c>
      <c r="J35" s="43"/>
      <c r="K35" s="6">
        <v>39.376750730179403</v>
      </c>
      <c r="L35" s="7">
        <v>40.4658833041956</v>
      </c>
      <c r="M35" s="43"/>
      <c r="N35" s="6">
        <v>41.271849373294799</v>
      </c>
      <c r="O35" s="7">
        <v>42.183707464258951</v>
      </c>
      <c r="P35" s="43"/>
      <c r="Q35" s="6">
        <v>38.183156816849099</v>
      </c>
      <c r="R35" s="7">
        <v>38.858579361101704</v>
      </c>
      <c r="S35" s="43"/>
      <c r="T35" s="6">
        <v>35.312125996581003</v>
      </c>
      <c r="U35" s="7">
        <v>35.618551194374646</v>
      </c>
      <c r="V35" s="43"/>
      <c r="W35" s="6">
        <v>32.667154806973898</v>
      </c>
      <c r="X35" s="7">
        <v>32.783609459064749</v>
      </c>
      <c r="Y35" s="43"/>
      <c r="Z35" s="46">
        <f t="shared" si="0"/>
        <v>-3.2687564500914945</v>
      </c>
      <c r="AA35" s="21">
        <f t="shared" si="1"/>
        <v>-3.0886925564457002</v>
      </c>
      <c r="AB35" s="10">
        <f t="shared" si="2"/>
        <v>-2.6449711896071051</v>
      </c>
      <c r="AC35" s="43"/>
      <c r="AD35" s="46">
        <f t="shared" si="3"/>
        <v>-3.5538732682813503</v>
      </c>
      <c r="AE35" s="21">
        <f t="shared" si="4"/>
        <v>-3.3251281031572475</v>
      </c>
      <c r="AF35" s="10">
        <f t="shared" si="5"/>
        <v>-2.8349417353098971</v>
      </c>
      <c r="AG35" s="50"/>
      <c r="AH35" s="46">
        <f t="shared" si="6"/>
        <v>-0.552982247493785</v>
      </c>
      <c r="AI35" s="10">
        <f t="shared" si="8"/>
        <v>-0.60760881378030185</v>
      </c>
      <c r="AK35" s="46">
        <f t="shared" si="7"/>
        <v>-6.3167909186176683</v>
      </c>
      <c r="AL35" s="10">
        <f t="shared" si="9"/>
        <v>-6.8815360090875091</v>
      </c>
    </row>
    <row r="36" spans="2:38" x14ac:dyDescent="0.3">
      <c r="B36" s="2" t="s">
        <v>32</v>
      </c>
      <c r="C36" s="41"/>
      <c r="D36" s="14">
        <v>1.16170838631404E-2</v>
      </c>
      <c r="E36" s="15">
        <v>2.00416847434347E-2</v>
      </c>
      <c r="F36" s="19">
        <v>1.3910825446380301E-2</v>
      </c>
      <c r="G36" s="43"/>
      <c r="H36" s="6">
        <v>48.600546405865998</v>
      </c>
      <c r="I36" s="7">
        <v>39.102002871659451</v>
      </c>
      <c r="J36" s="43"/>
      <c r="K36" s="6">
        <v>47.038943191890098</v>
      </c>
      <c r="L36" s="7">
        <v>37.793909644664353</v>
      </c>
      <c r="M36" s="43"/>
      <c r="N36" s="6">
        <v>50.656457286154797</v>
      </c>
      <c r="O36" s="7">
        <v>41.518092819424801</v>
      </c>
      <c r="P36" s="43"/>
      <c r="Q36" s="6">
        <v>49.044411590644899</v>
      </c>
      <c r="R36" s="7">
        <v>40.152698322535649</v>
      </c>
      <c r="S36" s="43"/>
      <c r="T36" s="6">
        <v>48.071216500202702</v>
      </c>
      <c r="U36" s="7">
        <v>38.782853517267355</v>
      </c>
      <c r="V36" s="43"/>
      <c r="W36" s="6">
        <v>46.515704542056902</v>
      </c>
      <c r="X36" s="7">
        <v>37.479757212087051</v>
      </c>
      <c r="Y36" s="43"/>
      <c r="Z36" s="46">
        <f t="shared" ref="Z36:Z67" si="10">K36-H36</f>
        <v>-1.5616032139759</v>
      </c>
      <c r="AA36" s="21">
        <f t="shared" ref="AA36:AA67" si="11">Q36-N36</f>
        <v>-1.6120456955098987</v>
      </c>
      <c r="AB36" s="10">
        <f t="shared" ref="AB36:AB67" si="12">W36-T36</f>
        <v>-1.5555119581458001</v>
      </c>
      <c r="AC36" s="43"/>
      <c r="AD36" s="46">
        <f t="shared" ref="AD36:AD67" si="13">L36-I36</f>
        <v>-1.3080932269950978</v>
      </c>
      <c r="AE36" s="21">
        <f t="shared" ref="AE36:AE67" si="14">R36-O36</f>
        <v>-1.3653944968891523</v>
      </c>
      <c r="AF36" s="10">
        <f t="shared" ref="AF36:AF67" si="15">X36-U36</f>
        <v>-1.3030963051803042</v>
      </c>
      <c r="AG36" s="50"/>
      <c r="AH36" s="46">
        <f t="shared" ref="AH36:AH67" si="16">SLOPE(Z36:AB36,LN($D36:$F36))</f>
        <v>-0.10158532489766456</v>
      </c>
      <c r="AI36" s="10">
        <f t="shared" si="8"/>
        <v>-0.11463043395776105</v>
      </c>
      <c r="AK36" s="46">
        <f t="shared" ref="AK36:AK67" si="17">INTERCEPT(Z36:AB36,LN($D36:$F36))</f>
        <v>-2.0044102001360553</v>
      </c>
      <c r="AL36" s="10">
        <f t="shared" si="9"/>
        <v>-1.8085159834218731</v>
      </c>
    </row>
    <row r="37" spans="2:38" x14ac:dyDescent="0.3">
      <c r="B37" s="2" t="s">
        <v>33</v>
      </c>
      <c r="C37" s="41"/>
      <c r="D37" s="14">
        <v>2.5226374668832902E-2</v>
      </c>
      <c r="E37" s="15">
        <v>4.4657351669345001E-2</v>
      </c>
      <c r="F37" s="19">
        <v>3.4290349398380701E-2</v>
      </c>
      <c r="G37" s="43"/>
      <c r="H37" s="6">
        <v>54.848998243989001</v>
      </c>
      <c r="I37" s="7">
        <v>53.5724938859586</v>
      </c>
      <c r="J37" s="43"/>
      <c r="K37" s="6">
        <v>51.802589102933297</v>
      </c>
      <c r="L37" s="7">
        <v>50.58172791381665</v>
      </c>
      <c r="M37" s="43"/>
      <c r="N37" s="6">
        <v>57.446941080246198</v>
      </c>
      <c r="O37" s="7">
        <v>56.696447957021448</v>
      </c>
      <c r="P37" s="43"/>
      <c r="Q37" s="6">
        <v>54.304981120201496</v>
      </c>
      <c r="R37" s="7">
        <v>53.601081004175896</v>
      </c>
      <c r="S37" s="43"/>
      <c r="T37" s="6">
        <v>52.921023674445401</v>
      </c>
      <c r="U37" s="7">
        <v>51.791385088608905</v>
      </c>
      <c r="V37" s="43"/>
      <c r="W37" s="6">
        <v>49.900552077303701</v>
      </c>
      <c r="X37" s="7">
        <v>48.799101190431955</v>
      </c>
      <c r="Y37" s="43"/>
      <c r="Z37" s="46">
        <f t="shared" si="10"/>
        <v>-3.0464091410557046</v>
      </c>
      <c r="AA37" s="21">
        <f t="shared" si="11"/>
        <v>-3.1419599600447015</v>
      </c>
      <c r="AB37" s="10">
        <f t="shared" si="12"/>
        <v>-3.0204715971417002</v>
      </c>
      <c r="AC37" s="43"/>
      <c r="AD37" s="46">
        <f t="shared" si="13"/>
        <v>-2.9907659721419506</v>
      </c>
      <c r="AE37" s="21">
        <f t="shared" si="14"/>
        <v>-3.0953669528455521</v>
      </c>
      <c r="AF37" s="10">
        <f t="shared" si="15"/>
        <v>-2.9922838981769502</v>
      </c>
      <c r="AG37" s="50"/>
      <c r="AH37" s="46">
        <f t="shared" si="16"/>
        <v>-0.16054997194833492</v>
      </c>
      <c r="AI37" s="10">
        <f t="shared" si="8"/>
        <v>-0.17836940189196837</v>
      </c>
      <c r="AK37" s="46">
        <f t="shared" si="17"/>
        <v>-3.6134226981002882</v>
      </c>
      <c r="AL37" s="10">
        <f t="shared" si="9"/>
        <v>-3.6303054098782335</v>
      </c>
    </row>
    <row r="38" spans="2:38" x14ac:dyDescent="0.3">
      <c r="B38" s="2" t="s">
        <v>34</v>
      </c>
      <c r="C38" s="41"/>
      <c r="D38" s="14">
        <v>0.49278310696444599</v>
      </c>
      <c r="E38" s="15">
        <v>0.55176436602262102</v>
      </c>
      <c r="F38" s="19">
        <v>0.18527383053113</v>
      </c>
      <c r="G38" s="43"/>
      <c r="H38" s="6">
        <v>33.738696808826099</v>
      </c>
      <c r="I38" s="7">
        <v>28.985512192172152</v>
      </c>
      <c r="J38" s="43"/>
      <c r="K38" s="6">
        <v>31.316450213857198</v>
      </c>
      <c r="L38" s="7">
        <v>26.693632774367899</v>
      </c>
      <c r="M38" s="43"/>
      <c r="N38" s="6">
        <v>33.646761843504599</v>
      </c>
      <c r="O38" s="7">
        <v>28.681966806973101</v>
      </c>
      <c r="P38" s="43"/>
      <c r="Q38" s="6">
        <v>31.217668417484202</v>
      </c>
      <c r="R38" s="7">
        <v>26.393113425320998</v>
      </c>
      <c r="S38" s="43"/>
      <c r="T38" s="6">
        <v>29.976964349636201</v>
      </c>
      <c r="U38" s="7">
        <v>27.361310648846001</v>
      </c>
      <c r="V38" s="43"/>
      <c r="W38" s="6">
        <v>27.9684505340078</v>
      </c>
      <c r="X38" s="7">
        <v>25.381094283655351</v>
      </c>
      <c r="Y38" s="43"/>
      <c r="Z38" s="46">
        <f t="shared" si="10"/>
        <v>-2.4222465949689003</v>
      </c>
      <c r="AA38" s="21">
        <f t="shared" si="11"/>
        <v>-2.4290934260203976</v>
      </c>
      <c r="AB38" s="10">
        <f t="shared" si="12"/>
        <v>-2.008513815628401</v>
      </c>
      <c r="AC38" s="43"/>
      <c r="AD38" s="46">
        <f t="shared" si="13"/>
        <v>-2.2918794178042532</v>
      </c>
      <c r="AE38" s="21">
        <f t="shared" si="14"/>
        <v>-2.2888533816521033</v>
      </c>
      <c r="AF38" s="10">
        <f t="shared" si="15"/>
        <v>-1.9802163651906497</v>
      </c>
      <c r="AG38" s="50"/>
      <c r="AH38" s="46">
        <f t="shared" si="16"/>
        <v>-0.4001031802561727</v>
      </c>
      <c r="AI38" s="10">
        <f t="shared" si="8"/>
        <v>-0.29683431474252275</v>
      </c>
      <c r="AK38" s="46">
        <f t="shared" si="17"/>
        <v>-2.6851528183235596</v>
      </c>
      <c r="AL38" s="10">
        <f t="shared" si="9"/>
        <v>-2.4826538510709364</v>
      </c>
    </row>
    <row r="39" spans="2:38" x14ac:dyDescent="0.3">
      <c r="B39" s="2" t="s">
        <v>35</v>
      </c>
      <c r="C39" s="41"/>
      <c r="D39" s="14">
        <v>32.8646407088522</v>
      </c>
      <c r="E39" s="15">
        <v>39.711157780843998</v>
      </c>
      <c r="F39" s="19">
        <v>18.7245283804167</v>
      </c>
      <c r="G39" s="43"/>
      <c r="H39" s="6">
        <v>48.636591343642301</v>
      </c>
      <c r="I39" s="7">
        <v>66.140632857827853</v>
      </c>
      <c r="J39" s="43"/>
      <c r="K39" s="6">
        <v>45.797553352303098</v>
      </c>
      <c r="L39" s="7">
        <v>62.528394950370448</v>
      </c>
      <c r="M39" s="43"/>
      <c r="N39" s="6">
        <v>47.818368277919902</v>
      </c>
      <c r="O39" s="7">
        <v>65.664360596448404</v>
      </c>
      <c r="P39" s="43"/>
      <c r="Q39" s="6">
        <v>44.9622940505351</v>
      </c>
      <c r="R39" s="7">
        <v>61.962583818851243</v>
      </c>
      <c r="S39" s="43"/>
      <c r="T39" s="6">
        <v>46.595912333452802</v>
      </c>
      <c r="U39" s="7">
        <v>60.390413977855445</v>
      </c>
      <c r="V39" s="43"/>
      <c r="W39" s="6">
        <v>43.920860006976298</v>
      </c>
      <c r="X39" s="7">
        <v>57.221313088017652</v>
      </c>
      <c r="Y39" s="43"/>
      <c r="Z39" s="46">
        <f t="shared" si="10"/>
        <v>-2.8390379913392039</v>
      </c>
      <c r="AA39" s="21">
        <f t="shared" si="11"/>
        <v>-2.8560742273848021</v>
      </c>
      <c r="AB39" s="10">
        <f t="shared" si="12"/>
        <v>-2.6750523264765036</v>
      </c>
      <c r="AC39" s="43"/>
      <c r="AD39" s="46">
        <f t="shared" si="13"/>
        <v>-3.6122379074574056</v>
      </c>
      <c r="AE39" s="21">
        <f t="shared" si="14"/>
        <v>-3.7017767775971606</v>
      </c>
      <c r="AF39" s="10">
        <f t="shared" si="15"/>
        <v>-3.169100889837793</v>
      </c>
      <c r="AG39" s="50"/>
      <c r="AH39" s="46">
        <f t="shared" si="16"/>
        <v>-0.25239376716865697</v>
      </c>
      <c r="AI39" s="10">
        <f t="shared" si="8"/>
        <v>-0.72665985886148099</v>
      </c>
      <c r="AK39" s="46">
        <f t="shared" si="17"/>
        <v>-1.9400040931619702</v>
      </c>
      <c r="AL39" s="10">
        <f t="shared" si="9"/>
        <v>-1.0470144264725958</v>
      </c>
    </row>
    <row r="40" spans="2:38" x14ac:dyDescent="0.3">
      <c r="B40" s="2" t="s">
        <v>36</v>
      </c>
      <c r="C40" s="41"/>
      <c r="D40" s="14">
        <v>0.45812642354440902</v>
      </c>
      <c r="E40" s="15">
        <v>0.60737333976160501</v>
      </c>
      <c r="F40" s="19">
        <v>0.21195405110599</v>
      </c>
      <c r="G40" s="43"/>
      <c r="H40" s="6">
        <v>39.893330155086801</v>
      </c>
      <c r="I40" s="7">
        <v>39.717244975125055</v>
      </c>
      <c r="J40" s="43"/>
      <c r="K40" s="6">
        <v>38.454317575108398</v>
      </c>
      <c r="L40" s="7">
        <v>38.293492094392903</v>
      </c>
      <c r="M40" s="43"/>
      <c r="N40" s="6">
        <v>43.472970213935099</v>
      </c>
      <c r="O40" s="7">
        <v>43.417079784916055</v>
      </c>
      <c r="P40" s="43"/>
      <c r="Q40" s="6">
        <v>41.964824873111702</v>
      </c>
      <c r="R40" s="7">
        <v>41.923315192515048</v>
      </c>
      <c r="S40" s="43"/>
      <c r="T40" s="6">
        <v>31.306163891041599</v>
      </c>
      <c r="U40" s="7">
        <v>31.334963744299902</v>
      </c>
      <c r="V40" s="43"/>
      <c r="W40" s="6">
        <v>30.130619582730599</v>
      </c>
      <c r="X40" s="7">
        <v>30.154021035780403</v>
      </c>
      <c r="Y40" s="43"/>
      <c r="Z40" s="46">
        <f t="shared" si="10"/>
        <v>-1.439012579978403</v>
      </c>
      <c r="AA40" s="21">
        <f t="shared" si="11"/>
        <v>-1.5081453408233969</v>
      </c>
      <c r="AB40" s="10">
        <f t="shared" si="12"/>
        <v>-1.1755443083110002</v>
      </c>
      <c r="AC40" s="43"/>
      <c r="AD40" s="46">
        <f t="shared" si="13"/>
        <v>-1.4237528807321524</v>
      </c>
      <c r="AE40" s="21">
        <f t="shared" si="14"/>
        <v>-1.493764592401007</v>
      </c>
      <c r="AF40" s="10">
        <f t="shared" si="15"/>
        <v>-1.180942708519499</v>
      </c>
      <c r="AG40" s="50"/>
      <c r="AH40" s="46">
        <f t="shared" si="16"/>
        <v>-0.32140267411300805</v>
      </c>
      <c r="AI40" s="10">
        <f t="shared" si="8"/>
        <v>-0.30092070798088522</v>
      </c>
      <c r="AK40" s="46">
        <f t="shared" si="17"/>
        <v>-1.6774890148913177</v>
      </c>
      <c r="AL40" s="10">
        <f t="shared" si="9"/>
        <v>-1.6500828635132356</v>
      </c>
    </row>
    <row r="41" spans="2:38" x14ac:dyDescent="0.3">
      <c r="B41" s="2" t="s">
        <v>37</v>
      </c>
      <c r="C41" s="41"/>
      <c r="D41" s="14">
        <v>3.1966831110471399E-3</v>
      </c>
      <c r="E41" s="15">
        <v>4.2101058022656597E-3</v>
      </c>
      <c r="F41" s="19">
        <v>2.6668529625465099E-3</v>
      </c>
      <c r="G41" s="43"/>
      <c r="H41" s="6">
        <v>32.9565372869912</v>
      </c>
      <c r="I41" s="7">
        <v>32.383335092490498</v>
      </c>
      <c r="J41" s="43"/>
      <c r="K41" s="6">
        <v>30.7411842695888</v>
      </c>
      <c r="L41" s="7">
        <v>30.3655812729709</v>
      </c>
      <c r="M41" s="43"/>
      <c r="N41" s="6">
        <v>33.2562902263372</v>
      </c>
      <c r="O41" s="7">
        <v>32.7641218311513</v>
      </c>
      <c r="P41" s="43"/>
      <c r="Q41" s="6">
        <v>31.0627021985207</v>
      </c>
      <c r="R41" s="7">
        <v>30.760711132765149</v>
      </c>
      <c r="S41" s="43"/>
      <c r="T41" s="6">
        <v>30.166637867896899</v>
      </c>
      <c r="U41" s="7">
        <v>29.745283293028201</v>
      </c>
      <c r="V41" s="43"/>
      <c r="W41" s="6">
        <v>28.1720553374407</v>
      </c>
      <c r="X41" s="7">
        <v>27.932317103459901</v>
      </c>
      <c r="Y41" s="43"/>
      <c r="Z41" s="46">
        <f t="shared" si="10"/>
        <v>-2.2153530174023999</v>
      </c>
      <c r="AA41" s="21">
        <f t="shared" si="11"/>
        <v>-2.1935880278164994</v>
      </c>
      <c r="AB41" s="10">
        <f t="shared" si="12"/>
        <v>-1.9945825304561993</v>
      </c>
      <c r="AC41" s="43"/>
      <c r="AD41" s="46">
        <f t="shared" si="13"/>
        <v>-2.0177538195195979</v>
      </c>
      <c r="AE41" s="21">
        <f t="shared" si="14"/>
        <v>-2.0034106983861513</v>
      </c>
      <c r="AF41" s="10">
        <f t="shared" si="15"/>
        <v>-1.8129661895683</v>
      </c>
      <c r="AG41" s="50"/>
      <c r="AH41" s="46">
        <f t="shared" si="16"/>
        <v>-0.39375631271714367</v>
      </c>
      <c r="AI41" s="10">
        <f t="shared" si="8"/>
        <v>-0.37874292485816607</v>
      </c>
      <c r="AK41" s="46">
        <f t="shared" si="17"/>
        <v>-4.3845318638519757</v>
      </c>
      <c r="AL41" s="10">
        <f t="shared" si="9"/>
        <v>-4.1089439134651853</v>
      </c>
    </row>
    <row r="42" spans="2:38" x14ac:dyDescent="0.3">
      <c r="B42" s="2" t="s">
        <v>38</v>
      </c>
      <c r="C42" s="41"/>
      <c r="D42" s="14">
        <v>2.3042542138840501E-2</v>
      </c>
      <c r="E42" s="15">
        <v>3.7542386826000397E-2</v>
      </c>
      <c r="F42" s="19">
        <v>1.4315520391734501E-2</v>
      </c>
      <c r="G42" s="43"/>
      <c r="H42" s="6">
        <v>41.768009701956103</v>
      </c>
      <c r="I42" s="7">
        <v>45.152125012895695</v>
      </c>
      <c r="J42" s="43"/>
      <c r="K42" s="6">
        <v>40.100037810405198</v>
      </c>
      <c r="L42" s="7">
        <v>43.525631773666646</v>
      </c>
      <c r="M42" s="43"/>
      <c r="N42" s="6">
        <v>43.230387847286401</v>
      </c>
      <c r="O42" s="7">
        <v>46.729187802522347</v>
      </c>
      <c r="P42" s="43"/>
      <c r="Q42" s="6">
        <v>41.537278989716903</v>
      </c>
      <c r="R42" s="7">
        <v>45.078500410280597</v>
      </c>
      <c r="S42" s="43"/>
      <c r="T42" s="6">
        <v>40.319110033842499</v>
      </c>
      <c r="U42" s="7">
        <v>43.782031987004004</v>
      </c>
      <c r="V42" s="43"/>
      <c r="W42" s="6">
        <v>38.721995001396103</v>
      </c>
      <c r="X42" s="7">
        <v>42.214889591801651</v>
      </c>
      <c r="Y42" s="43"/>
      <c r="Z42" s="46">
        <f t="shared" si="10"/>
        <v>-1.6679718915509056</v>
      </c>
      <c r="AA42" s="21">
        <f t="shared" si="11"/>
        <v>-1.6931088575694986</v>
      </c>
      <c r="AB42" s="10">
        <f t="shared" si="12"/>
        <v>-1.5971150324463963</v>
      </c>
      <c r="AC42" s="43"/>
      <c r="AD42" s="46">
        <f t="shared" si="13"/>
        <v>-1.626493239229049</v>
      </c>
      <c r="AE42" s="21">
        <f t="shared" si="14"/>
        <v>-1.6506873922417498</v>
      </c>
      <c r="AF42" s="10">
        <f t="shared" si="15"/>
        <v>-1.5671423952023531</v>
      </c>
      <c r="AG42" s="50"/>
      <c r="AH42" s="46">
        <f t="shared" si="16"/>
        <v>-9.9361484076840367E-2</v>
      </c>
      <c r="AI42" s="10">
        <f t="shared" si="8"/>
        <v>-8.6496083057198456E-2</v>
      </c>
      <c r="AK42" s="46">
        <f t="shared" si="17"/>
        <v>-2.0269639992504329</v>
      </c>
      <c r="AL42" s="10">
        <f t="shared" si="9"/>
        <v>-1.9405505591201193</v>
      </c>
    </row>
    <row r="43" spans="2:38" x14ac:dyDescent="0.3">
      <c r="B43" s="2" t="s">
        <v>39</v>
      </c>
      <c r="C43" s="41"/>
      <c r="D43" s="14">
        <v>3.98550357606546E-4</v>
      </c>
      <c r="E43" s="15">
        <v>3.6460976428798599E-4</v>
      </c>
      <c r="F43" s="19">
        <v>1.4932346355284301E-4</v>
      </c>
      <c r="G43" s="43"/>
      <c r="H43" s="6">
        <v>19.1602458953857</v>
      </c>
      <c r="I43" s="7">
        <v>17.899713516235302</v>
      </c>
      <c r="J43" s="43"/>
      <c r="K43" s="6">
        <v>17.465379714965799</v>
      </c>
      <c r="L43" s="7">
        <v>16.2772345542907</v>
      </c>
      <c r="M43" s="43"/>
      <c r="N43" s="6">
        <v>18.797136306762599</v>
      </c>
      <c r="O43" s="7">
        <v>17.48571777343745</v>
      </c>
      <c r="P43" s="43"/>
      <c r="Q43" s="6">
        <v>17.146509170532202</v>
      </c>
      <c r="R43" s="7">
        <v>15.910901069641099</v>
      </c>
      <c r="S43" s="43"/>
      <c r="T43" s="6">
        <v>17.687294006347599</v>
      </c>
      <c r="U43" s="7">
        <v>16.363420009613002</v>
      </c>
      <c r="V43" s="43"/>
      <c r="W43" s="6">
        <v>16.1343269348144</v>
      </c>
      <c r="X43" s="7">
        <v>14.8835673332214</v>
      </c>
      <c r="Y43" s="43"/>
      <c r="Z43" s="46">
        <f t="shared" si="10"/>
        <v>-1.6948661804199006</v>
      </c>
      <c r="AA43" s="21">
        <f t="shared" si="11"/>
        <v>-1.6506271362303977</v>
      </c>
      <c r="AB43" s="10">
        <f t="shared" si="12"/>
        <v>-1.5529670715331996</v>
      </c>
      <c r="AC43" s="43"/>
      <c r="AD43" s="46">
        <f t="shared" si="13"/>
        <v>-1.6224789619446014</v>
      </c>
      <c r="AE43" s="21">
        <f t="shared" si="14"/>
        <v>-1.5748167037963512</v>
      </c>
      <c r="AF43" s="10">
        <f t="shared" si="15"/>
        <v>-1.4798526763916016</v>
      </c>
      <c r="AG43" s="50"/>
      <c r="AH43" s="46">
        <f t="shared" si="16"/>
        <v>-0.13028441953850853</v>
      </c>
      <c r="AI43" s="10">
        <f t="shared" si="8"/>
        <v>-0.12949950909715399</v>
      </c>
      <c r="AK43" s="46">
        <f t="shared" si="17"/>
        <v>-2.699144049343333</v>
      </c>
      <c r="AL43" s="10">
        <f t="shared" si="9"/>
        <v>-2.6189492010169908</v>
      </c>
    </row>
    <row r="44" spans="2:38" x14ac:dyDescent="0.3">
      <c r="B44" s="2" t="s">
        <v>40</v>
      </c>
      <c r="C44" s="41"/>
      <c r="D44" s="14">
        <v>7.8533421110330598E-2</v>
      </c>
      <c r="E44" s="15">
        <v>9.7377972586523004E-2</v>
      </c>
      <c r="F44" s="19">
        <v>3.6689937685310599E-2</v>
      </c>
      <c r="G44" s="43"/>
      <c r="H44" s="6">
        <v>37.901757101068199</v>
      </c>
      <c r="I44" s="7">
        <v>39.145902069870203</v>
      </c>
      <c r="J44" s="43"/>
      <c r="K44" s="6">
        <v>35.917402374161199</v>
      </c>
      <c r="L44" s="7">
        <v>37.166572498863502</v>
      </c>
      <c r="M44" s="43"/>
      <c r="N44" s="6">
        <v>38.636092012635999</v>
      </c>
      <c r="O44" s="7">
        <v>40.223821773795905</v>
      </c>
      <c r="P44" s="43"/>
      <c r="Q44" s="6">
        <v>36.716147193579801</v>
      </c>
      <c r="R44" s="7">
        <v>38.286024666699703</v>
      </c>
      <c r="S44" s="43"/>
      <c r="T44" s="6">
        <v>29.286921225735199</v>
      </c>
      <c r="U44" s="7">
        <v>30.07957421337915</v>
      </c>
      <c r="V44" s="43"/>
      <c r="W44" s="6">
        <v>27.685326797572699</v>
      </c>
      <c r="X44" s="7">
        <v>28.495173572721701</v>
      </c>
      <c r="Y44" s="43"/>
      <c r="Z44" s="46">
        <f t="shared" si="10"/>
        <v>-1.9843547269070001</v>
      </c>
      <c r="AA44" s="21">
        <f t="shared" si="11"/>
        <v>-1.9199448190561981</v>
      </c>
      <c r="AB44" s="10">
        <f t="shared" si="12"/>
        <v>-1.6015944281624996</v>
      </c>
      <c r="AC44" s="43"/>
      <c r="AD44" s="46">
        <f t="shared" si="13"/>
        <v>-1.9793295710067014</v>
      </c>
      <c r="AE44" s="21">
        <f t="shared" si="14"/>
        <v>-1.9377971070962019</v>
      </c>
      <c r="AF44" s="10">
        <f t="shared" si="15"/>
        <v>-1.5844006406574493</v>
      </c>
      <c r="AG44" s="50"/>
      <c r="AH44" s="46">
        <f t="shared" si="16"/>
        <v>-0.37269365357076245</v>
      </c>
      <c r="AI44" s="10">
        <f t="shared" si="8"/>
        <v>-0.40335519088661093</v>
      </c>
      <c r="AK44" s="46">
        <f t="shared" si="17"/>
        <v>-2.8513402729248911</v>
      </c>
      <c r="AL44" s="10">
        <f t="shared" si="9"/>
        <v>-2.9334746026161378</v>
      </c>
    </row>
    <row r="45" spans="2:38" x14ac:dyDescent="0.3">
      <c r="B45" s="2" t="s">
        <v>41</v>
      </c>
      <c r="C45" s="41"/>
      <c r="D45" s="14">
        <v>4.8479206081969303E-2</v>
      </c>
      <c r="E45" s="15">
        <v>2.86673659808242E-2</v>
      </c>
      <c r="F45" s="19">
        <v>1.9311608533790402E-2</v>
      </c>
      <c r="G45" s="43"/>
      <c r="H45" s="6">
        <v>40.539620772257699</v>
      </c>
      <c r="I45" s="7">
        <v>53.885085679971993</v>
      </c>
      <c r="J45" s="43"/>
      <c r="K45" s="6">
        <v>37.876940341262802</v>
      </c>
      <c r="L45" s="7">
        <v>50.574975104939796</v>
      </c>
      <c r="M45" s="43"/>
      <c r="N45" s="6">
        <v>39.620868734688003</v>
      </c>
      <c r="O45" s="7">
        <v>51.038819137837699</v>
      </c>
      <c r="P45" s="43"/>
      <c r="Q45" s="6">
        <v>37.1847878990475</v>
      </c>
      <c r="R45" s="7">
        <v>48.057430037340851</v>
      </c>
      <c r="S45" s="43"/>
      <c r="T45" s="6">
        <v>36.331125511470503</v>
      </c>
      <c r="U45" s="7">
        <v>46.342583289879798</v>
      </c>
      <c r="V45" s="43"/>
      <c r="W45" s="6">
        <v>34.117872026917702</v>
      </c>
      <c r="X45" s="7">
        <v>43.6292528243305</v>
      </c>
      <c r="Y45" s="43"/>
      <c r="Z45" s="46">
        <f t="shared" si="10"/>
        <v>-2.6626804309948966</v>
      </c>
      <c r="AA45" s="21">
        <f t="shared" si="11"/>
        <v>-2.436080835640503</v>
      </c>
      <c r="AB45" s="10">
        <f t="shared" si="12"/>
        <v>-2.2132534845528014</v>
      </c>
      <c r="AC45" s="43"/>
      <c r="AD45" s="46">
        <f t="shared" si="13"/>
        <v>-3.3101105750321977</v>
      </c>
      <c r="AE45" s="21">
        <f t="shared" si="14"/>
        <v>-2.9813891004968482</v>
      </c>
      <c r="AF45" s="10">
        <f t="shared" si="15"/>
        <v>-2.7133304655492978</v>
      </c>
      <c r="AG45" s="50"/>
      <c r="AH45" s="46">
        <f t="shared" si="16"/>
        <v>-0.48523097118783298</v>
      </c>
      <c r="AI45" s="10">
        <f t="shared" si="8"/>
        <v>-0.64715795082488381</v>
      </c>
      <c r="AK45" s="46">
        <f t="shared" si="17"/>
        <v>-4.1397978128075463</v>
      </c>
      <c r="AL45" s="10">
        <f t="shared" si="9"/>
        <v>-5.2721993275812293</v>
      </c>
    </row>
    <row r="46" spans="2:38" x14ac:dyDescent="0.3">
      <c r="B46" s="2" t="s">
        <v>42</v>
      </c>
      <c r="C46" s="41"/>
      <c r="D46" s="14">
        <v>0.11882756277472301</v>
      </c>
      <c r="E46" s="15">
        <v>9.22954596299249E-2</v>
      </c>
      <c r="F46" s="19">
        <v>3.7189066232740799E-2</v>
      </c>
      <c r="G46" s="43"/>
      <c r="H46" s="6">
        <v>44.912418414763501</v>
      </c>
      <c r="I46" s="7">
        <v>45.28551849628375</v>
      </c>
      <c r="J46" s="43"/>
      <c r="K46" s="6">
        <v>41.573982662313199</v>
      </c>
      <c r="L46" s="7">
        <v>41.815679541299552</v>
      </c>
      <c r="M46" s="43"/>
      <c r="N46" s="6">
        <v>42.542550836354202</v>
      </c>
      <c r="O46" s="7">
        <v>42.89259322984735</v>
      </c>
      <c r="P46" s="43"/>
      <c r="Q46" s="6">
        <v>39.479353921027702</v>
      </c>
      <c r="R46" s="7">
        <v>39.704143097204906</v>
      </c>
      <c r="S46" s="43"/>
      <c r="T46" s="6">
        <v>35.287032121728402</v>
      </c>
      <c r="U46" s="7">
        <v>34.895900104021294</v>
      </c>
      <c r="V46" s="43"/>
      <c r="W46" s="6">
        <v>32.775719932943197</v>
      </c>
      <c r="X46" s="7">
        <v>32.317301953362197</v>
      </c>
      <c r="Y46" s="43"/>
      <c r="Z46" s="46">
        <f t="shared" si="10"/>
        <v>-3.3384357524503017</v>
      </c>
      <c r="AA46" s="21">
        <f t="shared" si="11"/>
        <v>-3.0631969153265004</v>
      </c>
      <c r="AB46" s="10">
        <f t="shared" si="12"/>
        <v>-2.5113121887852046</v>
      </c>
      <c r="AC46" s="43"/>
      <c r="AD46" s="46">
        <f t="shared" si="13"/>
        <v>-3.4698389549841977</v>
      </c>
      <c r="AE46" s="21">
        <f t="shared" si="14"/>
        <v>-3.1884501326424441</v>
      </c>
      <c r="AF46" s="10">
        <f t="shared" si="15"/>
        <v>-2.5785981506590971</v>
      </c>
      <c r="AG46" s="50"/>
      <c r="AH46" s="46">
        <f t="shared" si="16"/>
        <v>-0.68408379187791046</v>
      </c>
      <c r="AI46" s="10">
        <f t="shared" si="8"/>
        <v>-0.74156313244954575</v>
      </c>
      <c r="AK46" s="46">
        <f t="shared" si="17"/>
        <v>-4.7506444610106247</v>
      </c>
      <c r="AL46" s="10">
        <f t="shared" si="9"/>
        <v>-5.0081593439022738</v>
      </c>
    </row>
    <row r="47" spans="2:38" x14ac:dyDescent="0.3">
      <c r="B47" s="2" t="s">
        <v>43</v>
      </c>
      <c r="C47" s="41"/>
      <c r="D47" s="14">
        <v>1.4322379802609799E-2</v>
      </c>
      <c r="E47" s="15">
        <v>8.5267424290167305E-3</v>
      </c>
      <c r="F47" s="19">
        <v>5.8676098339614201E-3</v>
      </c>
      <c r="G47" s="43"/>
      <c r="H47" s="6">
        <v>52.667998741305901</v>
      </c>
      <c r="I47" s="7">
        <v>58.689426578899649</v>
      </c>
      <c r="J47" s="43"/>
      <c r="K47" s="6">
        <v>49.043338811357998</v>
      </c>
      <c r="L47" s="7">
        <v>54.6847336708271</v>
      </c>
      <c r="M47" s="43"/>
      <c r="N47" s="6">
        <v>51.605509154627597</v>
      </c>
      <c r="O47" s="7">
        <v>57.083575210190645</v>
      </c>
      <c r="P47" s="43"/>
      <c r="Q47" s="6">
        <v>48.055233419264098</v>
      </c>
      <c r="R47" s="7">
        <v>53.23869676229225</v>
      </c>
      <c r="S47" s="43"/>
      <c r="T47" s="6">
        <v>46.939154369708199</v>
      </c>
      <c r="U47" s="7">
        <v>51.327029617237599</v>
      </c>
      <c r="V47" s="43"/>
      <c r="W47" s="6">
        <v>43.838963455693701</v>
      </c>
      <c r="X47" s="7">
        <v>47.925883430719196</v>
      </c>
      <c r="Y47" s="43"/>
      <c r="Z47" s="46">
        <f t="shared" si="10"/>
        <v>-3.624659929947903</v>
      </c>
      <c r="AA47" s="21">
        <f t="shared" si="11"/>
        <v>-3.5502757353634991</v>
      </c>
      <c r="AB47" s="10">
        <f t="shared" si="12"/>
        <v>-3.1001909140144974</v>
      </c>
      <c r="AC47" s="43"/>
      <c r="AD47" s="46">
        <f t="shared" si="13"/>
        <v>-4.0046929080725491</v>
      </c>
      <c r="AE47" s="21">
        <f t="shared" si="14"/>
        <v>-3.8448784478983953</v>
      </c>
      <c r="AF47" s="10">
        <f t="shared" si="15"/>
        <v>-3.4011461865184032</v>
      </c>
      <c r="AG47" s="50"/>
      <c r="AH47" s="46">
        <f t="shared" si="16"/>
        <v>-0.5600228167262562</v>
      </c>
      <c r="AI47" s="10">
        <f t="shared" si="8"/>
        <v>-0.65338279719598402</v>
      </c>
      <c r="AK47" s="46">
        <f t="shared" si="17"/>
        <v>-6.0662568478602061</v>
      </c>
      <c r="AL47" s="10">
        <f t="shared" si="9"/>
        <v>-6.8317640179868313</v>
      </c>
    </row>
    <row r="48" spans="2:38" x14ac:dyDescent="0.3">
      <c r="B48" s="2" t="s">
        <v>44</v>
      </c>
      <c r="C48" s="41"/>
      <c r="D48" s="14">
        <v>0.15667733061758499</v>
      </c>
      <c r="E48" s="15">
        <v>0.11707511554842299</v>
      </c>
      <c r="F48" s="19">
        <v>8.1939137341758006E-2</v>
      </c>
      <c r="G48" s="43"/>
      <c r="H48" s="6">
        <v>36.002103584142098</v>
      </c>
      <c r="I48" s="7">
        <v>49.2066499438356</v>
      </c>
      <c r="J48" s="43"/>
      <c r="K48" s="6">
        <v>33.2291735812396</v>
      </c>
      <c r="L48" s="7">
        <v>45.466537144733906</v>
      </c>
      <c r="M48" s="43"/>
      <c r="N48" s="6">
        <v>36.353435778228999</v>
      </c>
      <c r="O48" s="7">
        <v>48.016792832877798</v>
      </c>
      <c r="P48" s="43"/>
      <c r="Q48" s="6">
        <v>33.833582735887497</v>
      </c>
      <c r="R48" s="7">
        <v>44.724092041997302</v>
      </c>
      <c r="S48" s="43"/>
      <c r="T48" s="6">
        <v>33.602256613486098</v>
      </c>
      <c r="U48" s="7">
        <v>43.709854977559949</v>
      </c>
      <c r="V48" s="43"/>
      <c r="W48" s="6">
        <v>31.313961724935801</v>
      </c>
      <c r="X48" s="7">
        <v>40.733802304076647</v>
      </c>
      <c r="Y48" s="43"/>
      <c r="Z48" s="46">
        <f t="shared" si="10"/>
        <v>-2.7729300029024984</v>
      </c>
      <c r="AA48" s="21">
        <f t="shared" si="11"/>
        <v>-2.5198530423415022</v>
      </c>
      <c r="AB48" s="10">
        <f t="shared" si="12"/>
        <v>-2.2882948885502969</v>
      </c>
      <c r="AC48" s="43"/>
      <c r="AD48" s="46">
        <f t="shared" si="13"/>
        <v>-3.7401127991016949</v>
      </c>
      <c r="AE48" s="21">
        <f t="shared" si="14"/>
        <v>-3.2927007908804953</v>
      </c>
      <c r="AF48" s="10">
        <f t="shared" si="15"/>
        <v>-2.9760526734833022</v>
      </c>
      <c r="AG48" s="50"/>
      <c r="AH48" s="46">
        <f t="shared" si="16"/>
        <v>-0.74400220803808681</v>
      </c>
      <c r="AI48" s="10">
        <f t="shared" si="8"/>
        <v>-1.167957669454748</v>
      </c>
      <c r="AK48" s="46">
        <f t="shared" si="17"/>
        <v>-4.1391014122870056</v>
      </c>
      <c r="AL48" s="10">
        <f t="shared" si="9"/>
        <v>-5.866974613956808</v>
      </c>
    </row>
    <row r="49" spans="2:38" x14ac:dyDescent="0.3">
      <c r="B49" s="2" t="s">
        <v>45</v>
      </c>
      <c r="C49" s="41"/>
      <c r="D49" s="14">
        <v>8.0007215271083301E-2</v>
      </c>
      <c r="E49" s="15">
        <v>0.22513571768301099</v>
      </c>
      <c r="F49" s="19">
        <v>0.10875980088907899</v>
      </c>
      <c r="G49" s="43"/>
      <c r="H49" s="6">
        <v>43.219023356081301</v>
      </c>
      <c r="I49" s="7">
        <v>40.661886782964302</v>
      </c>
      <c r="J49" s="43"/>
      <c r="K49" s="6">
        <v>40.966958206260102</v>
      </c>
      <c r="L49" s="7">
        <v>38.432990980777546</v>
      </c>
      <c r="M49" s="43"/>
      <c r="N49" s="6">
        <v>47.607985896908403</v>
      </c>
      <c r="O49" s="7">
        <v>44.609682743265751</v>
      </c>
      <c r="P49" s="43"/>
      <c r="Q49" s="6">
        <v>45.216953873923302</v>
      </c>
      <c r="R49" s="7">
        <v>42.25258197103895</v>
      </c>
      <c r="S49" s="43"/>
      <c r="T49" s="6">
        <v>41.468488968281299</v>
      </c>
      <c r="U49" s="7">
        <v>38.974608952769849</v>
      </c>
      <c r="V49" s="43"/>
      <c r="W49" s="6">
        <v>39.274577788179201</v>
      </c>
      <c r="X49" s="7">
        <v>36.819939550261296</v>
      </c>
      <c r="Y49" s="43"/>
      <c r="Z49" s="46">
        <f t="shared" si="10"/>
        <v>-2.252065149821199</v>
      </c>
      <c r="AA49" s="21">
        <f t="shared" si="11"/>
        <v>-2.391032022985101</v>
      </c>
      <c r="AB49" s="10">
        <f t="shared" si="12"/>
        <v>-2.1939111801020985</v>
      </c>
      <c r="AC49" s="43"/>
      <c r="AD49" s="46">
        <f t="shared" si="13"/>
        <v>-2.2288958021867558</v>
      </c>
      <c r="AE49" s="21">
        <f t="shared" si="14"/>
        <v>-2.3571007722268007</v>
      </c>
      <c r="AF49" s="10">
        <f t="shared" si="15"/>
        <v>-2.1546694025085529</v>
      </c>
      <c r="AG49" s="50"/>
      <c r="AH49" s="46">
        <f t="shared" si="16"/>
        <v>-0.15899606715040357</v>
      </c>
      <c r="AI49" s="10">
        <f t="shared" si="8"/>
        <v>-0.15179112676276296</v>
      </c>
      <c r="AK49" s="46">
        <f t="shared" si="17"/>
        <v>-2.6094657123993983</v>
      </c>
      <c r="AL49" s="10">
        <f t="shared" si="9"/>
        <v>-2.5623765896387249</v>
      </c>
    </row>
    <row r="50" spans="2:38" x14ac:dyDescent="0.3">
      <c r="B50" s="2" t="s">
        <v>46</v>
      </c>
      <c r="C50" s="41"/>
      <c r="D50" s="14">
        <v>0.27335194066142898</v>
      </c>
      <c r="E50" s="15">
        <v>0.36627230922091403</v>
      </c>
      <c r="F50" s="19">
        <v>0.166472371780608</v>
      </c>
      <c r="G50" s="43"/>
      <c r="H50" s="6">
        <v>41.450676283957002</v>
      </c>
      <c r="I50" s="7">
        <v>54.532954629617251</v>
      </c>
      <c r="J50" s="43"/>
      <c r="K50" s="6">
        <v>38.983282229535298</v>
      </c>
      <c r="L50" s="7">
        <v>51.534222830627648</v>
      </c>
      <c r="M50" s="43"/>
      <c r="N50" s="6">
        <v>41.292438905968602</v>
      </c>
      <c r="O50" s="7">
        <v>54.879298613215397</v>
      </c>
      <c r="P50" s="43"/>
      <c r="Q50" s="6">
        <v>38.8275333444913</v>
      </c>
      <c r="R50" s="7">
        <v>51.828445453877151</v>
      </c>
      <c r="S50" s="43"/>
      <c r="T50" s="6">
        <v>38.599208746487001</v>
      </c>
      <c r="U50" s="7">
        <v>48.725364118232804</v>
      </c>
      <c r="V50" s="43"/>
      <c r="W50" s="6">
        <v>36.342558916302202</v>
      </c>
      <c r="X50" s="7">
        <v>46.099806445221802</v>
      </c>
      <c r="Y50" s="43"/>
      <c r="Z50" s="46">
        <f t="shared" si="10"/>
        <v>-2.4673940544217032</v>
      </c>
      <c r="AA50" s="21">
        <f t="shared" si="11"/>
        <v>-2.4649055614773019</v>
      </c>
      <c r="AB50" s="10">
        <f t="shared" si="12"/>
        <v>-2.2566498301847986</v>
      </c>
      <c r="AC50" s="43"/>
      <c r="AD50" s="46">
        <f t="shared" si="13"/>
        <v>-2.9987317989896027</v>
      </c>
      <c r="AE50" s="21">
        <f t="shared" si="14"/>
        <v>-3.0508531593382457</v>
      </c>
      <c r="AF50" s="10">
        <f t="shared" si="15"/>
        <v>-2.6255576730110022</v>
      </c>
      <c r="AG50" s="50"/>
      <c r="AH50" s="46">
        <f t="shared" si="16"/>
        <v>-0.28111151051494387</v>
      </c>
      <c r="AI50" s="10">
        <f t="shared" si="8"/>
        <v>-0.56188108649764612</v>
      </c>
      <c r="AK50" s="46">
        <f t="shared" si="17"/>
        <v>-2.7799680337899213</v>
      </c>
      <c r="AL50" s="10">
        <f t="shared" si="9"/>
        <v>-3.6585506532004608</v>
      </c>
    </row>
    <row r="51" spans="2:38" x14ac:dyDescent="0.3">
      <c r="B51" s="2" t="s">
        <v>47</v>
      </c>
      <c r="C51" s="41"/>
      <c r="D51" s="14">
        <v>0.14136044385230101</v>
      </c>
      <c r="E51" s="15">
        <v>0.428948570925266</v>
      </c>
      <c r="F51" s="19">
        <v>0.291900721428552</v>
      </c>
      <c r="G51" s="43"/>
      <c r="H51" s="6">
        <v>49.0450212201239</v>
      </c>
      <c r="I51" s="7">
        <v>53.456229859426756</v>
      </c>
      <c r="J51" s="43"/>
      <c r="K51" s="6">
        <v>47.294820169881497</v>
      </c>
      <c r="L51" s="7">
        <v>51.573664201167048</v>
      </c>
      <c r="M51" s="43"/>
      <c r="N51" s="6">
        <v>52.329920008630403</v>
      </c>
      <c r="O51" s="7">
        <v>56.913891696402956</v>
      </c>
      <c r="P51" s="43"/>
      <c r="Q51" s="6">
        <v>50.534241139353597</v>
      </c>
      <c r="R51" s="7">
        <v>54.978495896675994</v>
      </c>
      <c r="S51" s="43"/>
      <c r="T51" s="6">
        <v>49.2104406448357</v>
      </c>
      <c r="U51" s="7">
        <v>53.574544393162896</v>
      </c>
      <c r="V51" s="43"/>
      <c r="W51" s="6">
        <v>47.470227838995903</v>
      </c>
      <c r="X51" s="7">
        <v>51.700874903829757</v>
      </c>
      <c r="Y51" s="43"/>
      <c r="Z51" s="46">
        <f t="shared" si="10"/>
        <v>-1.7502010502424028</v>
      </c>
      <c r="AA51" s="21">
        <f t="shared" si="11"/>
        <v>-1.7956788692768058</v>
      </c>
      <c r="AB51" s="10">
        <f t="shared" si="12"/>
        <v>-1.7402128058397963</v>
      </c>
      <c r="AC51" s="43"/>
      <c r="AD51" s="46">
        <f t="shared" si="13"/>
        <v>-1.8825656582597077</v>
      </c>
      <c r="AE51" s="21">
        <f t="shared" si="14"/>
        <v>-1.9353957997269617</v>
      </c>
      <c r="AF51" s="10">
        <f t="shared" si="15"/>
        <v>-1.8736694893331389</v>
      </c>
      <c r="AG51" s="50"/>
      <c r="AH51" s="46">
        <f t="shared" si="16"/>
        <v>-3.3885677995464221E-2</v>
      </c>
      <c r="AI51" s="10">
        <f t="shared" si="8"/>
        <v>-3.9847007966743404E-2</v>
      </c>
      <c r="AK51" s="46">
        <f t="shared" si="17"/>
        <v>-1.8075981327748813</v>
      </c>
      <c r="AL51" s="10">
        <f t="shared" si="9"/>
        <v>-1.9507939433701369</v>
      </c>
    </row>
    <row r="52" spans="2:38" x14ac:dyDescent="0.3">
      <c r="B52" s="2" t="s">
        <v>48</v>
      </c>
      <c r="C52" s="41"/>
      <c r="D52" s="14">
        <v>9.6693110208052296E-2</v>
      </c>
      <c r="E52" s="15">
        <v>6.00160463402028E-2</v>
      </c>
      <c r="F52" s="19">
        <v>4.4633093683272701E-2</v>
      </c>
      <c r="G52" s="43"/>
      <c r="H52" s="6">
        <v>33.134095091970003</v>
      </c>
      <c r="I52" s="7">
        <v>41.824787045838697</v>
      </c>
      <c r="J52" s="43"/>
      <c r="K52" s="6">
        <v>30.471503541255899</v>
      </c>
      <c r="L52" s="7">
        <v>38.362763247129351</v>
      </c>
      <c r="M52" s="43"/>
      <c r="N52" s="6">
        <v>34.735299866539897</v>
      </c>
      <c r="O52" s="7">
        <v>42.054286682186302</v>
      </c>
      <c r="P52" s="43"/>
      <c r="Q52" s="6">
        <v>32.302586197380599</v>
      </c>
      <c r="R52" s="7">
        <v>39.027150327691899</v>
      </c>
      <c r="S52" s="43"/>
      <c r="T52" s="6">
        <v>31.482324007440901</v>
      </c>
      <c r="U52" s="7">
        <v>36.945036366205947</v>
      </c>
      <c r="V52" s="43"/>
      <c r="W52" s="6">
        <v>29.3602593383469</v>
      </c>
      <c r="X52" s="7">
        <v>34.358194630951445</v>
      </c>
      <c r="Y52" s="43"/>
      <c r="Z52" s="46">
        <f t="shared" si="10"/>
        <v>-2.6625915507141045</v>
      </c>
      <c r="AA52" s="21">
        <f t="shared" si="11"/>
        <v>-2.4327136691592983</v>
      </c>
      <c r="AB52" s="10">
        <f t="shared" si="12"/>
        <v>-2.1220646690940015</v>
      </c>
      <c r="AC52" s="43"/>
      <c r="AD52" s="46">
        <f t="shared" si="13"/>
        <v>-3.4620237987093461</v>
      </c>
      <c r="AE52" s="21">
        <f t="shared" si="14"/>
        <v>-3.0271363544944023</v>
      </c>
      <c r="AF52" s="10">
        <f t="shared" si="15"/>
        <v>-2.5868417352545023</v>
      </c>
      <c r="AG52" s="50"/>
      <c r="AH52" s="46">
        <f t="shared" si="16"/>
        <v>-0.67868042930698746</v>
      </c>
      <c r="AI52" s="10">
        <f t="shared" si="8"/>
        <v>-1.1112862923281668</v>
      </c>
      <c r="AK52" s="46">
        <f t="shared" si="17"/>
        <v>-4.2741148668145597</v>
      </c>
      <c r="AL52" s="10">
        <f t="shared" si="9"/>
        <v>-6.0845703361985999</v>
      </c>
    </row>
    <row r="53" spans="2:38" x14ac:dyDescent="0.3">
      <c r="B53" s="2" t="s">
        <v>49</v>
      </c>
      <c r="C53" s="41"/>
      <c r="D53" s="14">
        <v>1.46164542716739E-2</v>
      </c>
      <c r="E53" s="15">
        <v>2.9508242661795799E-2</v>
      </c>
      <c r="F53" s="19">
        <v>1.3070459493447401E-2</v>
      </c>
      <c r="G53" s="43"/>
      <c r="H53" s="6">
        <v>50.526935912492597</v>
      </c>
      <c r="I53" s="7">
        <v>50.615223011862099</v>
      </c>
      <c r="J53" s="43"/>
      <c r="K53" s="6">
        <v>46.638585088763499</v>
      </c>
      <c r="L53" s="7">
        <v>46.432934819972246</v>
      </c>
      <c r="M53" s="43"/>
      <c r="N53" s="6">
        <v>52.414725952872097</v>
      </c>
      <c r="O53" s="7">
        <v>52.678782950878052</v>
      </c>
      <c r="P53" s="43"/>
      <c r="Q53" s="6">
        <v>48.490415531669498</v>
      </c>
      <c r="R53" s="7">
        <v>48.443982269418854</v>
      </c>
      <c r="S53" s="43"/>
      <c r="T53" s="6">
        <v>43.929277228187303</v>
      </c>
      <c r="U53" s="7">
        <v>43.951201343592949</v>
      </c>
      <c r="V53" s="43"/>
      <c r="W53" s="6">
        <v>40.554637063469897</v>
      </c>
      <c r="X53" s="7">
        <v>40.3451159056508</v>
      </c>
      <c r="Y53" s="43"/>
      <c r="Z53" s="46">
        <f t="shared" si="10"/>
        <v>-3.8883508237290982</v>
      </c>
      <c r="AA53" s="21">
        <f t="shared" si="11"/>
        <v>-3.9243104212025983</v>
      </c>
      <c r="AB53" s="10">
        <f t="shared" si="12"/>
        <v>-3.3746401647174054</v>
      </c>
      <c r="AC53" s="43"/>
      <c r="AD53" s="46">
        <f t="shared" si="13"/>
        <v>-4.1822881918898531</v>
      </c>
      <c r="AE53" s="21">
        <f t="shared" si="14"/>
        <v>-4.2348006814591983</v>
      </c>
      <c r="AF53" s="10">
        <f t="shared" si="15"/>
        <v>-3.6060854379421485</v>
      </c>
      <c r="AG53" s="50"/>
      <c r="AH53" s="46">
        <f t="shared" si="16"/>
        <v>-0.45357694677260202</v>
      </c>
      <c r="AI53" s="10">
        <f t="shared" si="8"/>
        <v>-0.52455410549663106</v>
      </c>
      <c r="AK53" s="46">
        <f t="shared" si="17"/>
        <v>-5.5564249504319179</v>
      </c>
      <c r="AL53" s="10">
        <f t="shared" si="9"/>
        <v>-6.1209947793379937</v>
      </c>
    </row>
    <row r="54" spans="2:38" x14ac:dyDescent="0.3">
      <c r="B54" s="2" t="s">
        <v>50</v>
      </c>
      <c r="C54" s="41"/>
      <c r="D54" s="14">
        <v>2.56603680419461E-3</v>
      </c>
      <c r="E54" s="15">
        <v>1.8917561844065899E-3</v>
      </c>
      <c r="F54" s="19">
        <v>6.0944530614111497E-4</v>
      </c>
      <c r="G54" s="43"/>
      <c r="H54" s="6">
        <v>35.180366516113203</v>
      </c>
      <c r="I54" s="7">
        <v>34.061499595642047</v>
      </c>
      <c r="J54" s="43"/>
      <c r="K54" s="6">
        <v>32.278114318847599</v>
      </c>
      <c r="L54" s="7">
        <v>31.103336334228452</v>
      </c>
      <c r="M54" s="43"/>
      <c r="N54" s="6">
        <v>33.918022155761697</v>
      </c>
      <c r="O54" s="7">
        <v>32.893116950988698</v>
      </c>
      <c r="P54" s="43"/>
      <c r="Q54" s="6">
        <v>31.199153900146399</v>
      </c>
      <c r="R54" s="7">
        <v>30.114650726318299</v>
      </c>
      <c r="S54" s="43"/>
      <c r="T54" s="6">
        <v>29.389045715331999</v>
      </c>
      <c r="U54" s="7">
        <v>28.292989730834897</v>
      </c>
      <c r="V54" s="43"/>
      <c r="W54" s="6">
        <v>27.023157119750898</v>
      </c>
      <c r="X54" s="7">
        <v>25.866168022155698</v>
      </c>
      <c r="Y54" s="43"/>
      <c r="Z54" s="46">
        <f t="shared" si="10"/>
        <v>-2.9022521972656037</v>
      </c>
      <c r="AA54" s="21">
        <f t="shared" si="11"/>
        <v>-2.7188682556152983</v>
      </c>
      <c r="AB54" s="10">
        <f t="shared" si="12"/>
        <v>-2.3658885955811009</v>
      </c>
      <c r="AC54" s="43"/>
      <c r="AD54" s="46">
        <f t="shared" si="13"/>
        <v>-2.9581632614135955</v>
      </c>
      <c r="AE54" s="21">
        <f t="shared" si="14"/>
        <v>-2.7784662246703995</v>
      </c>
      <c r="AF54" s="10">
        <f t="shared" si="15"/>
        <v>-2.4268217086791992</v>
      </c>
      <c r="AG54" s="50"/>
      <c r="AH54" s="46">
        <f t="shared" si="16"/>
        <v>-0.3563578954035504</v>
      </c>
      <c r="AI54" s="10">
        <f t="shared" si="8"/>
        <v>-0.35349496693749299</v>
      </c>
      <c r="AK54" s="46">
        <f t="shared" si="17"/>
        <v>-4.9951268441006107</v>
      </c>
      <c r="AL54" s="10">
        <f t="shared" si="9"/>
        <v>-5.0351995870105011</v>
      </c>
    </row>
    <row r="55" spans="2:38" x14ac:dyDescent="0.3">
      <c r="B55" s="2" t="s">
        <v>51</v>
      </c>
      <c r="C55" s="41"/>
      <c r="D55" s="14">
        <v>0.16052827758839</v>
      </c>
      <c r="E55" s="15">
        <v>0.19808174309645599</v>
      </c>
      <c r="F55" s="19">
        <v>7.5362557907399E-2</v>
      </c>
      <c r="G55" s="43"/>
      <c r="H55" s="6">
        <v>44.211547104981399</v>
      </c>
      <c r="I55" s="7">
        <v>43.916971188569548</v>
      </c>
      <c r="J55" s="43"/>
      <c r="K55" s="6">
        <v>41.180025682627203</v>
      </c>
      <c r="L55" s="7">
        <v>40.795239586552498</v>
      </c>
      <c r="M55" s="43"/>
      <c r="N55" s="6">
        <v>43.819910141323803</v>
      </c>
      <c r="O55" s="7">
        <v>43.5241614658717</v>
      </c>
      <c r="P55" s="43"/>
      <c r="Q55" s="6">
        <v>40.9079970699363</v>
      </c>
      <c r="R55" s="7">
        <v>40.548618954086301</v>
      </c>
      <c r="S55" s="43"/>
      <c r="T55" s="6">
        <v>34.241900837990201</v>
      </c>
      <c r="U55" s="7">
        <v>33.640811304424098</v>
      </c>
      <c r="V55" s="43"/>
      <c r="W55" s="6">
        <v>31.9513548629055</v>
      </c>
      <c r="X55" s="7">
        <v>31.293528702346848</v>
      </c>
      <c r="Y55" s="43"/>
      <c r="Z55" s="46">
        <f t="shared" si="10"/>
        <v>-3.0315214223541957</v>
      </c>
      <c r="AA55" s="21">
        <f t="shared" si="11"/>
        <v>-2.9119130713875023</v>
      </c>
      <c r="AB55" s="10">
        <f t="shared" si="12"/>
        <v>-2.2905459750847008</v>
      </c>
      <c r="AC55" s="43"/>
      <c r="AD55" s="46">
        <f t="shared" si="13"/>
        <v>-3.12173160201705</v>
      </c>
      <c r="AE55" s="21">
        <f t="shared" si="14"/>
        <v>-2.9755425117853989</v>
      </c>
      <c r="AF55" s="10">
        <f t="shared" si="15"/>
        <v>-2.3472826020772501</v>
      </c>
      <c r="AG55" s="50"/>
      <c r="AH55" s="46">
        <f t="shared" si="16"/>
        <v>-0.73273799153754859</v>
      </c>
      <c r="AI55" s="10">
        <f t="shared" si="8"/>
        <v>-0.74976227041562382</v>
      </c>
      <c r="AK55" s="46">
        <f t="shared" si="17"/>
        <v>-4.2183929641722333</v>
      </c>
      <c r="AL55" s="10">
        <f t="shared" si="9"/>
        <v>-4.3228254415938236</v>
      </c>
    </row>
    <row r="56" spans="2:38" x14ac:dyDescent="0.3">
      <c r="B56" s="2" t="s">
        <v>52</v>
      </c>
      <c r="C56" s="41"/>
      <c r="D56" s="14">
        <v>0.28266515768466099</v>
      </c>
      <c r="E56" s="15">
        <v>0.34855199081587701</v>
      </c>
      <c r="F56" s="19">
        <v>0.11289251847463901</v>
      </c>
      <c r="G56" s="43"/>
      <c r="H56" s="6">
        <v>40.733152821492801</v>
      </c>
      <c r="I56" s="7">
        <v>41.905752126098946</v>
      </c>
      <c r="J56" s="43"/>
      <c r="K56" s="6">
        <v>39.196168465130597</v>
      </c>
      <c r="L56" s="7">
        <v>40.612427879889253</v>
      </c>
      <c r="M56" s="43"/>
      <c r="N56" s="6">
        <v>42.505621408834102</v>
      </c>
      <c r="O56" s="7">
        <v>43.960277800669402</v>
      </c>
      <c r="P56" s="43"/>
      <c r="Q56" s="6">
        <v>40.914973679713697</v>
      </c>
      <c r="R56" s="7">
        <v>42.609714486201852</v>
      </c>
      <c r="S56" s="43"/>
      <c r="T56" s="6">
        <v>30.4384599660265</v>
      </c>
      <c r="U56" s="7">
        <v>31.114636990861801</v>
      </c>
      <c r="V56" s="43"/>
      <c r="W56" s="6">
        <v>29.281735210476199</v>
      </c>
      <c r="X56" s="7">
        <v>30.12371993108265</v>
      </c>
      <c r="Y56" s="43"/>
      <c r="Z56" s="46">
        <f t="shared" si="10"/>
        <v>-1.5369843563622041</v>
      </c>
      <c r="AA56" s="21">
        <f t="shared" si="11"/>
        <v>-1.5906477291204055</v>
      </c>
      <c r="AB56" s="10">
        <f t="shared" si="12"/>
        <v>-1.1567247555503002</v>
      </c>
      <c r="AC56" s="43"/>
      <c r="AD56" s="46">
        <f t="shared" si="13"/>
        <v>-1.2933242462096928</v>
      </c>
      <c r="AE56" s="21">
        <f t="shared" si="14"/>
        <v>-1.35056331446755</v>
      </c>
      <c r="AF56" s="10">
        <f t="shared" si="15"/>
        <v>-0.99091705977915012</v>
      </c>
      <c r="AG56" s="50"/>
      <c r="AH56" s="46">
        <f t="shared" si="16"/>
        <v>-0.39376464682463713</v>
      </c>
      <c r="AI56" s="10">
        <f t="shared" si="8"/>
        <v>-0.32217191792622929</v>
      </c>
      <c r="AK56" s="46">
        <f t="shared" si="17"/>
        <v>-2.0186056842362499</v>
      </c>
      <c r="AL56" s="10">
        <f t="shared" si="9"/>
        <v>-1.6947283169615086</v>
      </c>
    </row>
    <row r="57" spans="2:38" x14ac:dyDescent="0.3">
      <c r="B57" s="2" t="s">
        <v>53</v>
      </c>
      <c r="C57" s="41"/>
      <c r="D57" s="14">
        <v>0.76026476922916997</v>
      </c>
      <c r="E57" s="15">
        <v>1.43968319217331</v>
      </c>
      <c r="F57" s="19">
        <v>0.44477112631495003</v>
      </c>
      <c r="G57" s="43"/>
      <c r="H57" s="6">
        <v>57.107917604064802</v>
      </c>
      <c r="I57" s="7">
        <v>66.218908041205196</v>
      </c>
      <c r="J57" s="43"/>
      <c r="K57" s="6">
        <v>52.446104730060497</v>
      </c>
      <c r="L57" s="7">
        <v>60.864705903468405</v>
      </c>
      <c r="M57" s="43"/>
      <c r="N57" s="6">
        <v>55.067262092770797</v>
      </c>
      <c r="O57" s="7">
        <v>65.011293880404352</v>
      </c>
      <c r="P57" s="43"/>
      <c r="Q57" s="6">
        <v>50.194442392529197</v>
      </c>
      <c r="R57" s="7">
        <v>59.269648847056402</v>
      </c>
      <c r="S57" s="43"/>
      <c r="T57" s="6">
        <v>52.434858806851302</v>
      </c>
      <c r="U57" s="7">
        <v>59.664239042743446</v>
      </c>
      <c r="V57" s="43"/>
      <c r="W57" s="6">
        <v>48.358641050060498</v>
      </c>
      <c r="X57" s="7">
        <v>55.024116626835252</v>
      </c>
      <c r="Y57" s="43"/>
      <c r="Z57" s="46">
        <f t="shared" si="10"/>
        <v>-4.6618128740043048</v>
      </c>
      <c r="AA57" s="21">
        <f t="shared" si="11"/>
        <v>-4.8728197002415996</v>
      </c>
      <c r="AB57" s="10">
        <f t="shared" si="12"/>
        <v>-4.076217756790804</v>
      </c>
      <c r="AC57" s="43"/>
      <c r="AD57" s="46">
        <f t="shared" si="13"/>
        <v>-5.3542021377367917</v>
      </c>
      <c r="AE57" s="21">
        <f t="shared" si="14"/>
        <v>-5.7416450333479503</v>
      </c>
      <c r="AF57" s="10">
        <f t="shared" si="15"/>
        <v>-4.6401224159081949</v>
      </c>
      <c r="AG57" s="50"/>
      <c r="AH57" s="46">
        <f t="shared" si="16"/>
        <v>-0.66722142705003129</v>
      </c>
      <c r="AI57" s="10">
        <f t="shared" si="8"/>
        <v>-0.92733997727701289</v>
      </c>
      <c r="AK57" s="46">
        <f t="shared" si="17"/>
        <v>-4.6970523146412884</v>
      </c>
      <c r="AL57" s="10">
        <f t="shared" si="9"/>
        <v>-5.4678417906531074</v>
      </c>
    </row>
    <row r="58" spans="2:38" x14ac:dyDescent="0.3">
      <c r="B58" s="2" t="s">
        <v>54</v>
      </c>
      <c r="C58" s="41"/>
      <c r="D58" s="14">
        <v>7.4374381930881597E-2</v>
      </c>
      <c r="E58" s="15">
        <v>8.2386076485228901E-2</v>
      </c>
      <c r="F58" s="19">
        <v>3.4280614702290602E-2</v>
      </c>
      <c r="G58" s="43"/>
      <c r="H58" s="6">
        <v>49.1506772794705</v>
      </c>
      <c r="I58" s="7">
        <v>50.306965884973152</v>
      </c>
      <c r="J58" s="43"/>
      <c r="K58" s="6">
        <v>46.710625379347597</v>
      </c>
      <c r="L58" s="7">
        <v>47.686608761693094</v>
      </c>
      <c r="M58" s="43"/>
      <c r="N58" s="6">
        <v>50.852459512892203</v>
      </c>
      <c r="O58" s="7">
        <v>52.238659292022504</v>
      </c>
      <c r="P58" s="43"/>
      <c r="Q58" s="6">
        <v>48.3792554127036</v>
      </c>
      <c r="R58" s="7">
        <v>49.554094899383649</v>
      </c>
      <c r="S58" s="43"/>
      <c r="T58" s="6">
        <v>39.290269307030897</v>
      </c>
      <c r="U58" s="7">
        <v>40.612060759148449</v>
      </c>
      <c r="V58" s="43"/>
      <c r="W58" s="6">
        <v>37.346296406019199</v>
      </c>
      <c r="X58" s="7">
        <v>38.504998665839651</v>
      </c>
      <c r="Y58" s="43"/>
      <c r="Z58" s="46">
        <f t="shared" si="10"/>
        <v>-2.4400519001229029</v>
      </c>
      <c r="AA58" s="21">
        <f t="shared" si="11"/>
        <v>-2.4732041001886031</v>
      </c>
      <c r="AB58" s="10">
        <f t="shared" si="12"/>
        <v>-1.9439729010116977</v>
      </c>
      <c r="AC58" s="43"/>
      <c r="AD58" s="46">
        <f t="shared" si="13"/>
        <v>-2.6203571232800584</v>
      </c>
      <c r="AE58" s="21">
        <f t="shared" si="14"/>
        <v>-2.6845643926388547</v>
      </c>
      <c r="AF58" s="10">
        <f t="shared" si="15"/>
        <v>-2.107062093308798</v>
      </c>
      <c r="AG58" s="50"/>
      <c r="AH58" s="46">
        <f t="shared" si="16"/>
        <v>-0.61750654213512624</v>
      </c>
      <c r="AI58" s="10">
        <f t="shared" si="8"/>
        <v>-0.6601667679548695</v>
      </c>
      <c r="AK58" s="46">
        <f t="shared" si="17"/>
        <v>-4.0287905829374777</v>
      </c>
      <c r="AL58" s="10">
        <f t="shared" si="9"/>
        <v>-4.3341266603891633</v>
      </c>
    </row>
    <row r="59" spans="2:38" x14ac:dyDescent="0.3">
      <c r="B59" s="2" t="s">
        <v>55</v>
      </c>
      <c r="C59" s="41"/>
      <c r="D59" s="14">
        <v>1.1607676123127301E-2</v>
      </c>
      <c r="E59" s="15">
        <v>1.5520808167874999E-2</v>
      </c>
      <c r="F59" s="19">
        <v>6.4541592040169198E-3</v>
      </c>
      <c r="G59" s="43"/>
      <c r="H59" s="6">
        <v>40.306692837399702</v>
      </c>
      <c r="I59" s="7">
        <v>39.56179571657735</v>
      </c>
      <c r="J59" s="43"/>
      <c r="K59" s="6">
        <v>38.487084677572902</v>
      </c>
      <c r="L59" s="7">
        <v>37.738356812411496</v>
      </c>
      <c r="M59" s="43"/>
      <c r="N59" s="6">
        <v>42.910445976116399</v>
      </c>
      <c r="O59" s="7">
        <v>41.510902171023901</v>
      </c>
      <c r="P59" s="43"/>
      <c r="Q59" s="6">
        <v>41.047411452075998</v>
      </c>
      <c r="R59" s="7">
        <v>39.648815152663403</v>
      </c>
      <c r="S59" s="43"/>
      <c r="T59" s="6">
        <v>38.6565022628536</v>
      </c>
      <c r="U59" s="7">
        <v>37.849607053371003</v>
      </c>
      <c r="V59" s="43"/>
      <c r="W59" s="6">
        <v>36.908594369455898</v>
      </c>
      <c r="X59" s="7">
        <v>36.102769288610048</v>
      </c>
      <c r="Y59" s="43"/>
      <c r="Z59" s="46">
        <f t="shared" si="10"/>
        <v>-1.8196081598267995</v>
      </c>
      <c r="AA59" s="21">
        <f t="shared" si="11"/>
        <v>-1.8630345240404012</v>
      </c>
      <c r="AB59" s="10">
        <f t="shared" si="12"/>
        <v>-1.7479078933977021</v>
      </c>
      <c r="AC59" s="43"/>
      <c r="AD59" s="46">
        <f t="shared" si="13"/>
        <v>-1.8234389041658545</v>
      </c>
      <c r="AE59" s="21">
        <f t="shared" si="14"/>
        <v>-1.8620870183604978</v>
      </c>
      <c r="AF59" s="10">
        <f t="shared" si="15"/>
        <v>-1.7468377647609543</v>
      </c>
      <c r="AG59" s="50"/>
      <c r="AH59" s="46">
        <f t="shared" si="16"/>
        <v>-0.12989207995822954</v>
      </c>
      <c r="AI59" s="10">
        <f t="shared" si="8"/>
        <v>-0.13122335330177548</v>
      </c>
      <c r="AK59" s="46">
        <f t="shared" si="17"/>
        <v>-2.401828652307993</v>
      </c>
      <c r="AL59" s="10">
        <f t="shared" si="9"/>
        <v>-2.4084968361066652</v>
      </c>
    </row>
    <row r="60" spans="2:38" x14ac:dyDescent="0.3">
      <c r="B60" s="2" t="s">
        <v>56</v>
      </c>
      <c r="C60" s="41"/>
      <c r="D60" s="14">
        <v>1.29438728122356E-2</v>
      </c>
      <c r="E60" s="15">
        <v>1.4270048571455E-2</v>
      </c>
      <c r="F60" s="19">
        <v>8.2826899123661004E-3</v>
      </c>
      <c r="G60" s="43"/>
      <c r="H60" s="6">
        <v>57.745170104064897</v>
      </c>
      <c r="I60" s="7">
        <v>59.981876117336547</v>
      </c>
      <c r="J60" s="43"/>
      <c r="K60" s="6">
        <v>53.5411517482611</v>
      </c>
      <c r="L60" s="7">
        <v>55.494408788704604</v>
      </c>
      <c r="M60" s="43"/>
      <c r="N60" s="6">
        <v>60.772567862842898</v>
      </c>
      <c r="O60" s="7">
        <v>63.469082151686948</v>
      </c>
      <c r="P60" s="43"/>
      <c r="Q60" s="6">
        <v>56.433688327464502</v>
      </c>
      <c r="R60" s="7">
        <v>58.809351885553951</v>
      </c>
      <c r="S60" s="43"/>
      <c r="T60" s="6">
        <v>51.656558322270001</v>
      </c>
      <c r="U60" s="7">
        <v>54.033704300060194</v>
      </c>
      <c r="V60" s="43"/>
      <c r="W60" s="6">
        <v>47.795776562485401</v>
      </c>
      <c r="X60" s="7">
        <v>49.863862535687147</v>
      </c>
      <c r="Y60" s="43"/>
      <c r="Z60" s="46">
        <f t="shared" si="10"/>
        <v>-4.2040183558037967</v>
      </c>
      <c r="AA60" s="21">
        <f t="shared" si="11"/>
        <v>-4.3388795353783962</v>
      </c>
      <c r="AB60" s="10">
        <f t="shared" si="12"/>
        <v>-3.8607817597846008</v>
      </c>
      <c r="AC60" s="43"/>
      <c r="AD60" s="46">
        <f t="shared" si="13"/>
        <v>-4.4874673286319435</v>
      </c>
      <c r="AE60" s="21">
        <f t="shared" si="14"/>
        <v>-4.6597302661329962</v>
      </c>
      <c r="AF60" s="10">
        <f t="shared" si="15"/>
        <v>-4.1698417643730465</v>
      </c>
      <c r="AG60" s="50"/>
      <c r="AH60" s="46">
        <f t="shared" si="16"/>
        <v>-0.84489912411778911</v>
      </c>
      <c r="AI60" s="10">
        <f t="shared" si="8"/>
        <v>-0.84218125122761356</v>
      </c>
      <c r="AK60" s="46">
        <f t="shared" si="17"/>
        <v>-7.905714369546585</v>
      </c>
      <c r="AL60" s="10">
        <f t="shared" si="9"/>
        <v>-8.1980365496594629</v>
      </c>
    </row>
    <row r="61" spans="2:38" x14ac:dyDescent="0.3">
      <c r="B61" s="2" t="s">
        <v>57</v>
      </c>
      <c r="C61" s="41"/>
      <c r="D61" s="14">
        <v>2.9718534816356099E-2</v>
      </c>
      <c r="E61" s="15">
        <v>1.87692873972936E-2</v>
      </c>
      <c r="F61" s="19">
        <v>1.2216959429080399E-2</v>
      </c>
      <c r="G61" s="43"/>
      <c r="H61" s="6">
        <v>30.218890043297101</v>
      </c>
      <c r="I61" s="7">
        <v>38.785459929005548</v>
      </c>
      <c r="J61" s="43"/>
      <c r="K61" s="6">
        <v>28.1207342693592</v>
      </c>
      <c r="L61" s="7">
        <v>36.117410554878703</v>
      </c>
      <c r="M61" s="43"/>
      <c r="N61" s="6">
        <v>30.120145053808098</v>
      </c>
      <c r="O61" s="7">
        <v>37.598780659520699</v>
      </c>
      <c r="P61" s="43"/>
      <c r="Q61" s="6">
        <v>28.171669314850799</v>
      </c>
      <c r="R61" s="7">
        <v>35.187290261262405</v>
      </c>
      <c r="S61" s="43"/>
      <c r="T61" s="6">
        <v>26.939233539349001</v>
      </c>
      <c r="U61" s="7">
        <v>32.565506177712699</v>
      </c>
      <c r="V61" s="43"/>
      <c r="W61" s="6">
        <v>25.2393245380918</v>
      </c>
      <c r="X61" s="7">
        <v>30.507687713897401</v>
      </c>
      <c r="Y61" s="43"/>
      <c r="Z61" s="46">
        <f t="shared" si="10"/>
        <v>-2.0981557739379006</v>
      </c>
      <c r="AA61" s="21">
        <f t="shared" si="11"/>
        <v>-1.9484757389572991</v>
      </c>
      <c r="AB61" s="10">
        <f t="shared" si="12"/>
        <v>-1.6999090012572005</v>
      </c>
      <c r="AC61" s="43"/>
      <c r="AD61" s="46">
        <f t="shared" si="13"/>
        <v>-2.668049374126845</v>
      </c>
      <c r="AE61" s="21">
        <f t="shared" si="14"/>
        <v>-2.4114903982582945</v>
      </c>
      <c r="AF61" s="10">
        <f t="shared" si="15"/>
        <v>-2.0578184638152983</v>
      </c>
      <c r="AG61" s="50"/>
      <c r="AH61" s="46">
        <f t="shared" si="16"/>
        <v>-0.44656994244811454</v>
      </c>
      <c r="AI61" s="10">
        <f t="shared" si="8"/>
        <v>-0.68496795914518616</v>
      </c>
      <c r="AK61" s="46">
        <f t="shared" si="17"/>
        <v>-3.6863788604467258</v>
      </c>
      <c r="AL61" s="10">
        <f t="shared" si="9"/>
        <v>-5.0953479651690339</v>
      </c>
    </row>
    <row r="62" spans="2:38" x14ac:dyDescent="0.3">
      <c r="B62" s="2" t="s">
        <v>58</v>
      </c>
      <c r="C62" s="41"/>
      <c r="D62" s="14">
        <v>0.22844121616639099</v>
      </c>
      <c r="E62" s="15">
        <v>0.37762237518280201</v>
      </c>
      <c r="F62" s="19">
        <v>0.244178648804971</v>
      </c>
      <c r="G62" s="43"/>
      <c r="H62" s="6">
        <v>51.922631785302301</v>
      </c>
      <c r="I62" s="7">
        <v>51.279311428309498</v>
      </c>
      <c r="J62" s="43"/>
      <c r="K62" s="6">
        <v>48.687635159432297</v>
      </c>
      <c r="L62" s="7">
        <v>47.886000590540107</v>
      </c>
      <c r="M62" s="43"/>
      <c r="N62" s="6">
        <v>55.614882642287903</v>
      </c>
      <c r="O62" s="7">
        <v>55.355240638366652</v>
      </c>
      <c r="P62" s="43"/>
      <c r="Q62" s="6">
        <v>52.246407871454799</v>
      </c>
      <c r="R62" s="7">
        <v>51.785539274658205</v>
      </c>
      <c r="S62" s="43"/>
      <c r="T62" s="6">
        <v>49.491573131701102</v>
      </c>
      <c r="U62" s="7">
        <v>48.817317957005201</v>
      </c>
      <c r="V62" s="43"/>
      <c r="W62" s="6">
        <v>46.288136996127299</v>
      </c>
      <c r="X62" s="7">
        <v>45.450468962905148</v>
      </c>
      <c r="Y62" s="43"/>
      <c r="Z62" s="46">
        <f t="shared" si="10"/>
        <v>-3.2349966258700036</v>
      </c>
      <c r="AA62" s="21">
        <f t="shared" si="11"/>
        <v>-3.3684747708331031</v>
      </c>
      <c r="AB62" s="10">
        <f t="shared" si="12"/>
        <v>-3.2034361355738028</v>
      </c>
      <c r="AC62" s="43"/>
      <c r="AD62" s="46">
        <f t="shared" si="13"/>
        <v>-3.3933108377693912</v>
      </c>
      <c r="AE62" s="21">
        <f t="shared" si="14"/>
        <v>-3.5697013637084467</v>
      </c>
      <c r="AF62" s="10">
        <f t="shared" si="15"/>
        <v>-3.366848994100053</v>
      </c>
      <c r="AG62" s="50"/>
      <c r="AH62" s="46">
        <f t="shared" si="16"/>
        <v>-0.30625266448319277</v>
      </c>
      <c r="AI62" s="10">
        <f t="shared" si="8"/>
        <v>-0.39211760048581229</v>
      </c>
      <c r="AK62" s="46">
        <f t="shared" si="17"/>
        <v>-3.6630338833778722</v>
      </c>
      <c r="AL62" s="10">
        <f t="shared" si="9"/>
        <v>-3.9478368205225722</v>
      </c>
    </row>
    <row r="63" spans="2:38" x14ac:dyDescent="0.3">
      <c r="B63" s="2" t="s">
        <v>59</v>
      </c>
      <c r="C63" s="41"/>
      <c r="D63" s="14">
        <v>1.86197244303879E-2</v>
      </c>
      <c r="E63" s="15">
        <v>1.6064983818690301E-2</v>
      </c>
      <c r="F63" s="19">
        <v>8.8182833211317892E-3</v>
      </c>
      <c r="G63" s="43"/>
      <c r="H63" s="6">
        <v>23.033898075771699</v>
      </c>
      <c r="I63" s="7">
        <v>24.390728461900501</v>
      </c>
      <c r="J63" s="43"/>
      <c r="K63" s="6">
        <v>21.2694571092381</v>
      </c>
      <c r="L63" s="7">
        <v>22.550796775218799</v>
      </c>
      <c r="M63" s="43"/>
      <c r="N63" s="6">
        <v>22.4851732590041</v>
      </c>
      <c r="O63" s="7">
        <v>23.868765430097199</v>
      </c>
      <c r="P63" s="43"/>
      <c r="Q63" s="6">
        <v>20.768545425398599</v>
      </c>
      <c r="R63" s="7">
        <v>22.075678166608601</v>
      </c>
      <c r="S63" s="43"/>
      <c r="T63" s="6">
        <v>20.7359826629094</v>
      </c>
      <c r="U63" s="7">
        <v>22.039828530778301</v>
      </c>
      <c r="V63" s="43"/>
      <c r="W63" s="6">
        <v>19.1386399091617</v>
      </c>
      <c r="X63" s="7">
        <v>20.367712088063101</v>
      </c>
      <c r="Y63" s="43"/>
      <c r="Z63" s="46">
        <f t="shared" si="10"/>
        <v>-1.7644409665335985</v>
      </c>
      <c r="AA63" s="21">
        <f t="shared" si="11"/>
        <v>-1.7166278336055001</v>
      </c>
      <c r="AB63" s="10">
        <f t="shared" si="12"/>
        <v>-1.5973427537477001</v>
      </c>
      <c r="AC63" s="43"/>
      <c r="AD63" s="46">
        <f t="shared" si="13"/>
        <v>-1.8399316866817017</v>
      </c>
      <c r="AE63" s="21">
        <f t="shared" si="14"/>
        <v>-1.7930872634885979</v>
      </c>
      <c r="AF63" s="10">
        <f t="shared" si="15"/>
        <v>-1.6721164427152004</v>
      </c>
      <c r="AG63" s="50"/>
      <c r="AH63" s="46">
        <f t="shared" si="16"/>
        <v>-0.21644654024434123</v>
      </c>
      <c r="AI63" s="10">
        <f t="shared" si="8"/>
        <v>-0.21793999041874026</v>
      </c>
      <c r="AK63" s="46">
        <f t="shared" si="17"/>
        <v>-2.6195972851405882</v>
      </c>
      <c r="AL63" s="10">
        <f t="shared" si="9"/>
        <v>-2.7015666402960945</v>
      </c>
    </row>
    <row r="64" spans="2:38" x14ac:dyDescent="0.3">
      <c r="B64" s="2" t="s">
        <v>60</v>
      </c>
      <c r="C64" s="41"/>
      <c r="D64" s="14">
        <v>0.110069016233429</v>
      </c>
      <c r="E64" s="15">
        <v>6.3303714593644103E-2</v>
      </c>
      <c r="F64" s="19">
        <v>4.2032747646678102E-2</v>
      </c>
      <c r="G64" s="43"/>
      <c r="H64" s="6">
        <v>26.215760596779301</v>
      </c>
      <c r="I64" s="7">
        <v>34.589444575075703</v>
      </c>
      <c r="J64" s="43"/>
      <c r="K64" s="6">
        <v>24.430528417581002</v>
      </c>
      <c r="L64" s="7">
        <v>32.272273463693153</v>
      </c>
      <c r="M64" s="43"/>
      <c r="N64" s="6">
        <v>26.2945009347224</v>
      </c>
      <c r="O64" s="7">
        <v>33.87692817326635</v>
      </c>
      <c r="P64" s="43"/>
      <c r="Q64" s="6">
        <v>24.600983645454399</v>
      </c>
      <c r="R64" s="7">
        <v>31.7210927884718</v>
      </c>
      <c r="S64" s="43"/>
      <c r="T64" s="6">
        <v>23.366017772482099</v>
      </c>
      <c r="U64" s="7">
        <v>29.13695546193485</v>
      </c>
      <c r="V64" s="43"/>
      <c r="W64" s="6">
        <v>21.887925850766401</v>
      </c>
      <c r="X64" s="7">
        <v>27.297484182899453</v>
      </c>
      <c r="Y64" s="43"/>
      <c r="Z64" s="46">
        <f t="shared" si="10"/>
        <v>-1.7852321791982995</v>
      </c>
      <c r="AA64" s="21">
        <f t="shared" si="11"/>
        <v>-1.6935172892680015</v>
      </c>
      <c r="AB64" s="10">
        <f t="shared" si="12"/>
        <v>-1.4780919217156985</v>
      </c>
      <c r="AC64" s="43"/>
      <c r="AD64" s="46">
        <f t="shared" si="13"/>
        <v>-2.3171711113825495</v>
      </c>
      <c r="AE64" s="21">
        <f t="shared" si="14"/>
        <v>-2.1558353847945497</v>
      </c>
      <c r="AF64" s="10">
        <f t="shared" si="15"/>
        <v>-1.8394712790353971</v>
      </c>
      <c r="AG64" s="50"/>
      <c r="AH64" s="46">
        <f t="shared" si="16"/>
        <v>-0.31035703419742389</v>
      </c>
      <c r="AI64" s="10">
        <f t="shared" si="8"/>
        <v>-0.48462039730172823</v>
      </c>
      <c r="AK64" s="46">
        <f t="shared" si="17"/>
        <v>-2.4939444513331011</v>
      </c>
      <c r="AL64" s="10">
        <f t="shared" si="9"/>
        <v>-3.4184118490837738</v>
      </c>
    </row>
    <row r="65" spans="2:38" x14ac:dyDescent="0.3">
      <c r="B65" s="2" t="s">
        <v>61</v>
      </c>
      <c r="C65" s="41"/>
      <c r="D65" s="14">
        <v>0.78087762631337199</v>
      </c>
      <c r="E65" s="15">
        <v>0.45643017823971399</v>
      </c>
      <c r="F65" s="19">
        <v>0.32536334136037098</v>
      </c>
      <c r="G65" s="43"/>
      <c r="H65" s="6">
        <v>39.604642870697504</v>
      </c>
      <c r="I65" s="7">
        <v>49.622906289100349</v>
      </c>
      <c r="J65" s="43"/>
      <c r="K65" s="6">
        <v>36.634339568141101</v>
      </c>
      <c r="L65" s="7">
        <v>45.877835330143803</v>
      </c>
      <c r="M65" s="43"/>
      <c r="N65" s="6">
        <v>39.482282745568298</v>
      </c>
      <c r="O65" s="7">
        <v>48.136002877701245</v>
      </c>
      <c r="P65" s="43"/>
      <c r="Q65" s="6">
        <v>36.784209481698802</v>
      </c>
      <c r="R65" s="7">
        <v>44.803461413061349</v>
      </c>
      <c r="S65" s="43"/>
      <c r="T65" s="6">
        <v>36.043598565516199</v>
      </c>
      <c r="U65" s="7">
        <v>43.293428900593895</v>
      </c>
      <c r="V65" s="43"/>
      <c r="W65" s="6">
        <v>33.641521955319</v>
      </c>
      <c r="X65" s="7">
        <v>40.344936656708853</v>
      </c>
      <c r="Y65" s="43"/>
      <c r="Z65" s="46">
        <f t="shared" si="10"/>
        <v>-2.9703033025564025</v>
      </c>
      <c r="AA65" s="21">
        <f t="shared" si="11"/>
        <v>-2.698073263869496</v>
      </c>
      <c r="AB65" s="10">
        <f t="shared" si="12"/>
        <v>-2.4020766101971986</v>
      </c>
      <c r="AC65" s="43"/>
      <c r="AD65" s="46">
        <f t="shared" si="13"/>
        <v>-3.7450709589565463</v>
      </c>
      <c r="AE65" s="21">
        <f t="shared" si="14"/>
        <v>-3.3325414646398954</v>
      </c>
      <c r="AF65" s="10">
        <f t="shared" si="15"/>
        <v>-2.9484922438850418</v>
      </c>
      <c r="AG65" s="50"/>
      <c r="AH65" s="46">
        <f t="shared" si="16"/>
        <v>-0.63609822621176604</v>
      </c>
      <c r="AI65" s="10">
        <f t="shared" si="8"/>
        <v>-0.89697036876498681</v>
      </c>
      <c r="AK65" s="46">
        <f t="shared" si="17"/>
        <v>-3.1469690537579509</v>
      </c>
      <c r="AL65" s="10">
        <f t="shared" si="9"/>
        <v>-3.9861998757058261</v>
      </c>
    </row>
    <row r="66" spans="2:38" x14ac:dyDescent="0.3">
      <c r="B66" s="2" t="s">
        <v>62</v>
      </c>
      <c r="C66" s="41"/>
      <c r="D66" s="14">
        <v>1.9316902781713101E-2</v>
      </c>
      <c r="E66" s="15">
        <v>2.2529518167601899E-2</v>
      </c>
      <c r="F66" s="19">
        <v>1.07816451670091E-2</v>
      </c>
      <c r="G66" s="43"/>
      <c r="H66" s="6">
        <v>37.201908763782299</v>
      </c>
      <c r="I66" s="7">
        <v>38.270324742580399</v>
      </c>
      <c r="J66" s="43"/>
      <c r="K66" s="6">
        <v>35.579104576718002</v>
      </c>
      <c r="L66" s="7">
        <v>36.6891048057511</v>
      </c>
      <c r="M66" s="43"/>
      <c r="N66" s="6">
        <v>37.970772232473799</v>
      </c>
      <c r="O66" s="7">
        <v>38.931337388677903</v>
      </c>
      <c r="P66" s="43"/>
      <c r="Q66" s="6">
        <v>36.350667176105802</v>
      </c>
      <c r="R66" s="7">
        <v>37.353102267731103</v>
      </c>
      <c r="S66" s="43"/>
      <c r="T66" s="6">
        <v>35.5092070607921</v>
      </c>
      <c r="U66" s="7">
        <v>36.620013113826403</v>
      </c>
      <c r="V66" s="43"/>
      <c r="W66" s="6">
        <v>33.974216373338699</v>
      </c>
      <c r="X66" s="7">
        <v>35.120931840260951</v>
      </c>
      <c r="Y66" s="43"/>
      <c r="Z66" s="46">
        <f t="shared" si="10"/>
        <v>-1.6228041870642969</v>
      </c>
      <c r="AA66" s="21">
        <f t="shared" si="11"/>
        <v>-1.6201050563679971</v>
      </c>
      <c r="AB66" s="10">
        <f t="shared" si="12"/>
        <v>-1.5349906874534014</v>
      </c>
      <c r="AC66" s="43"/>
      <c r="AD66" s="46">
        <f t="shared" si="13"/>
        <v>-1.5812199368292994</v>
      </c>
      <c r="AE66" s="21">
        <f t="shared" si="14"/>
        <v>-1.5782351209468004</v>
      </c>
      <c r="AF66" s="10">
        <f t="shared" si="15"/>
        <v>-1.4990812735654515</v>
      </c>
      <c r="AG66" s="50"/>
      <c r="AH66" s="46">
        <f t="shared" si="16"/>
        <v>-0.1251792032453278</v>
      </c>
      <c r="AI66" s="10">
        <f t="shared" si="8"/>
        <v>-0.11663767542576334</v>
      </c>
      <c r="AK66" s="46">
        <f t="shared" si="17"/>
        <v>-2.1046001367419711</v>
      </c>
      <c r="AL66" s="10">
        <f t="shared" si="9"/>
        <v>-2.0298785210307648</v>
      </c>
    </row>
    <row r="67" spans="2:38" x14ac:dyDescent="0.3">
      <c r="B67" s="2" t="s">
        <v>63</v>
      </c>
      <c r="C67" s="41"/>
      <c r="D67" s="14">
        <v>7.19363342875343E-3</v>
      </c>
      <c r="E67" s="15">
        <v>1.3306814122804199E-2</v>
      </c>
      <c r="F67" s="19">
        <v>6.5987746040343399E-3</v>
      </c>
      <c r="G67" s="43"/>
      <c r="H67" s="6">
        <v>46.583299764317701</v>
      </c>
      <c r="I67" s="7">
        <v>44.535745806952598</v>
      </c>
      <c r="J67" s="43"/>
      <c r="K67" s="6">
        <v>42.941242200014102</v>
      </c>
      <c r="L67" s="7">
        <v>40.827759705303052</v>
      </c>
      <c r="M67" s="43"/>
      <c r="N67" s="6">
        <v>47.422421745174098</v>
      </c>
      <c r="O67" s="7">
        <v>45.176537559983302</v>
      </c>
      <c r="P67" s="43"/>
      <c r="Q67" s="6">
        <v>43.730452498568198</v>
      </c>
      <c r="R67" s="7">
        <v>41.444309255442803</v>
      </c>
      <c r="S67" s="43"/>
      <c r="T67" s="6">
        <v>41.435581279927298</v>
      </c>
      <c r="U67" s="7">
        <v>38.196574169560797</v>
      </c>
      <c r="V67" s="43"/>
      <c r="W67" s="6">
        <v>38.221581088582496</v>
      </c>
      <c r="X67" s="7">
        <v>35.048336166715046</v>
      </c>
      <c r="Y67" s="43"/>
      <c r="Z67" s="46">
        <f t="shared" si="10"/>
        <v>-3.6420575643035988</v>
      </c>
      <c r="AA67" s="21">
        <f t="shared" si="11"/>
        <v>-3.6919692466059004</v>
      </c>
      <c r="AB67" s="10">
        <f t="shared" si="12"/>
        <v>-3.2140001913448017</v>
      </c>
      <c r="AC67" s="43"/>
      <c r="AD67" s="46">
        <f t="shared" si="13"/>
        <v>-3.7079861016495457</v>
      </c>
      <c r="AE67" s="21">
        <f t="shared" si="14"/>
        <v>-3.7322283045404987</v>
      </c>
      <c r="AF67" s="10">
        <f t="shared" si="15"/>
        <v>-3.1482380028457513</v>
      </c>
      <c r="AG67" s="50"/>
      <c r="AH67" s="46">
        <f t="shared" si="16"/>
        <v>-0.45901679396140627</v>
      </c>
      <c r="AI67" s="10">
        <f t="shared" si="8"/>
        <v>-0.53870042383777073</v>
      </c>
      <c r="AK67" s="46">
        <f t="shared" si="17"/>
        <v>-5.7001500249667423</v>
      </c>
      <c r="AL67" s="10">
        <f t="shared" si="9"/>
        <v>-6.0927840219812079</v>
      </c>
    </row>
    <row r="68" spans="2:38" x14ac:dyDescent="0.3">
      <c r="B68" s="2" t="s">
        <v>64</v>
      </c>
      <c r="C68" s="41"/>
      <c r="D68" s="14">
        <v>4.5538159799346202E-2</v>
      </c>
      <c r="E68" s="15">
        <v>4.7396658518835899E-2</v>
      </c>
      <c r="F68" s="19">
        <v>1.7366497168332402E-2</v>
      </c>
      <c r="G68" s="43"/>
      <c r="H68" s="6">
        <v>43.042186499296697</v>
      </c>
      <c r="I68" s="7">
        <v>52.342157486912953</v>
      </c>
      <c r="J68" s="43"/>
      <c r="K68" s="6">
        <v>40.517001388789701</v>
      </c>
      <c r="L68" s="7">
        <v>49.491030458227897</v>
      </c>
      <c r="M68" s="43"/>
      <c r="N68" s="6">
        <v>43.388744581800097</v>
      </c>
      <c r="O68" s="7">
        <v>52.646166993387801</v>
      </c>
      <c r="P68" s="43"/>
      <c r="Q68" s="6">
        <v>40.833582098868</v>
      </c>
      <c r="R68" s="7">
        <v>49.781455208113101</v>
      </c>
      <c r="S68" s="43"/>
      <c r="T68" s="6">
        <v>37.8037115084405</v>
      </c>
      <c r="U68" s="7">
        <v>44.7448560005422</v>
      </c>
      <c r="V68" s="43"/>
      <c r="W68" s="6">
        <v>35.573559787604303</v>
      </c>
      <c r="X68" s="7">
        <v>42.221043902114701</v>
      </c>
      <c r="Y68" s="43"/>
      <c r="Z68" s="46">
        <f t="shared" ref="Z68:Z99" si="18">K68-H68</f>
        <v>-2.525185110506996</v>
      </c>
      <c r="AA68" s="21">
        <f t="shared" ref="AA68:AA99" si="19">Q68-N68</f>
        <v>-2.5551624829320971</v>
      </c>
      <c r="AB68" s="10">
        <f t="shared" ref="AB68:AB99" si="20">W68-T68</f>
        <v>-2.2301517208361972</v>
      </c>
      <c r="AC68" s="43"/>
      <c r="AD68" s="46">
        <f t="shared" ref="AD68:AD99" si="21">L68-I68</f>
        <v>-2.8511270286850561</v>
      </c>
      <c r="AE68" s="21">
        <f t="shared" ref="AE68:AE99" si="22">R68-O68</f>
        <v>-2.8647117852747002</v>
      </c>
      <c r="AF68" s="10">
        <f t="shared" ref="AF68:AF99" si="23">X68-U68</f>
        <v>-2.5238120984274985</v>
      </c>
      <c r="AG68" s="50"/>
      <c r="AH68" s="46">
        <f t="shared" ref="AH68:AH99" si="24">SLOPE(Z68:AB68,LN($D68:$F68))</f>
        <v>-0.31559809678200129</v>
      </c>
      <c r="AI68" s="10">
        <f t="shared" si="8"/>
        <v>-0.3395371767721998</v>
      </c>
      <c r="AK68" s="46">
        <f t="shared" ref="AK68:AK99" si="25">INTERCEPT(Z68:AB68,LN($D68:$F68))</f>
        <v>-3.5089851214853445</v>
      </c>
      <c r="AL68" s="10">
        <f t="shared" si="9"/>
        <v>-3.9000283274187302</v>
      </c>
    </row>
    <row r="69" spans="2:38" x14ac:dyDescent="0.3">
      <c r="B69" s="2" t="s">
        <v>65</v>
      </c>
      <c r="C69" s="41"/>
      <c r="D69" s="14">
        <v>1.1291358387019499</v>
      </c>
      <c r="E69" s="15">
        <v>0.62372612543654005</v>
      </c>
      <c r="F69" s="19">
        <v>0.45176020856272497</v>
      </c>
      <c r="G69" s="43"/>
      <c r="H69" s="6">
        <v>34.608560053109997</v>
      </c>
      <c r="I69" s="7">
        <v>46.586545066949597</v>
      </c>
      <c r="J69" s="43"/>
      <c r="K69" s="6">
        <v>31.813360991440302</v>
      </c>
      <c r="L69" s="7">
        <v>42.8053387409552</v>
      </c>
      <c r="M69" s="43"/>
      <c r="N69" s="6">
        <v>35.970826462749997</v>
      </c>
      <c r="O69" s="7">
        <v>46.4029695119198</v>
      </c>
      <c r="P69" s="43"/>
      <c r="Q69" s="6">
        <v>33.417839028758301</v>
      </c>
      <c r="R69" s="7">
        <v>43.096803197246345</v>
      </c>
      <c r="S69" s="43"/>
      <c r="T69" s="6">
        <v>33.147931483607501</v>
      </c>
      <c r="U69" s="7">
        <v>41.910698255076895</v>
      </c>
      <c r="V69" s="43"/>
      <c r="W69" s="6">
        <v>30.860113249916498</v>
      </c>
      <c r="X69" s="7">
        <v>38.979489329708244</v>
      </c>
      <c r="Y69" s="43"/>
      <c r="Z69" s="46">
        <f t="shared" si="18"/>
        <v>-2.7951990616696953</v>
      </c>
      <c r="AA69" s="21">
        <f t="shared" si="19"/>
        <v>-2.5529874339916958</v>
      </c>
      <c r="AB69" s="10">
        <f t="shared" si="20"/>
        <v>-2.2878182336910022</v>
      </c>
      <c r="AC69" s="43"/>
      <c r="AD69" s="46">
        <f t="shared" si="21"/>
        <v>-3.7812063259943969</v>
      </c>
      <c r="AE69" s="21">
        <f t="shared" si="22"/>
        <v>-3.3061663146734546</v>
      </c>
      <c r="AF69" s="10">
        <f t="shared" si="23"/>
        <v>-2.9312089253686509</v>
      </c>
      <c r="AG69" s="50"/>
      <c r="AH69" s="46">
        <f t="shared" si="24"/>
        <v>-0.53578162435578236</v>
      </c>
      <c r="AI69" s="10">
        <f t="shared" ref="AI69:AI131" si="26">SLOPE(AD69:AF69,LN($D69:$F69))</f>
        <v>-0.91206408961761642</v>
      </c>
      <c r="AK69" s="46">
        <f t="shared" si="25"/>
        <v>-2.7498597337928485</v>
      </c>
      <c r="AL69" s="10">
        <f t="shared" ref="AL69:AL131" si="27">INTERCEPT(AD69:AF69,LN($D69:$F69))</f>
        <v>-3.6876909534178868</v>
      </c>
    </row>
    <row r="70" spans="2:38" x14ac:dyDescent="0.3">
      <c r="B70" s="2" t="s">
        <v>66</v>
      </c>
      <c r="C70" s="41"/>
      <c r="D70" s="14">
        <v>0.13880084741819099</v>
      </c>
      <c r="E70" s="15">
        <v>0.27940788747860101</v>
      </c>
      <c r="F70" s="19">
        <v>0.118452314392927</v>
      </c>
      <c r="G70" s="43"/>
      <c r="H70" s="6">
        <v>48.082352140401198</v>
      </c>
      <c r="I70" s="7">
        <v>45.045540636047406</v>
      </c>
      <c r="J70" s="43"/>
      <c r="K70" s="6">
        <v>45.345133150923999</v>
      </c>
      <c r="L70" s="7">
        <v>42.424993304387598</v>
      </c>
      <c r="M70" s="43"/>
      <c r="N70" s="6">
        <v>53.009621326135097</v>
      </c>
      <c r="O70" s="7">
        <v>49.767932269617503</v>
      </c>
      <c r="P70" s="43"/>
      <c r="Q70" s="6">
        <v>50.004767679157403</v>
      </c>
      <c r="R70" s="7">
        <v>46.874675073324696</v>
      </c>
      <c r="S70" s="43"/>
      <c r="T70" s="6">
        <v>45.7419493828192</v>
      </c>
      <c r="U70" s="7">
        <v>42.890060567187952</v>
      </c>
      <c r="V70" s="43"/>
      <c r="W70" s="6">
        <v>43.053956211420001</v>
      </c>
      <c r="X70" s="7">
        <v>40.337319133005849</v>
      </c>
      <c r="Y70" s="43"/>
      <c r="Z70" s="46">
        <f t="shared" si="18"/>
        <v>-2.7372189894771992</v>
      </c>
      <c r="AA70" s="21">
        <f t="shared" si="19"/>
        <v>-3.0048536469776934</v>
      </c>
      <c r="AB70" s="10">
        <f t="shared" si="20"/>
        <v>-2.6879931713991994</v>
      </c>
      <c r="AC70" s="43"/>
      <c r="AD70" s="46">
        <f t="shared" si="21"/>
        <v>-2.6205473316598074</v>
      </c>
      <c r="AE70" s="21">
        <f t="shared" si="22"/>
        <v>-2.893257196292808</v>
      </c>
      <c r="AF70" s="10">
        <f t="shared" si="23"/>
        <v>-2.5527414341821029</v>
      </c>
      <c r="AG70" s="50"/>
      <c r="AH70" s="46">
        <f t="shared" si="24"/>
        <v>-0.37325744605519007</v>
      </c>
      <c r="AI70" s="10">
        <f t="shared" si="26"/>
        <v>-0.39467636551105367</v>
      </c>
      <c r="AK70" s="46">
        <f t="shared" si="25"/>
        <v>-3.479775505826229</v>
      </c>
      <c r="AL70" s="10">
        <f t="shared" si="27"/>
        <v>-3.397035208767194</v>
      </c>
    </row>
    <row r="71" spans="2:38" x14ac:dyDescent="0.3">
      <c r="B71" s="2" t="s">
        <v>67</v>
      </c>
      <c r="C71" s="41"/>
      <c r="D71" s="14">
        <v>0.21870495214229299</v>
      </c>
      <c r="E71" s="15">
        <v>0.115916538322996</v>
      </c>
      <c r="F71" s="19">
        <v>8.4170741506295804E-2</v>
      </c>
      <c r="G71" s="43"/>
      <c r="H71" s="6">
        <v>49.645635465862199</v>
      </c>
      <c r="I71" s="7">
        <v>60.335674443058792</v>
      </c>
      <c r="J71" s="43"/>
      <c r="K71" s="6">
        <v>46.364818765370998</v>
      </c>
      <c r="L71" s="7">
        <v>56.507382088941647</v>
      </c>
      <c r="M71" s="43"/>
      <c r="N71" s="6">
        <v>48.355458919674199</v>
      </c>
      <c r="O71" s="7">
        <v>57.707834795942503</v>
      </c>
      <c r="P71" s="43"/>
      <c r="Q71" s="6">
        <v>45.337881493664703</v>
      </c>
      <c r="R71" s="7">
        <v>54.214646817384846</v>
      </c>
      <c r="S71" s="43"/>
      <c r="T71" s="6">
        <v>43.857765967138498</v>
      </c>
      <c r="U71" s="7">
        <v>52.025621206112348</v>
      </c>
      <c r="V71" s="43"/>
      <c r="W71" s="6">
        <v>41.173190548876399</v>
      </c>
      <c r="X71" s="7">
        <v>48.899016928090404</v>
      </c>
      <c r="Y71" s="43"/>
      <c r="Z71" s="46">
        <f t="shared" si="18"/>
        <v>-3.2808167004912008</v>
      </c>
      <c r="AA71" s="21">
        <f t="shared" si="19"/>
        <v>-3.0175774260094954</v>
      </c>
      <c r="AB71" s="10">
        <f t="shared" si="20"/>
        <v>-2.6845754182620993</v>
      </c>
      <c r="AC71" s="43"/>
      <c r="AD71" s="46">
        <f t="shared" si="21"/>
        <v>-3.8282923541171456</v>
      </c>
      <c r="AE71" s="21">
        <f t="shared" si="22"/>
        <v>-3.4931879785576569</v>
      </c>
      <c r="AF71" s="10">
        <f t="shared" si="23"/>
        <v>-3.1266042780219436</v>
      </c>
      <c r="AG71" s="50"/>
      <c r="AH71" s="46">
        <f t="shared" si="24"/>
        <v>-0.59483371076145086</v>
      </c>
      <c r="AI71" s="10">
        <f t="shared" si="26"/>
        <v>-0.7056541314832202</v>
      </c>
      <c r="AK71" s="46">
        <f t="shared" si="25"/>
        <v>-4.2136974825963227</v>
      </c>
      <c r="AL71" s="10">
        <f t="shared" si="27"/>
        <v>-4.9292445491833519</v>
      </c>
    </row>
    <row r="72" spans="2:38" x14ac:dyDescent="0.3">
      <c r="B72" s="2" t="s">
        <v>68</v>
      </c>
      <c r="C72" s="41"/>
      <c r="D72" s="14">
        <v>5.1831741849132796E-3</v>
      </c>
      <c r="E72" s="15">
        <v>3.6388518793746801E-3</v>
      </c>
      <c r="F72" s="19">
        <v>1.2845113711398501E-3</v>
      </c>
      <c r="G72" s="43"/>
      <c r="H72" s="6">
        <v>34.945812225341797</v>
      </c>
      <c r="I72" s="7">
        <v>34.03077125549315</v>
      </c>
      <c r="J72" s="43"/>
      <c r="K72" s="6">
        <v>32.145362854003899</v>
      </c>
      <c r="L72" s="7">
        <v>31.165136337280199</v>
      </c>
      <c r="M72" s="43"/>
      <c r="N72" s="6">
        <v>33.685108184814403</v>
      </c>
      <c r="O72" s="7">
        <v>32.834762573242145</v>
      </c>
      <c r="P72" s="43"/>
      <c r="Q72" s="6">
        <v>31.064893722534102</v>
      </c>
      <c r="R72" s="7">
        <v>30.147702217102051</v>
      </c>
      <c r="S72" s="43"/>
      <c r="T72" s="6">
        <v>29.192134857177699</v>
      </c>
      <c r="U72" s="7">
        <v>28.14290237426755</v>
      </c>
      <c r="V72" s="43"/>
      <c r="W72" s="6">
        <v>26.9043464660644</v>
      </c>
      <c r="X72" s="7">
        <v>25.798605918884199</v>
      </c>
      <c r="Y72" s="43"/>
      <c r="Z72" s="46">
        <f t="shared" si="18"/>
        <v>-2.8004493713378977</v>
      </c>
      <c r="AA72" s="21">
        <f t="shared" si="19"/>
        <v>-2.6202144622803019</v>
      </c>
      <c r="AB72" s="10">
        <f t="shared" si="20"/>
        <v>-2.287788391113299</v>
      </c>
      <c r="AC72" s="43"/>
      <c r="AD72" s="46">
        <f t="shared" si="21"/>
        <v>-2.865634918212951</v>
      </c>
      <c r="AE72" s="21">
        <f t="shared" si="22"/>
        <v>-2.6870603561400941</v>
      </c>
      <c r="AF72" s="10">
        <f t="shared" si="23"/>
        <v>-2.3442964553833505</v>
      </c>
      <c r="AG72" s="50"/>
      <c r="AH72" s="46">
        <f t="shared" si="24"/>
        <v>-0.35654302257006093</v>
      </c>
      <c r="AI72" s="10">
        <f t="shared" si="26"/>
        <v>-0.36360445546683995</v>
      </c>
      <c r="AK72" s="46">
        <f t="shared" si="25"/>
        <v>-4.6535733085934368</v>
      </c>
      <c r="AL72" s="10">
        <f t="shared" si="27"/>
        <v>-4.7576957723278834</v>
      </c>
    </row>
    <row r="73" spans="2:38" x14ac:dyDescent="0.3">
      <c r="B73" s="2" t="s">
        <v>69</v>
      </c>
      <c r="C73" s="41"/>
      <c r="D73" s="14">
        <v>0.19512948815740899</v>
      </c>
      <c r="E73" s="15">
        <v>0.29405766042551001</v>
      </c>
      <c r="F73" s="19">
        <v>0.128206100877786</v>
      </c>
      <c r="G73" s="43"/>
      <c r="H73" s="6">
        <v>52.066843674101499</v>
      </c>
      <c r="I73" s="7">
        <v>54.370687620756847</v>
      </c>
      <c r="J73" s="43"/>
      <c r="K73" s="6">
        <v>49.824660946306103</v>
      </c>
      <c r="L73" s="7">
        <v>51.901171614189501</v>
      </c>
      <c r="M73" s="43"/>
      <c r="N73" s="6">
        <v>55.916254915281797</v>
      </c>
      <c r="O73" s="7">
        <v>58.836061308947201</v>
      </c>
      <c r="P73" s="43"/>
      <c r="Q73" s="6">
        <v>53.478060057979903</v>
      </c>
      <c r="R73" s="7">
        <v>56.117535363703148</v>
      </c>
      <c r="S73" s="43"/>
      <c r="T73" s="6">
        <v>43.579937883256001</v>
      </c>
      <c r="U73" s="7">
        <v>45.877625153609102</v>
      </c>
      <c r="V73" s="43"/>
      <c r="W73" s="6">
        <v>41.732432479279097</v>
      </c>
      <c r="X73" s="7">
        <v>43.81334324465135</v>
      </c>
      <c r="Y73" s="43"/>
      <c r="Z73" s="46">
        <f t="shared" si="18"/>
        <v>-2.2421827277953952</v>
      </c>
      <c r="AA73" s="21">
        <f t="shared" si="19"/>
        <v>-2.4381948573018946</v>
      </c>
      <c r="AB73" s="10">
        <f t="shared" si="20"/>
        <v>-1.8475054039769034</v>
      </c>
      <c r="AC73" s="43"/>
      <c r="AD73" s="46">
        <f t="shared" si="21"/>
        <v>-2.4695160065673463</v>
      </c>
      <c r="AE73" s="21">
        <f t="shared" si="22"/>
        <v>-2.7185259452440533</v>
      </c>
      <c r="AF73" s="10">
        <f t="shared" si="23"/>
        <v>-2.0642819089577529</v>
      </c>
      <c r="AG73" s="50"/>
      <c r="AH73" s="46">
        <f t="shared" si="24"/>
        <v>-0.71247542744819481</v>
      </c>
      <c r="AI73" s="10">
        <f t="shared" si="26"/>
        <v>-0.78882749564207255</v>
      </c>
      <c r="AK73" s="46">
        <f t="shared" si="25"/>
        <v>-3.3425652814088522</v>
      </c>
      <c r="AL73" s="10">
        <f t="shared" si="27"/>
        <v>-3.7090641291000699</v>
      </c>
    </row>
    <row r="74" spans="2:38" x14ac:dyDescent="0.3">
      <c r="B74" s="2" t="s">
        <v>70</v>
      </c>
      <c r="C74" s="41"/>
      <c r="D74" s="14">
        <v>4.3563179029471003E-2</v>
      </c>
      <c r="E74" s="15">
        <v>0.136496156960347</v>
      </c>
      <c r="F74" s="19">
        <v>7.7984977004274203E-2</v>
      </c>
      <c r="G74" s="43"/>
      <c r="H74" s="6">
        <v>47.864224598763101</v>
      </c>
      <c r="I74" s="7">
        <v>44.021023711109393</v>
      </c>
      <c r="J74" s="43"/>
      <c r="K74" s="6">
        <v>45.386944354230799</v>
      </c>
      <c r="L74" s="7">
        <v>41.3767082904373</v>
      </c>
      <c r="M74" s="43"/>
      <c r="N74" s="6">
        <v>51.698735953002299</v>
      </c>
      <c r="O74" s="7">
        <v>47.269465542575446</v>
      </c>
      <c r="P74" s="43"/>
      <c r="Q74" s="6">
        <v>49.132438427936997</v>
      </c>
      <c r="R74" s="7">
        <v>44.536016161579695</v>
      </c>
      <c r="S74" s="43"/>
      <c r="T74" s="6">
        <v>45.926891725214297</v>
      </c>
      <c r="U74" s="7">
        <v>41.640557744502203</v>
      </c>
      <c r="V74" s="43"/>
      <c r="W74" s="6">
        <v>43.597918592681197</v>
      </c>
      <c r="X74" s="7">
        <v>39.1816064935743</v>
      </c>
      <c r="Y74" s="43"/>
      <c r="Z74" s="46">
        <f t="shared" si="18"/>
        <v>-2.4772802445323023</v>
      </c>
      <c r="AA74" s="21">
        <f t="shared" si="19"/>
        <v>-2.566297525065302</v>
      </c>
      <c r="AB74" s="10">
        <f t="shared" si="20"/>
        <v>-2.3289731325331005</v>
      </c>
      <c r="AC74" s="43"/>
      <c r="AD74" s="46">
        <f t="shared" si="21"/>
        <v>-2.6443154206720934</v>
      </c>
      <c r="AE74" s="21">
        <f t="shared" si="22"/>
        <v>-2.7334493809957507</v>
      </c>
      <c r="AF74" s="10">
        <f t="shared" si="23"/>
        <v>-2.4589512509279032</v>
      </c>
      <c r="AG74" s="50"/>
      <c r="AH74" s="46">
        <f t="shared" si="24"/>
        <v>-7.5713320295036496E-2</v>
      </c>
      <c r="AI74" s="10">
        <f t="shared" si="26"/>
        <v>-7.5388252928380556E-2</v>
      </c>
      <c r="AK74" s="46">
        <f t="shared" si="25"/>
        <v>-2.6512481959006817</v>
      </c>
      <c r="AL74" s="10">
        <f t="shared" si="27"/>
        <v>-2.805138147584473</v>
      </c>
    </row>
    <row r="75" spans="2:38" x14ac:dyDescent="0.3">
      <c r="B75" s="2" t="s">
        <v>71</v>
      </c>
      <c r="C75" s="41"/>
      <c r="D75" s="14">
        <v>5.8779717856286802E-3</v>
      </c>
      <c r="E75" s="15">
        <v>1.0808036776811501E-2</v>
      </c>
      <c r="F75" s="19">
        <v>5.9674363836136101E-3</v>
      </c>
      <c r="G75" s="43"/>
      <c r="H75" s="6">
        <v>47.511961499652898</v>
      </c>
      <c r="I75" s="7">
        <v>44.772284824145245</v>
      </c>
      <c r="J75" s="43"/>
      <c r="K75" s="6">
        <v>44.004480492409598</v>
      </c>
      <c r="L75" s="7">
        <v>41.228336438110603</v>
      </c>
      <c r="M75" s="43"/>
      <c r="N75" s="6">
        <v>48.124855405431298</v>
      </c>
      <c r="O75" s="7">
        <v>45.074914652788294</v>
      </c>
      <c r="P75" s="43"/>
      <c r="Q75" s="6">
        <v>44.618740216187497</v>
      </c>
      <c r="R75" s="7">
        <v>41.5650880299183</v>
      </c>
      <c r="S75" s="43"/>
      <c r="T75" s="6">
        <v>42.266199710333197</v>
      </c>
      <c r="U75" s="7">
        <v>38.615554505435597</v>
      </c>
      <c r="V75" s="43"/>
      <c r="W75" s="6">
        <v>39.186888849629803</v>
      </c>
      <c r="X75" s="7">
        <v>35.611060168399646</v>
      </c>
      <c r="Y75" s="43"/>
      <c r="Z75" s="46">
        <f t="shared" si="18"/>
        <v>-3.5074810072432996</v>
      </c>
      <c r="AA75" s="21">
        <f t="shared" si="19"/>
        <v>-3.5061151892438005</v>
      </c>
      <c r="AB75" s="10">
        <f t="shared" si="20"/>
        <v>-3.0793108607033943</v>
      </c>
      <c r="AC75" s="43"/>
      <c r="AD75" s="46">
        <f t="shared" si="21"/>
        <v>-3.5439483860346428</v>
      </c>
      <c r="AE75" s="21">
        <f t="shared" si="22"/>
        <v>-3.5098266228699941</v>
      </c>
      <c r="AF75" s="10">
        <f t="shared" si="23"/>
        <v>-3.0044943370359505</v>
      </c>
      <c r="AG75" s="50"/>
      <c r="AH75" s="46">
        <f t="shared" si="24"/>
        <v>-0.34006588666157028</v>
      </c>
      <c r="AI75" s="10">
        <f t="shared" si="26"/>
        <v>-0.37461178652965149</v>
      </c>
      <c r="AK75" s="46">
        <f t="shared" si="25"/>
        <v>-5.0403110269480758</v>
      </c>
      <c r="AL75" s="10">
        <f t="shared" si="27"/>
        <v>-5.1990239763206008</v>
      </c>
    </row>
    <row r="76" spans="2:38" x14ac:dyDescent="0.3">
      <c r="B76" s="2" t="s">
        <v>72</v>
      </c>
      <c r="C76" s="41"/>
      <c r="D76" s="14">
        <v>3.58007103520981E-2</v>
      </c>
      <c r="E76" s="15">
        <v>2.95038232336572E-2</v>
      </c>
      <c r="F76" s="19">
        <v>1.34077333480034E-2</v>
      </c>
      <c r="G76" s="43"/>
      <c r="H76" s="6">
        <v>32.100509022157702</v>
      </c>
      <c r="I76" s="7">
        <v>30.393560790446799</v>
      </c>
      <c r="J76" s="43"/>
      <c r="K76" s="6">
        <v>30.087214567631801</v>
      </c>
      <c r="L76" s="7">
        <v>28.428717346799601</v>
      </c>
      <c r="M76" s="43"/>
      <c r="N76" s="6">
        <v>31.437816892632199</v>
      </c>
      <c r="O76" s="7">
        <v>29.781576672953648</v>
      </c>
      <c r="P76" s="43"/>
      <c r="Q76" s="6">
        <v>29.494815096494701</v>
      </c>
      <c r="R76" s="7">
        <v>27.880881820353299</v>
      </c>
      <c r="S76" s="43"/>
      <c r="T76" s="6">
        <v>27.667193993612798</v>
      </c>
      <c r="U76" s="7">
        <v>25.79529291793785</v>
      </c>
      <c r="V76" s="43"/>
      <c r="W76" s="6">
        <v>25.854403038509101</v>
      </c>
      <c r="X76" s="7">
        <v>24.021004600596349</v>
      </c>
      <c r="Y76" s="43"/>
      <c r="Z76" s="46">
        <f t="shared" si="18"/>
        <v>-2.0132944545259015</v>
      </c>
      <c r="AA76" s="21">
        <f t="shared" si="19"/>
        <v>-1.9430017961374979</v>
      </c>
      <c r="AB76" s="10">
        <f t="shared" si="20"/>
        <v>-1.8127909551036971</v>
      </c>
      <c r="AC76" s="43"/>
      <c r="AD76" s="46">
        <f t="shared" si="21"/>
        <v>-1.9648434436471973</v>
      </c>
      <c r="AE76" s="21">
        <f t="shared" si="22"/>
        <v>-1.9006948526003491</v>
      </c>
      <c r="AF76" s="10">
        <f t="shared" si="23"/>
        <v>-1.7742883173415009</v>
      </c>
      <c r="AG76" s="50"/>
      <c r="AH76" s="46">
        <f t="shared" si="24"/>
        <v>-0.19286161072459784</v>
      </c>
      <c r="AI76" s="10">
        <f t="shared" si="26"/>
        <v>-0.18426600772855148</v>
      </c>
      <c r="AK76" s="46">
        <f t="shared" si="25"/>
        <v>-2.640792262884144</v>
      </c>
      <c r="AL76" s="10">
        <f t="shared" si="27"/>
        <v>-2.5657155827066198</v>
      </c>
    </row>
    <row r="77" spans="2:38" x14ac:dyDescent="0.3">
      <c r="B77" s="2" t="s">
        <v>73</v>
      </c>
      <c r="C77" s="41"/>
      <c r="D77" s="14">
        <v>6.1430221288765602E-2</v>
      </c>
      <c r="E77" s="15">
        <v>0.10700817944473801</v>
      </c>
      <c r="F77" s="19">
        <v>5.1187507797160303E-2</v>
      </c>
      <c r="G77" s="43"/>
      <c r="H77" s="6">
        <v>45.908864848588699</v>
      </c>
      <c r="I77" s="7">
        <v>46.047795931380847</v>
      </c>
      <c r="J77" s="43"/>
      <c r="K77" s="6">
        <v>42.9702512454421</v>
      </c>
      <c r="L77" s="7">
        <v>43.058719054270696</v>
      </c>
      <c r="M77" s="43"/>
      <c r="N77" s="6">
        <v>47.816984867111401</v>
      </c>
      <c r="O77" s="7">
        <v>48.327101910263551</v>
      </c>
      <c r="P77" s="43"/>
      <c r="Q77" s="6">
        <v>44.8303639773724</v>
      </c>
      <c r="R77" s="7">
        <v>45.297941623108748</v>
      </c>
      <c r="S77" s="43"/>
      <c r="T77" s="6">
        <v>37.437088976014699</v>
      </c>
      <c r="U77" s="7">
        <v>37.291695550501643</v>
      </c>
      <c r="V77" s="43"/>
      <c r="W77" s="6">
        <v>35.107285915486798</v>
      </c>
      <c r="X77" s="7">
        <v>34.925895893601698</v>
      </c>
      <c r="Y77" s="43"/>
      <c r="Z77" s="46">
        <f t="shared" si="18"/>
        <v>-2.9386136031465995</v>
      </c>
      <c r="AA77" s="21">
        <f t="shared" si="19"/>
        <v>-2.986620889739001</v>
      </c>
      <c r="AB77" s="10">
        <f t="shared" si="20"/>
        <v>-2.329803060527901</v>
      </c>
      <c r="AC77" s="43"/>
      <c r="AD77" s="46">
        <f t="shared" si="21"/>
        <v>-2.9890768771101506</v>
      </c>
      <c r="AE77" s="21">
        <f t="shared" si="22"/>
        <v>-3.0291602871548022</v>
      </c>
      <c r="AF77" s="10">
        <f t="shared" si="23"/>
        <v>-2.3657996568999451</v>
      </c>
      <c r="AG77" s="50"/>
      <c r="AH77" s="46">
        <f t="shared" si="24"/>
        <v>-0.70281020606498168</v>
      </c>
      <c r="AI77" s="10">
        <f t="shared" si="26"/>
        <v>-0.70627405425229339</v>
      </c>
      <c r="AK77" s="46">
        <f t="shared" si="25"/>
        <v>-4.6251282863743359</v>
      </c>
      <c r="AL77" s="10">
        <f t="shared" si="27"/>
        <v>-4.6773614643727743</v>
      </c>
    </row>
    <row r="78" spans="2:38" x14ac:dyDescent="0.3">
      <c r="B78" s="2" t="s">
        <v>74</v>
      </c>
      <c r="C78" s="41"/>
      <c r="D78" s="14">
        <v>0.13070897278676299</v>
      </c>
      <c r="E78" s="15">
        <v>0.18901457291679899</v>
      </c>
      <c r="F78" s="19">
        <v>7.07052100911848E-2</v>
      </c>
      <c r="G78" s="43"/>
      <c r="H78" s="6">
        <v>43.773303495482502</v>
      </c>
      <c r="I78" s="7">
        <v>45.181937838179749</v>
      </c>
      <c r="J78" s="43"/>
      <c r="K78" s="6">
        <v>41.459467417043697</v>
      </c>
      <c r="L78" s="7">
        <v>42.829848483329449</v>
      </c>
      <c r="M78" s="43"/>
      <c r="N78" s="6">
        <v>45.657555559320201</v>
      </c>
      <c r="O78" s="7">
        <v>47.580298312363254</v>
      </c>
      <c r="P78" s="43"/>
      <c r="Q78" s="6">
        <v>43.360583365604903</v>
      </c>
      <c r="R78" s="7">
        <v>45.207857457083001</v>
      </c>
      <c r="S78" s="43"/>
      <c r="T78" s="6">
        <v>35.716030466549903</v>
      </c>
      <c r="U78" s="7">
        <v>37.317652505313902</v>
      </c>
      <c r="V78" s="43"/>
      <c r="W78" s="6">
        <v>33.821662885407299</v>
      </c>
      <c r="X78" s="7">
        <v>35.379580115360497</v>
      </c>
      <c r="Y78" s="43"/>
      <c r="Z78" s="46">
        <f t="shared" si="18"/>
        <v>-2.3138360784388041</v>
      </c>
      <c r="AA78" s="21">
        <f t="shared" si="19"/>
        <v>-2.2969721937152983</v>
      </c>
      <c r="AB78" s="10">
        <f t="shared" si="20"/>
        <v>-1.8943675811426033</v>
      </c>
      <c r="AC78" s="43"/>
      <c r="AD78" s="46">
        <f t="shared" si="21"/>
        <v>-2.3520893548502997</v>
      </c>
      <c r="AE78" s="21">
        <f t="shared" si="22"/>
        <v>-2.3724408552802529</v>
      </c>
      <c r="AF78" s="10">
        <f t="shared" si="23"/>
        <v>-1.9380723899534047</v>
      </c>
      <c r="AG78" s="50"/>
      <c r="AH78" s="46">
        <f t="shared" si="24"/>
        <v>-0.43729140376146353</v>
      </c>
      <c r="AI78" s="10">
        <f t="shared" si="26"/>
        <v>-0.4653974183899024</v>
      </c>
      <c r="AK78" s="46">
        <f t="shared" si="25"/>
        <v>-3.093984682262656</v>
      </c>
      <c r="AL78" s="10">
        <f t="shared" si="27"/>
        <v>-3.2059508527650742</v>
      </c>
    </row>
    <row r="79" spans="2:38" x14ac:dyDescent="0.3">
      <c r="B79" s="2" t="s">
        <v>75</v>
      </c>
      <c r="C79" s="41"/>
      <c r="D79" s="14">
        <v>0.101560879743216</v>
      </c>
      <c r="E79" s="15">
        <v>6.43517860045031E-2</v>
      </c>
      <c r="F79" s="19">
        <v>4.7675573868914897E-2</v>
      </c>
      <c r="G79" s="43"/>
      <c r="H79" s="6">
        <v>37.566140812696503</v>
      </c>
      <c r="I79" s="7">
        <v>52.463383502418502</v>
      </c>
      <c r="J79" s="43"/>
      <c r="K79" s="6">
        <v>34.887026209339503</v>
      </c>
      <c r="L79" s="7">
        <v>48.874100129995298</v>
      </c>
      <c r="M79" s="43"/>
      <c r="N79" s="6">
        <v>37.3461589214862</v>
      </c>
      <c r="O79" s="7">
        <v>50.624547979777901</v>
      </c>
      <c r="P79" s="43"/>
      <c r="Q79" s="6">
        <v>34.875729546358102</v>
      </c>
      <c r="R79" s="7">
        <v>47.38731226660375</v>
      </c>
      <c r="S79" s="43"/>
      <c r="T79" s="6">
        <v>34.453314440985302</v>
      </c>
      <c r="U79" s="7">
        <v>46.171150534080695</v>
      </c>
      <c r="V79" s="43"/>
      <c r="W79" s="6">
        <v>32.196247869628998</v>
      </c>
      <c r="X79" s="7">
        <v>43.218453369621756</v>
      </c>
      <c r="Y79" s="43"/>
      <c r="Z79" s="46">
        <f t="shared" si="18"/>
        <v>-2.6791146033570001</v>
      </c>
      <c r="AA79" s="21">
        <f t="shared" si="19"/>
        <v>-2.4704293751280986</v>
      </c>
      <c r="AB79" s="10">
        <f t="shared" si="20"/>
        <v>-2.2570665713563045</v>
      </c>
      <c r="AC79" s="43"/>
      <c r="AD79" s="46">
        <f t="shared" si="21"/>
        <v>-3.5892833724232034</v>
      </c>
      <c r="AE79" s="21">
        <f t="shared" si="22"/>
        <v>-3.2372357131741509</v>
      </c>
      <c r="AF79" s="10">
        <f t="shared" si="23"/>
        <v>-2.9526971644589395</v>
      </c>
      <c r="AG79" s="50"/>
      <c r="AH79" s="46">
        <f t="shared" si="24"/>
        <v>-0.54982791954329313</v>
      </c>
      <c r="AI79" s="10">
        <f t="shared" si="26"/>
        <v>-0.8360194687194844</v>
      </c>
      <c r="AK79" s="46">
        <f t="shared" si="25"/>
        <v>-3.9486080500744052</v>
      </c>
      <c r="AL79" s="10">
        <f t="shared" si="27"/>
        <v>-5.509696639150226</v>
      </c>
    </row>
    <row r="80" spans="2:38" x14ac:dyDescent="0.3">
      <c r="B80" s="2" t="s">
        <v>76</v>
      </c>
      <c r="C80" s="41"/>
      <c r="D80" s="14">
        <v>7.4123832697181096E-3</v>
      </c>
      <c r="E80" s="15">
        <v>5.7579264108404502E-3</v>
      </c>
      <c r="F80" s="19">
        <v>3.53380785772495E-3</v>
      </c>
      <c r="G80" s="43"/>
      <c r="H80" s="6">
        <v>31.161195074315199</v>
      </c>
      <c r="I80" s="7">
        <v>35.266584470164148</v>
      </c>
      <c r="J80" s="43"/>
      <c r="K80" s="6">
        <v>29.193113394100099</v>
      </c>
      <c r="L80" s="7">
        <v>32.981496702842804</v>
      </c>
      <c r="M80" s="43"/>
      <c r="N80" s="6">
        <v>31.291969249551201</v>
      </c>
      <c r="O80" s="7">
        <v>35.244092998067146</v>
      </c>
      <c r="P80" s="43"/>
      <c r="Q80" s="6">
        <v>29.344785512496198</v>
      </c>
      <c r="R80" s="7">
        <v>32.990350035637199</v>
      </c>
      <c r="S80" s="43"/>
      <c r="T80" s="6">
        <v>27.755465211388199</v>
      </c>
      <c r="U80" s="7">
        <v>30.060804878456551</v>
      </c>
      <c r="V80" s="43"/>
      <c r="W80" s="6">
        <v>26.042373825450898</v>
      </c>
      <c r="X80" s="7">
        <v>28.13341930468215</v>
      </c>
      <c r="Y80" s="43"/>
      <c r="Z80" s="46">
        <f t="shared" si="18"/>
        <v>-1.9680816802151</v>
      </c>
      <c r="AA80" s="21">
        <f t="shared" si="19"/>
        <v>-1.9471837370550027</v>
      </c>
      <c r="AB80" s="10">
        <f t="shared" si="20"/>
        <v>-1.7130913859373003</v>
      </c>
      <c r="AC80" s="43"/>
      <c r="AD80" s="46">
        <f t="shared" si="21"/>
        <v>-2.2850877673213432</v>
      </c>
      <c r="AE80" s="21">
        <f t="shared" si="22"/>
        <v>-2.2537429624299463</v>
      </c>
      <c r="AF80" s="10">
        <f t="shared" si="23"/>
        <v>-1.9273855737744015</v>
      </c>
      <c r="AG80" s="50"/>
      <c r="AH80" s="46">
        <f t="shared" si="24"/>
        <v>-0.36250925662664063</v>
      </c>
      <c r="AI80" s="10">
        <f t="shared" si="26"/>
        <v>-0.50796867958091729</v>
      </c>
      <c r="AK80" s="46">
        <f t="shared" si="25"/>
        <v>-3.7741159485605715</v>
      </c>
      <c r="AL80" s="10">
        <f t="shared" si="27"/>
        <v>-4.8149872782996468</v>
      </c>
    </row>
    <row r="81" spans="2:38" x14ac:dyDescent="0.3">
      <c r="B81" s="2" t="s">
        <v>77</v>
      </c>
      <c r="C81" s="41"/>
      <c r="D81" s="14">
        <v>15.644534866874499</v>
      </c>
      <c r="E81" s="15">
        <v>27.444078712924799</v>
      </c>
      <c r="F81" s="19">
        <v>16.7019842463516</v>
      </c>
      <c r="G81" s="43"/>
      <c r="H81" s="6">
        <v>71.703499133014304</v>
      </c>
      <c r="I81" s="7">
        <v>72.953668336904798</v>
      </c>
      <c r="J81" s="43"/>
      <c r="K81" s="6">
        <v>67.260174118639597</v>
      </c>
      <c r="L81" s="7">
        <v>67.989289171394006</v>
      </c>
      <c r="M81" s="43"/>
      <c r="N81" s="6">
        <v>76.068375803951199</v>
      </c>
      <c r="O81" s="7">
        <v>80.024415811243443</v>
      </c>
      <c r="P81" s="43"/>
      <c r="Q81" s="6">
        <v>70.915052307727095</v>
      </c>
      <c r="R81" s="7">
        <v>74.195619831586001</v>
      </c>
      <c r="S81" s="43"/>
      <c r="T81" s="6">
        <v>69.457385792288505</v>
      </c>
      <c r="U81" s="7">
        <v>70.946872012351008</v>
      </c>
      <c r="V81" s="43"/>
      <c r="W81" s="6">
        <v>64.760406375047197</v>
      </c>
      <c r="X81" s="7">
        <v>65.765690231294997</v>
      </c>
      <c r="Y81" s="43"/>
      <c r="Z81" s="46">
        <f t="shared" si="18"/>
        <v>-4.4433250143747074</v>
      </c>
      <c r="AA81" s="21">
        <f t="shared" si="19"/>
        <v>-5.1533234962241039</v>
      </c>
      <c r="AB81" s="10">
        <f t="shared" si="20"/>
        <v>-4.6969794172413089</v>
      </c>
      <c r="AC81" s="43"/>
      <c r="AD81" s="46">
        <f t="shared" si="21"/>
        <v>-4.9643791655107918</v>
      </c>
      <c r="AE81" s="21">
        <f t="shared" si="22"/>
        <v>-5.8287959796574427</v>
      </c>
      <c r="AF81" s="10">
        <f t="shared" si="23"/>
        <v>-5.1811817810560115</v>
      </c>
      <c r="AG81" s="50"/>
      <c r="AH81" s="46">
        <f t="shared" si="24"/>
        <v>-1.1331579408009662</v>
      </c>
      <c r="AI81" s="10">
        <f t="shared" si="26"/>
        <v>-1.449618695314786</v>
      </c>
      <c r="AK81" s="46">
        <f t="shared" si="25"/>
        <v>-1.4112262681421521</v>
      </c>
      <c r="AL81" s="10">
        <f t="shared" si="27"/>
        <v>-1.0349775467419038</v>
      </c>
    </row>
    <row r="82" spans="2:38" x14ac:dyDescent="0.3">
      <c r="B82" s="2" t="s">
        <v>78</v>
      </c>
      <c r="C82" s="41"/>
      <c r="D82" s="14">
        <v>3.96645147142149</v>
      </c>
      <c r="E82" s="15">
        <v>5.3403693519078699</v>
      </c>
      <c r="F82" s="19">
        <v>2.0827023755629899</v>
      </c>
      <c r="G82" s="43"/>
      <c r="H82" s="6">
        <v>60.259826565951798</v>
      </c>
      <c r="I82" s="7">
        <v>59.137586218947497</v>
      </c>
      <c r="J82" s="43"/>
      <c r="K82" s="6">
        <v>56.996580959682703</v>
      </c>
      <c r="L82" s="7">
        <v>55.916992436466899</v>
      </c>
      <c r="M82" s="43"/>
      <c r="N82" s="6">
        <v>61.428121845151097</v>
      </c>
      <c r="O82" s="7">
        <v>60.603652981401801</v>
      </c>
      <c r="P82" s="43"/>
      <c r="Q82" s="6">
        <v>57.760019195503098</v>
      </c>
      <c r="R82" s="7">
        <v>56.995482324979349</v>
      </c>
      <c r="S82" s="43"/>
      <c r="T82" s="6">
        <v>50.582107997234502</v>
      </c>
      <c r="U82" s="7">
        <v>49.500555812051203</v>
      </c>
      <c r="V82" s="43"/>
      <c r="W82" s="6">
        <v>47.9444145362664</v>
      </c>
      <c r="X82" s="7">
        <v>46.909049598176701</v>
      </c>
      <c r="Y82" s="43"/>
      <c r="Z82" s="46">
        <f t="shared" si="18"/>
        <v>-3.2632456062690949</v>
      </c>
      <c r="AA82" s="21">
        <f t="shared" si="19"/>
        <v>-3.6681026496479987</v>
      </c>
      <c r="AB82" s="10">
        <f t="shared" si="20"/>
        <v>-2.6376934609681015</v>
      </c>
      <c r="AC82" s="43"/>
      <c r="AD82" s="46">
        <f t="shared" si="21"/>
        <v>-3.2205937824805986</v>
      </c>
      <c r="AE82" s="21">
        <f t="shared" si="22"/>
        <v>-3.6081706564224518</v>
      </c>
      <c r="AF82" s="10">
        <f t="shared" si="23"/>
        <v>-2.5915062138745029</v>
      </c>
      <c r="AG82" s="50"/>
      <c r="AH82" s="46">
        <f t="shared" si="24"/>
        <v>-1.074478951683977</v>
      </c>
      <c r="AI82" s="10">
        <f t="shared" si="26"/>
        <v>-1.0631098888967248</v>
      </c>
      <c r="AK82" s="46">
        <f t="shared" si="25"/>
        <v>-1.8333898075646848</v>
      </c>
      <c r="AL82" s="10">
        <f t="shared" si="27"/>
        <v>-1.7981503667053758</v>
      </c>
    </row>
    <row r="83" spans="2:38" x14ac:dyDescent="0.3">
      <c r="B83" s="2" t="s">
        <v>79</v>
      </c>
      <c r="C83" s="41"/>
      <c r="D83" s="14">
        <v>2.3415034626023998</v>
      </c>
      <c r="E83" s="15">
        <v>3.0342827128171699</v>
      </c>
      <c r="F83" s="19">
        <v>0.69668107992055595</v>
      </c>
      <c r="G83" s="43"/>
      <c r="H83" s="6">
        <v>59.643461789046</v>
      </c>
      <c r="I83" s="7">
        <v>70.825488307892556</v>
      </c>
      <c r="J83" s="43"/>
      <c r="K83" s="6">
        <v>55.099356913467197</v>
      </c>
      <c r="L83" s="7">
        <v>65.543554141942806</v>
      </c>
      <c r="M83" s="43"/>
      <c r="N83" s="6">
        <v>61.2608338452712</v>
      </c>
      <c r="O83" s="7">
        <v>73.601173580003604</v>
      </c>
      <c r="P83" s="43"/>
      <c r="Q83" s="6">
        <v>56.454372819644803</v>
      </c>
      <c r="R83" s="7">
        <v>67.988808741916998</v>
      </c>
      <c r="S83" s="43"/>
      <c r="T83" s="6">
        <v>54.656982077820402</v>
      </c>
      <c r="U83" s="7">
        <v>62.654426059061848</v>
      </c>
      <c r="V83" s="43"/>
      <c r="W83" s="6">
        <v>50.736693939317497</v>
      </c>
      <c r="X83" s="7">
        <v>58.176580927021952</v>
      </c>
      <c r="Y83" s="43"/>
      <c r="Z83" s="46">
        <f t="shared" si="18"/>
        <v>-4.5441048755788032</v>
      </c>
      <c r="AA83" s="21">
        <f t="shared" si="19"/>
        <v>-4.8064610256263975</v>
      </c>
      <c r="AB83" s="10">
        <f t="shared" si="20"/>
        <v>-3.9202881385029045</v>
      </c>
      <c r="AC83" s="43"/>
      <c r="AD83" s="46">
        <f t="shared" si="21"/>
        <v>-5.2819341659497496</v>
      </c>
      <c r="AE83" s="21">
        <f t="shared" si="22"/>
        <v>-5.6123648380866058</v>
      </c>
      <c r="AF83" s="10">
        <f t="shared" si="23"/>
        <v>-4.4778451320398958</v>
      </c>
      <c r="AG83" s="50"/>
      <c r="AH83" s="46">
        <f t="shared" si="24"/>
        <v>-0.57490616123503657</v>
      </c>
      <c r="AI83" s="10">
        <f t="shared" si="26"/>
        <v>-0.73742470840909924</v>
      </c>
      <c r="AK83" s="46">
        <f t="shared" si="25"/>
        <v>-4.1171277290516715</v>
      </c>
      <c r="AL83" s="10">
        <f t="shared" si="27"/>
        <v>-4.73091691599436</v>
      </c>
    </row>
    <row r="84" spans="2:38" x14ac:dyDescent="0.3">
      <c r="B84" s="2" t="s">
        <v>80</v>
      </c>
      <c r="C84" s="41"/>
      <c r="D84" s="14">
        <v>0.95224655218377996</v>
      </c>
      <c r="E84" s="15">
        <v>2.1292558968363702</v>
      </c>
      <c r="F84" s="19">
        <v>0.48470556683257598</v>
      </c>
      <c r="G84" s="43"/>
      <c r="H84" s="6">
        <v>60.955650717382298</v>
      </c>
      <c r="I84" s="7">
        <v>73.538498024635899</v>
      </c>
      <c r="J84" s="43"/>
      <c r="K84" s="6">
        <v>56.066991396962401</v>
      </c>
      <c r="L84" s="7">
        <v>67.94272559619526</v>
      </c>
      <c r="M84" s="43"/>
      <c r="N84" s="6">
        <v>59.943012760975598</v>
      </c>
      <c r="O84" s="7">
        <v>76.047288852283259</v>
      </c>
      <c r="P84" s="43"/>
      <c r="Q84" s="6">
        <v>54.690055910715998</v>
      </c>
      <c r="R84" s="7">
        <v>69.737215602127051</v>
      </c>
      <c r="S84" s="43"/>
      <c r="T84" s="6">
        <v>57.425655011085198</v>
      </c>
      <c r="U84" s="7">
        <v>66.970835679583899</v>
      </c>
      <c r="V84" s="43"/>
      <c r="W84" s="6">
        <v>53.130655970842803</v>
      </c>
      <c r="X84" s="7">
        <v>62.049369412174052</v>
      </c>
      <c r="Y84" s="43"/>
      <c r="Z84" s="46">
        <f t="shared" si="18"/>
        <v>-4.8886593204198974</v>
      </c>
      <c r="AA84" s="21">
        <f t="shared" si="19"/>
        <v>-5.2529568502596007</v>
      </c>
      <c r="AB84" s="10">
        <f t="shared" si="20"/>
        <v>-4.294999040242395</v>
      </c>
      <c r="AC84" s="43"/>
      <c r="AD84" s="46">
        <f t="shared" si="21"/>
        <v>-5.5957724284406396</v>
      </c>
      <c r="AE84" s="21">
        <f t="shared" si="22"/>
        <v>-6.3100732501562078</v>
      </c>
      <c r="AF84" s="10">
        <f t="shared" si="23"/>
        <v>-4.9214662674098477</v>
      </c>
      <c r="AG84" s="50"/>
      <c r="AH84" s="46">
        <f t="shared" si="24"/>
        <v>-0.64112312369004787</v>
      </c>
      <c r="AI84" s="10">
        <f t="shared" si="26"/>
        <v>-0.93665683971028846</v>
      </c>
      <c r="AK84" s="46">
        <f t="shared" si="25"/>
        <v>-4.8159176798824621</v>
      </c>
      <c r="AL84" s="10">
        <f t="shared" si="27"/>
        <v>-5.6145279653577802</v>
      </c>
    </row>
    <row r="85" spans="2:38" x14ac:dyDescent="0.3">
      <c r="B85" s="2" t="s">
        <v>81</v>
      </c>
      <c r="C85" s="41"/>
      <c r="D85" s="14">
        <v>8.0114545120354597E-2</v>
      </c>
      <c r="E85" s="15">
        <v>5.7869741564889499E-2</v>
      </c>
      <c r="F85" s="19">
        <v>4.2261523959832001E-2</v>
      </c>
      <c r="G85" s="43"/>
      <c r="H85" s="6">
        <v>37.759752904374501</v>
      </c>
      <c r="I85" s="7">
        <v>42.424506572041054</v>
      </c>
      <c r="J85" s="43"/>
      <c r="K85" s="6">
        <v>34.988204130206903</v>
      </c>
      <c r="L85" s="7">
        <v>39.14885408768005</v>
      </c>
      <c r="M85" s="43"/>
      <c r="N85" s="6">
        <v>37.918182970431999</v>
      </c>
      <c r="O85" s="7">
        <v>42.009304124192354</v>
      </c>
      <c r="P85" s="43"/>
      <c r="Q85" s="6">
        <v>35.307062593169498</v>
      </c>
      <c r="R85" s="7">
        <v>38.965912471939347</v>
      </c>
      <c r="S85" s="43"/>
      <c r="T85" s="6">
        <v>33.851398967286201</v>
      </c>
      <c r="U85" s="7">
        <v>36.382897166588847</v>
      </c>
      <c r="V85" s="43"/>
      <c r="W85" s="6">
        <v>31.5943851869193</v>
      </c>
      <c r="X85" s="7">
        <v>33.808750715827649</v>
      </c>
      <c r="Y85" s="43"/>
      <c r="Z85" s="46">
        <f t="shared" si="18"/>
        <v>-2.7715487741675986</v>
      </c>
      <c r="AA85" s="21">
        <f t="shared" si="19"/>
        <v>-2.6111203772625018</v>
      </c>
      <c r="AB85" s="10">
        <f t="shared" si="20"/>
        <v>-2.2570137803669006</v>
      </c>
      <c r="AC85" s="43"/>
      <c r="AD85" s="46">
        <f t="shared" si="21"/>
        <v>-3.2756524843610038</v>
      </c>
      <c r="AE85" s="21">
        <f t="shared" si="22"/>
        <v>-3.0433916522530069</v>
      </c>
      <c r="AF85" s="10">
        <f t="shared" si="23"/>
        <v>-2.574146450761198</v>
      </c>
      <c r="AG85" s="50"/>
      <c r="AH85" s="46">
        <f t="shared" si="24"/>
        <v>-0.80268267422671558</v>
      </c>
      <c r="AI85" s="10">
        <f t="shared" si="26"/>
        <v>-1.094601866374658</v>
      </c>
      <c r="AK85" s="46">
        <f t="shared" si="25"/>
        <v>-4.8309254165201931</v>
      </c>
      <c r="AL85" s="10">
        <f t="shared" si="27"/>
        <v>-6.079537700768876</v>
      </c>
    </row>
    <row r="86" spans="2:38" x14ac:dyDescent="0.3">
      <c r="B86" s="2" t="s">
        <v>82</v>
      </c>
      <c r="C86" s="41"/>
      <c r="D86" s="14">
        <v>0.180807985509158</v>
      </c>
      <c r="E86" s="15">
        <v>0.24009366969631199</v>
      </c>
      <c r="F86" s="19">
        <v>6.9032137845491004E-2</v>
      </c>
      <c r="G86" s="43"/>
      <c r="H86" s="6">
        <v>54.385519210187397</v>
      </c>
      <c r="I86" s="7">
        <v>63.171299813087352</v>
      </c>
      <c r="J86" s="43"/>
      <c r="K86" s="6">
        <v>49.8872745208851</v>
      </c>
      <c r="L86" s="7">
        <v>58.102969644740597</v>
      </c>
      <c r="M86" s="43"/>
      <c r="N86" s="6">
        <v>53.599653064205697</v>
      </c>
      <c r="O86" s="7">
        <v>62.937344278938099</v>
      </c>
      <c r="P86" s="43"/>
      <c r="Q86" s="6">
        <v>48.934468231691397</v>
      </c>
      <c r="R86" s="7">
        <v>57.64167499473615</v>
      </c>
      <c r="S86" s="43"/>
      <c r="T86" s="6">
        <v>50.481364293729598</v>
      </c>
      <c r="U86" s="7">
        <v>56.986741029518953</v>
      </c>
      <c r="V86" s="43"/>
      <c r="W86" s="6">
        <v>46.689398213640501</v>
      </c>
      <c r="X86" s="7">
        <v>52.796682341055956</v>
      </c>
      <c r="Y86" s="43"/>
      <c r="Z86" s="46">
        <f t="shared" si="18"/>
        <v>-4.4982446893022967</v>
      </c>
      <c r="AA86" s="21">
        <f t="shared" si="19"/>
        <v>-4.6651848325142993</v>
      </c>
      <c r="AB86" s="10">
        <f t="shared" si="20"/>
        <v>-3.7919660800890966</v>
      </c>
      <c r="AC86" s="43"/>
      <c r="AD86" s="46">
        <f t="shared" si="21"/>
        <v>-5.0683301683467548</v>
      </c>
      <c r="AE86" s="21">
        <f t="shared" si="22"/>
        <v>-5.2956692842019493</v>
      </c>
      <c r="AF86" s="10">
        <f t="shared" si="23"/>
        <v>-4.1900586884629973</v>
      </c>
      <c r="AG86" s="50"/>
      <c r="AH86" s="46">
        <f t="shared" si="24"/>
        <v>-0.70897716578483516</v>
      </c>
      <c r="AI86" s="10">
        <f t="shared" si="26"/>
        <v>-0.89342327174321112</v>
      </c>
      <c r="AK86" s="46">
        <f t="shared" si="25"/>
        <v>-5.6915717453575772</v>
      </c>
      <c r="AL86" s="10">
        <f t="shared" si="27"/>
        <v>-6.5816839582316389</v>
      </c>
    </row>
    <row r="87" spans="2:38" x14ac:dyDescent="0.3">
      <c r="B87" s="2" t="s">
        <v>83</v>
      </c>
      <c r="C87" s="41"/>
      <c r="D87" s="14">
        <v>0.69353263536418097</v>
      </c>
      <c r="E87" s="15">
        <v>0.32762955122708298</v>
      </c>
      <c r="F87" s="19">
        <v>0.23986742006453801</v>
      </c>
      <c r="G87" s="43"/>
      <c r="H87" s="6">
        <v>46.093263499920504</v>
      </c>
      <c r="I87" s="7">
        <v>58.729163108286443</v>
      </c>
      <c r="J87" s="43"/>
      <c r="K87" s="6">
        <v>42.953769635649799</v>
      </c>
      <c r="L87" s="7">
        <v>54.943581515156048</v>
      </c>
      <c r="M87" s="43"/>
      <c r="N87" s="6">
        <v>44.9259090775708</v>
      </c>
      <c r="O87" s="7">
        <v>55.2880685108587</v>
      </c>
      <c r="P87" s="43"/>
      <c r="Q87" s="6">
        <v>42.0939873290097</v>
      </c>
      <c r="R87" s="7">
        <v>51.945410644650352</v>
      </c>
      <c r="S87" s="43"/>
      <c r="T87" s="6">
        <v>40.940901314090702</v>
      </c>
      <c r="U87" s="7">
        <v>49.878854658004755</v>
      </c>
      <c r="V87" s="43"/>
      <c r="W87" s="6">
        <v>38.4056365526409</v>
      </c>
      <c r="X87" s="7">
        <v>46.883776058015748</v>
      </c>
      <c r="Y87" s="43"/>
      <c r="Z87" s="46">
        <f t="shared" si="18"/>
        <v>-3.1394938642707046</v>
      </c>
      <c r="AA87" s="21">
        <f t="shared" si="19"/>
        <v>-2.8319217485611006</v>
      </c>
      <c r="AB87" s="10">
        <f t="shared" si="20"/>
        <v>-2.5352647614498025</v>
      </c>
      <c r="AC87" s="43"/>
      <c r="AD87" s="46">
        <f t="shared" si="21"/>
        <v>-3.7855815931303951</v>
      </c>
      <c r="AE87" s="21">
        <f t="shared" si="22"/>
        <v>-3.3426578662083486</v>
      </c>
      <c r="AF87" s="10">
        <f t="shared" si="23"/>
        <v>-2.9950785999890073</v>
      </c>
      <c r="AG87" s="50"/>
      <c r="AH87" s="46">
        <f t="shared" si="24"/>
        <v>-0.53987862727938496</v>
      </c>
      <c r="AI87" s="10">
        <f t="shared" si="26"/>
        <v>-0.71625256398881798</v>
      </c>
      <c r="AK87" s="46">
        <f t="shared" si="25"/>
        <v>-3.3591519872965159</v>
      </c>
      <c r="AL87" s="10">
        <f t="shared" si="27"/>
        <v>-4.069084399376294</v>
      </c>
    </row>
    <row r="88" spans="2:38" x14ac:dyDescent="0.3">
      <c r="B88" s="2" t="s">
        <v>84</v>
      </c>
      <c r="C88" s="41"/>
      <c r="D88" s="14">
        <v>5.6980915771563799E-2</v>
      </c>
      <c r="E88" s="15">
        <v>4.66778106091085E-2</v>
      </c>
      <c r="F88" s="19">
        <v>1.50543788014366E-2</v>
      </c>
      <c r="G88" s="43"/>
      <c r="H88" s="6">
        <v>46.411148429304198</v>
      </c>
      <c r="I88" s="7">
        <v>46.808574224388451</v>
      </c>
      <c r="J88" s="43"/>
      <c r="K88" s="6">
        <v>42.908598545989697</v>
      </c>
      <c r="L88" s="7">
        <v>43.158026431971699</v>
      </c>
      <c r="M88" s="43"/>
      <c r="N88" s="6">
        <v>45.031424284110102</v>
      </c>
      <c r="O88" s="7">
        <v>45.462063442078147</v>
      </c>
      <c r="P88" s="43"/>
      <c r="Q88" s="6">
        <v>41.7119447905607</v>
      </c>
      <c r="R88" s="7">
        <v>42.000325118374846</v>
      </c>
      <c r="S88" s="43"/>
      <c r="T88" s="6">
        <v>35.569530579591799</v>
      </c>
      <c r="U88" s="7">
        <v>35.379748562942552</v>
      </c>
      <c r="V88" s="43"/>
      <c r="W88" s="6">
        <v>33.032932082059901</v>
      </c>
      <c r="X88" s="7">
        <v>32.766167848604056</v>
      </c>
      <c r="Y88" s="43"/>
      <c r="Z88" s="46">
        <f t="shared" si="18"/>
        <v>-3.5025498833145008</v>
      </c>
      <c r="AA88" s="21">
        <f t="shared" si="19"/>
        <v>-3.3194794935494016</v>
      </c>
      <c r="AB88" s="10">
        <f t="shared" si="20"/>
        <v>-2.536598497531898</v>
      </c>
      <c r="AC88" s="43"/>
      <c r="AD88" s="46">
        <f t="shared" si="21"/>
        <v>-3.6505477924167522</v>
      </c>
      <c r="AE88" s="21">
        <f t="shared" si="22"/>
        <v>-3.461738323703301</v>
      </c>
      <c r="AF88" s="10">
        <f t="shared" si="23"/>
        <v>-2.6135807143384966</v>
      </c>
      <c r="AG88" s="50"/>
      <c r="AH88" s="46">
        <f t="shared" si="24"/>
        <v>-0.71415224047683445</v>
      </c>
      <c r="AI88" s="10">
        <f t="shared" si="26"/>
        <v>-0.76898332885703857</v>
      </c>
      <c r="AK88" s="46">
        <f t="shared" si="25"/>
        <v>-5.529952036067078</v>
      </c>
      <c r="AL88" s="10">
        <f t="shared" si="27"/>
        <v>-5.8374311235363212</v>
      </c>
    </row>
    <row r="89" spans="2:38" x14ac:dyDescent="0.3">
      <c r="B89" s="2" t="s">
        <v>85</v>
      </c>
      <c r="C89" s="41"/>
      <c r="D89" s="14">
        <v>2.2024061513358499</v>
      </c>
      <c r="E89" s="15">
        <v>1.1986793023959601</v>
      </c>
      <c r="F89" s="19">
        <v>0.82435373533543099</v>
      </c>
      <c r="G89" s="43"/>
      <c r="H89" s="6">
        <v>44.037981028034302</v>
      </c>
      <c r="I89" s="7">
        <v>51.05141569323375</v>
      </c>
      <c r="J89" s="43"/>
      <c r="K89" s="6">
        <v>41.011177169750901</v>
      </c>
      <c r="L89" s="7">
        <v>47.665161302952349</v>
      </c>
      <c r="M89" s="43"/>
      <c r="N89" s="6">
        <v>44.574759221798203</v>
      </c>
      <c r="O89" s="7">
        <v>50.532269921725948</v>
      </c>
      <c r="P89" s="43"/>
      <c r="Q89" s="6">
        <v>41.718850503119</v>
      </c>
      <c r="R89" s="7">
        <v>47.451690813268051</v>
      </c>
      <c r="S89" s="43"/>
      <c r="T89" s="6">
        <v>41.057312148724598</v>
      </c>
      <c r="U89" s="7">
        <v>45.083103904412653</v>
      </c>
      <c r="V89" s="43"/>
      <c r="W89" s="6">
        <v>38.565658536267598</v>
      </c>
      <c r="X89" s="7">
        <v>42.451749137562544</v>
      </c>
      <c r="Y89" s="43"/>
      <c r="Z89" s="46">
        <f t="shared" si="18"/>
        <v>-3.0268038582834009</v>
      </c>
      <c r="AA89" s="21">
        <f t="shared" si="19"/>
        <v>-2.8559087186792027</v>
      </c>
      <c r="AB89" s="10">
        <f t="shared" si="20"/>
        <v>-2.4916536124570001</v>
      </c>
      <c r="AC89" s="43"/>
      <c r="AD89" s="46">
        <f t="shared" si="21"/>
        <v>-3.3862543902814011</v>
      </c>
      <c r="AE89" s="21">
        <f t="shared" si="22"/>
        <v>-3.0805791084578971</v>
      </c>
      <c r="AF89" s="10">
        <f t="shared" si="23"/>
        <v>-2.6313547668501087</v>
      </c>
      <c r="AG89" s="50"/>
      <c r="AH89" s="46">
        <f t="shared" si="24"/>
        <v>-0.51914542741514147</v>
      </c>
      <c r="AI89" s="10">
        <f t="shared" si="26"/>
        <v>-0.74256347888093766</v>
      </c>
      <c r="AK89" s="46">
        <f t="shared" si="25"/>
        <v>-2.6568902563826695</v>
      </c>
      <c r="AL89" s="10">
        <f t="shared" si="27"/>
        <v>-2.8402531844064178</v>
      </c>
    </row>
    <row r="90" spans="2:38" x14ac:dyDescent="0.3">
      <c r="B90" s="2" t="s">
        <v>86</v>
      </c>
      <c r="C90" s="41"/>
      <c r="D90" s="14">
        <v>7.4808603784814007E-2</v>
      </c>
      <c r="E90" s="15">
        <v>0.17924253385574099</v>
      </c>
      <c r="F90" s="19">
        <v>4.7785926973794197E-2</v>
      </c>
      <c r="G90" s="43"/>
      <c r="H90" s="6">
        <v>59.523382485398301</v>
      </c>
      <c r="I90" s="7">
        <v>68.23122390781235</v>
      </c>
      <c r="J90" s="43"/>
      <c r="K90" s="6">
        <v>54.801289586641701</v>
      </c>
      <c r="L90" s="7">
        <v>62.968511083197797</v>
      </c>
      <c r="M90" s="43"/>
      <c r="N90" s="6">
        <v>60.360606084523397</v>
      </c>
      <c r="O90" s="7">
        <v>70.659432471826051</v>
      </c>
      <c r="P90" s="43"/>
      <c r="Q90" s="6">
        <v>55.137271004249101</v>
      </c>
      <c r="R90" s="7">
        <v>64.78893491980115</v>
      </c>
      <c r="S90" s="43"/>
      <c r="T90" s="6">
        <v>54.124184538909297</v>
      </c>
      <c r="U90" s="7">
        <v>61.095026633115253</v>
      </c>
      <c r="V90" s="43"/>
      <c r="W90" s="6">
        <v>50.0581595309378</v>
      </c>
      <c r="X90" s="7">
        <v>56.545426651411901</v>
      </c>
      <c r="Y90" s="43"/>
      <c r="Z90" s="46">
        <f t="shared" si="18"/>
        <v>-4.7220928987565998</v>
      </c>
      <c r="AA90" s="21">
        <f t="shared" si="19"/>
        <v>-5.2233350802742962</v>
      </c>
      <c r="AB90" s="10">
        <f t="shared" si="20"/>
        <v>-4.066025007971497</v>
      </c>
      <c r="AC90" s="43"/>
      <c r="AD90" s="46">
        <f t="shared" si="21"/>
        <v>-5.2627128246145531</v>
      </c>
      <c r="AE90" s="21">
        <f t="shared" si="22"/>
        <v>-5.8704975520249008</v>
      </c>
      <c r="AF90" s="10">
        <f t="shared" si="23"/>
        <v>-4.5495999817033521</v>
      </c>
      <c r="AG90" s="50"/>
      <c r="AH90" s="46">
        <f t="shared" si="24"/>
        <v>-0.83403576381631828</v>
      </c>
      <c r="AI90" s="10">
        <f t="shared" si="26"/>
        <v>-0.95752885753752104</v>
      </c>
      <c r="AK90" s="46">
        <f t="shared" si="25"/>
        <v>-6.7146676001363268</v>
      </c>
      <c r="AL90" s="10">
        <f t="shared" si="27"/>
        <v>-7.5744626129341581</v>
      </c>
    </row>
    <row r="91" spans="2:38" x14ac:dyDescent="0.3">
      <c r="B91" s="2" t="s">
        <v>87</v>
      </c>
      <c r="C91" s="41"/>
      <c r="D91" s="14">
        <v>0.82099728655203597</v>
      </c>
      <c r="E91" s="15">
        <v>0.87728304035164695</v>
      </c>
      <c r="F91" s="19">
        <v>0.40330528629586498</v>
      </c>
      <c r="G91" s="43"/>
      <c r="H91" s="6">
        <v>40.363050359799303</v>
      </c>
      <c r="I91" s="7">
        <v>52.707659918897249</v>
      </c>
      <c r="J91" s="43"/>
      <c r="K91" s="6">
        <v>37.753359678813297</v>
      </c>
      <c r="L91" s="7">
        <v>49.464679230510448</v>
      </c>
      <c r="M91" s="43"/>
      <c r="N91" s="6">
        <v>40.819312081570601</v>
      </c>
      <c r="O91" s="7">
        <v>53.329872965199399</v>
      </c>
      <c r="P91" s="43"/>
      <c r="Q91" s="6">
        <v>38.1984385460024</v>
      </c>
      <c r="R91" s="7">
        <v>50.085900100245354</v>
      </c>
      <c r="S91" s="43"/>
      <c r="T91" s="6">
        <v>37.034238180588403</v>
      </c>
      <c r="U91" s="7">
        <v>47.114206121003747</v>
      </c>
      <c r="V91" s="43"/>
      <c r="W91" s="6">
        <v>34.671866465392498</v>
      </c>
      <c r="X91" s="7">
        <v>44.197282817249103</v>
      </c>
      <c r="Y91" s="43"/>
      <c r="Z91" s="46">
        <f t="shared" si="18"/>
        <v>-2.6096906809860059</v>
      </c>
      <c r="AA91" s="21">
        <f t="shared" si="19"/>
        <v>-2.6208735355682009</v>
      </c>
      <c r="AB91" s="10">
        <f t="shared" si="20"/>
        <v>-2.3623717151959056</v>
      </c>
      <c r="AC91" s="43"/>
      <c r="AD91" s="46">
        <f t="shared" si="21"/>
        <v>-3.2429806883868011</v>
      </c>
      <c r="AE91" s="21">
        <f t="shared" si="22"/>
        <v>-3.2439728649540456</v>
      </c>
      <c r="AF91" s="10">
        <f t="shared" si="23"/>
        <v>-2.9169233037546434</v>
      </c>
      <c r="AG91" s="50"/>
      <c r="AH91" s="46">
        <f t="shared" si="24"/>
        <v>-0.3389275108858264</v>
      </c>
      <c r="AI91" s="10">
        <f t="shared" si="26"/>
        <v>-0.43641622519503259</v>
      </c>
      <c r="AK91" s="46">
        <f t="shared" si="25"/>
        <v>-2.6706419207052847</v>
      </c>
      <c r="AL91" s="10">
        <f t="shared" si="27"/>
        <v>-3.3144614780187212</v>
      </c>
    </row>
    <row r="92" spans="2:38" x14ac:dyDescent="0.3">
      <c r="B92" s="2" t="s">
        <v>88</v>
      </c>
      <c r="C92" s="41"/>
      <c r="D92" s="14">
        <v>0.16466464895690999</v>
      </c>
      <c r="E92" s="15">
        <v>0.31483373407259302</v>
      </c>
      <c r="F92" s="19">
        <v>0.154281029067554</v>
      </c>
      <c r="G92" s="43"/>
      <c r="H92" s="6">
        <v>45.2582265233847</v>
      </c>
      <c r="I92" s="7">
        <v>44.379092643419298</v>
      </c>
      <c r="J92" s="43"/>
      <c r="K92" s="6">
        <v>42.487713480765201</v>
      </c>
      <c r="L92" s="7">
        <v>41.597196078675651</v>
      </c>
      <c r="M92" s="43"/>
      <c r="N92" s="6">
        <v>49.014280692315602</v>
      </c>
      <c r="O92" s="7">
        <v>48.642321794150099</v>
      </c>
      <c r="P92" s="43"/>
      <c r="Q92" s="6">
        <v>46.077225319490502</v>
      </c>
      <c r="R92" s="7">
        <v>45.672363990837795</v>
      </c>
      <c r="S92" s="43"/>
      <c r="T92" s="6">
        <v>43.099308721436103</v>
      </c>
      <c r="U92" s="7">
        <v>42.255017358414904</v>
      </c>
      <c r="V92" s="43"/>
      <c r="W92" s="6">
        <v>40.346613723406101</v>
      </c>
      <c r="X92" s="7">
        <v>39.495545342992003</v>
      </c>
      <c r="Y92" s="43"/>
      <c r="Z92" s="46">
        <f t="shared" si="18"/>
        <v>-2.7705130426194984</v>
      </c>
      <c r="AA92" s="21">
        <f t="shared" si="19"/>
        <v>-2.9370553728250997</v>
      </c>
      <c r="AB92" s="10">
        <f t="shared" si="20"/>
        <v>-2.7526949980300017</v>
      </c>
      <c r="AC92" s="43"/>
      <c r="AD92" s="46">
        <f t="shared" si="21"/>
        <v>-2.7818965647436471</v>
      </c>
      <c r="AE92" s="21">
        <f t="shared" si="22"/>
        <v>-2.9699578033123046</v>
      </c>
      <c r="AF92" s="10">
        <f t="shared" si="23"/>
        <v>-2.7594720154229009</v>
      </c>
      <c r="AG92" s="50"/>
      <c r="AH92" s="46">
        <f t="shared" si="24"/>
        <v>-0.25785866617663161</v>
      </c>
      <c r="AI92" s="10">
        <f t="shared" si="26"/>
        <v>-0.29309882594451592</v>
      </c>
      <c r="AK92" s="46">
        <f t="shared" si="25"/>
        <v>-3.2351142833835809</v>
      </c>
      <c r="AL92" s="10">
        <f t="shared" si="27"/>
        <v>-3.3088547144684322</v>
      </c>
    </row>
    <row r="93" spans="2:38" x14ac:dyDescent="0.3">
      <c r="B93" s="2" t="s">
        <v>89</v>
      </c>
      <c r="C93" s="41"/>
      <c r="D93" s="14">
        <v>5.1361743922707795E-4</v>
      </c>
      <c r="E93" s="15">
        <v>6.6879187541932195E-4</v>
      </c>
      <c r="F93" s="19">
        <v>4.1513161689332999E-4</v>
      </c>
      <c r="G93" s="43"/>
      <c r="H93" s="6">
        <v>17.705001968042801</v>
      </c>
      <c r="I93" s="7">
        <v>16.44461032304395</v>
      </c>
      <c r="J93" s="43"/>
      <c r="K93" s="6">
        <v>16.159337868680801</v>
      </c>
      <c r="L93" s="7">
        <v>14.957254227976101</v>
      </c>
      <c r="M93" s="43"/>
      <c r="N93" s="6">
        <v>17.527004493927901</v>
      </c>
      <c r="O93" s="7">
        <v>16.284305887031099</v>
      </c>
      <c r="P93" s="43"/>
      <c r="Q93" s="6">
        <v>16.008430699722101</v>
      </c>
      <c r="R93" s="7">
        <v>14.822708991412949</v>
      </c>
      <c r="S93" s="43"/>
      <c r="T93" s="6">
        <v>16.343559578613299</v>
      </c>
      <c r="U93" s="7">
        <v>15.073243919836649</v>
      </c>
      <c r="V93" s="43"/>
      <c r="W93" s="6">
        <v>14.9181888238673</v>
      </c>
      <c r="X93" s="7">
        <v>13.7017672833727</v>
      </c>
      <c r="Y93" s="43"/>
      <c r="Z93" s="46">
        <f t="shared" si="18"/>
        <v>-1.5456640993619999</v>
      </c>
      <c r="AA93" s="21">
        <f t="shared" si="19"/>
        <v>-1.5185737942057997</v>
      </c>
      <c r="AB93" s="10">
        <f t="shared" si="20"/>
        <v>-1.4253707547459982</v>
      </c>
      <c r="AC93" s="43"/>
      <c r="AD93" s="46">
        <f t="shared" si="21"/>
        <v>-1.4873560950678488</v>
      </c>
      <c r="AE93" s="21">
        <f t="shared" si="22"/>
        <v>-1.4615968956181504</v>
      </c>
      <c r="AF93" s="10">
        <f t="shared" si="23"/>
        <v>-1.3714766364639495</v>
      </c>
      <c r="AG93" s="50"/>
      <c r="AH93" s="46">
        <f t="shared" si="24"/>
        <v>-0.18369953365735323</v>
      </c>
      <c r="AI93" s="10">
        <f t="shared" si="26"/>
        <v>-0.1776884339934221</v>
      </c>
      <c r="AK93" s="46">
        <f t="shared" si="25"/>
        <v>-2.8847526388234579</v>
      </c>
      <c r="AL93" s="10">
        <f t="shared" si="27"/>
        <v>-2.7829337827972598</v>
      </c>
    </row>
    <row r="94" spans="2:38" x14ac:dyDescent="0.3">
      <c r="B94" s="2" t="s">
        <v>90</v>
      </c>
      <c r="C94" s="41"/>
      <c r="D94" s="14">
        <v>0.21173035588943001</v>
      </c>
      <c r="E94" s="15">
        <v>0.30583292493645098</v>
      </c>
      <c r="F94" s="19">
        <v>8.9388779944291397E-2</v>
      </c>
      <c r="G94" s="43"/>
      <c r="H94" s="6">
        <v>65.005496997995706</v>
      </c>
      <c r="I94" s="7">
        <v>76.198898968540192</v>
      </c>
      <c r="J94" s="43"/>
      <c r="K94" s="6">
        <v>59.2906079426795</v>
      </c>
      <c r="L94" s="7">
        <v>69.765798508293045</v>
      </c>
      <c r="M94" s="43"/>
      <c r="N94" s="6">
        <v>63.150162990886102</v>
      </c>
      <c r="O94" s="7">
        <v>77.382764125681803</v>
      </c>
      <c r="P94" s="43"/>
      <c r="Q94" s="6">
        <v>57.129303357554001</v>
      </c>
      <c r="R94" s="7">
        <v>70.33337393365241</v>
      </c>
      <c r="S94" s="43"/>
      <c r="T94" s="6">
        <v>65.360580489749296</v>
      </c>
      <c r="U94" s="7">
        <v>72.687787476876949</v>
      </c>
      <c r="V94" s="43"/>
      <c r="W94" s="6">
        <v>60.515888897122302</v>
      </c>
      <c r="X94" s="7">
        <v>67.246664392697355</v>
      </c>
      <c r="Y94" s="43"/>
      <c r="Z94" s="46">
        <f t="shared" si="18"/>
        <v>-5.7148890553162062</v>
      </c>
      <c r="AA94" s="21">
        <f t="shared" si="19"/>
        <v>-6.0208596333321012</v>
      </c>
      <c r="AB94" s="10">
        <f t="shared" si="20"/>
        <v>-4.8446915926269938</v>
      </c>
      <c r="AC94" s="43"/>
      <c r="AD94" s="46">
        <f t="shared" si="21"/>
        <v>-6.4331004602471467</v>
      </c>
      <c r="AE94" s="21">
        <f t="shared" si="22"/>
        <v>-7.0493901920293922</v>
      </c>
      <c r="AF94" s="10">
        <f t="shared" si="23"/>
        <v>-5.4411230841795941</v>
      </c>
      <c r="AG94" s="50"/>
      <c r="AH94" s="46">
        <f t="shared" si="24"/>
        <v>-0.96563956411734453</v>
      </c>
      <c r="AI94" s="10">
        <f t="shared" si="26"/>
        <v>-1.2794697111303293</v>
      </c>
      <c r="AK94" s="46">
        <f t="shared" si="25"/>
        <v>-7.185112093245726</v>
      </c>
      <c r="AL94" s="10">
        <f t="shared" si="27"/>
        <v>-8.5051123219642832</v>
      </c>
    </row>
    <row r="95" spans="2:38" x14ac:dyDescent="0.3">
      <c r="B95" s="2" t="s">
        <v>91</v>
      </c>
      <c r="C95" s="41"/>
      <c r="D95" s="14">
        <v>0.104638753466927</v>
      </c>
      <c r="E95" s="15">
        <v>0.15328102461852999</v>
      </c>
      <c r="F95" s="19">
        <v>5.0873501686278903E-2</v>
      </c>
      <c r="G95" s="43"/>
      <c r="H95" s="6">
        <v>48.059287462457</v>
      </c>
      <c r="I95" s="7">
        <v>59.851705258929847</v>
      </c>
      <c r="J95" s="43"/>
      <c r="K95" s="6">
        <v>45.129570879622101</v>
      </c>
      <c r="L95" s="7">
        <v>56.435618881137948</v>
      </c>
      <c r="M95" s="43"/>
      <c r="N95" s="6">
        <v>49.724656479348702</v>
      </c>
      <c r="O95" s="7">
        <v>62.748598910763199</v>
      </c>
      <c r="P95" s="43"/>
      <c r="Q95" s="6">
        <v>46.668002056735801</v>
      </c>
      <c r="R95" s="7">
        <v>59.178461835641201</v>
      </c>
      <c r="S95" s="43"/>
      <c r="T95" s="6">
        <v>43.642419045222702</v>
      </c>
      <c r="U95" s="7">
        <v>53.028831618525402</v>
      </c>
      <c r="V95" s="43"/>
      <c r="W95" s="6">
        <v>40.921157900078903</v>
      </c>
      <c r="X95" s="7">
        <v>49.870625138104749</v>
      </c>
      <c r="Y95" s="43"/>
      <c r="Z95" s="46">
        <f t="shared" si="18"/>
        <v>-2.9297165828348994</v>
      </c>
      <c r="AA95" s="21">
        <f t="shared" si="19"/>
        <v>-3.0566544226129011</v>
      </c>
      <c r="AB95" s="10">
        <f t="shared" si="20"/>
        <v>-2.7212611451437994</v>
      </c>
      <c r="AC95" s="43"/>
      <c r="AD95" s="46">
        <f t="shared" si="21"/>
        <v>-3.4160863777918991</v>
      </c>
      <c r="AE95" s="21">
        <f t="shared" si="22"/>
        <v>-3.5701370751219983</v>
      </c>
      <c r="AF95" s="10">
        <f t="shared" si="23"/>
        <v>-3.1582064804206524</v>
      </c>
      <c r="AG95" s="50"/>
      <c r="AH95" s="46">
        <f t="shared" si="24"/>
        <v>-0.30213671493251754</v>
      </c>
      <c r="AI95" s="10">
        <f t="shared" si="26"/>
        <v>-0.37141924380667718</v>
      </c>
      <c r="AK95" s="46">
        <f t="shared" si="25"/>
        <v>-3.6187225412306372</v>
      </c>
      <c r="AL95" s="10">
        <f t="shared" si="27"/>
        <v>-4.2618809793819601</v>
      </c>
    </row>
    <row r="96" spans="2:38" x14ac:dyDescent="0.3">
      <c r="B96" s="2" t="s">
        <v>92</v>
      </c>
      <c r="C96" s="41"/>
      <c r="D96" s="14">
        <v>9.6776685248989094E-2</v>
      </c>
      <c r="E96" s="15">
        <v>0.12971629476316199</v>
      </c>
      <c r="F96" s="19">
        <v>6.3581221726575404E-2</v>
      </c>
      <c r="G96" s="43"/>
      <c r="H96" s="6">
        <v>51.714050577490802</v>
      </c>
      <c r="I96" s="7">
        <v>55.762030887872996</v>
      </c>
      <c r="J96" s="43"/>
      <c r="K96" s="6">
        <v>49.6759007273062</v>
      </c>
      <c r="L96" s="7">
        <v>53.607322963574944</v>
      </c>
      <c r="M96" s="43"/>
      <c r="N96" s="6">
        <v>55.1446115366914</v>
      </c>
      <c r="O96" s="7">
        <v>60.136724293212048</v>
      </c>
      <c r="P96" s="43"/>
      <c r="Q96" s="6">
        <v>52.925142238833701</v>
      </c>
      <c r="R96" s="7">
        <v>57.807202083049802</v>
      </c>
      <c r="S96" s="43"/>
      <c r="T96" s="6">
        <v>46.463979416117198</v>
      </c>
      <c r="U96" s="7">
        <v>50.389315875280701</v>
      </c>
      <c r="V96" s="43"/>
      <c r="W96" s="6">
        <v>44.536060604135898</v>
      </c>
      <c r="X96" s="7">
        <v>48.316767908832503</v>
      </c>
      <c r="Y96" s="43"/>
      <c r="Z96" s="46">
        <f t="shared" si="18"/>
        <v>-2.0381498501846025</v>
      </c>
      <c r="AA96" s="21">
        <f t="shared" si="19"/>
        <v>-2.2194692978576995</v>
      </c>
      <c r="AB96" s="10">
        <f t="shared" si="20"/>
        <v>-1.9279188119813</v>
      </c>
      <c r="AC96" s="43"/>
      <c r="AD96" s="46">
        <f t="shared" si="21"/>
        <v>-2.1547079242980516</v>
      </c>
      <c r="AE96" s="21">
        <f t="shared" si="22"/>
        <v>-2.3295222101622457</v>
      </c>
      <c r="AF96" s="10">
        <f t="shared" si="23"/>
        <v>-2.0725479664481981</v>
      </c>
      <c r="AG96" s="50"/>
      <c r="AH96" s="46">
        <f t="shared" si="24"/>
        <v>-0.39873656836005228</v>
      </c>
      <c r="AI96" s="10">
        <f t="shared" si="26"/>
        <v>-0.34897436623707256</v>
      </c>
      <c r="AK96" s="46">
        <f t="shared" si="25"/>
        <v>-3.0099341316503714</v>
      </c>
      <c r="AL96" s="10">
        <f t="shared" si="27"/>
        <v>-3.015359733937593</v>
      </c>
    </row>
    <row r="97" spans="2:38" x14ac:dyDescent="0.3">
      <c r="B97" s="2" t="s">
        <v>93</v>
      </c>
      <c r="C97" s="41"/>
      <c r="D97" s="14">
        <v>3.0479716394888001E-2</v>
      </c>
      <c r="E97" s="15">
        <v>1.8324530736429801E-2</v>
      </c>
      <c r="F97" s="19">
        <v>1.2652338155641501E-2</v>
      </c>
      <c r="G97" s="43"/>
      <c r="H97" s="6">
        <v>30.150649773048698</v>
      </c>
      <c r="I97" s="7">
        <v>40.037113781733851</v>
      </c>
      <c r="J97" s="43"/>
      <c r="K97" s="6">
        <v>28.025083181789899</v>
      </c>
      <c r="L97" s="7">
        <v>37.248695450008455</v>
      </c>
      <c r="M97" s="43"/>
      <c r="N97" s="6">
        <v>29.9947941501899</v>
      </c>
      <c r="O97" s="7">
        <v>38.6853561713151</v>
      </c>
      <c r="P97" s="43"/>
      <c r="Q97" s="6">
        <v>28.0382492820486</v>
      </c>
      <c r="R97" s="7">
        <v>36.182633631654696</v>
      </c>
      <c r="S97" s="43"/>
      <c r="T97" s="6">
        <v>26.930286736132398</v>
      </c>
      <c r="U97" s="7">
        <v>33.842814825519952</v>
      </c>
      <c r="V97" s="43"/>
      <c r="W97" s="6">
        <v>25.208466459394302</v>
      </c>
      <c r="X97" s="7">
        <v>31.674579799375699</v>
      </c>
      <c r="Y97" s="43"/>
      <c r="Z97" s="46">
        <f t="shared" si="18"/>
        <v>-2.1255665912587993</v>
      </c>
      <c r="AA97" s="21">
        <f t="shared" si="19"/>
        <v>-1.9565448681413002</v>
      </c>
      <c r="AB97" s="10">
        <f t="shared" si="20"/>
        <v>-1.7218202767380966</v>
      </c>
      <c r="AC97" s="43"/>
      <c r="AD97" s="46">
        <f t="shared" si="21"/>
        <v>-2.7884183317253957</v>
      </c>
      <c r="AE97" s="21">
        <f t="shared" si="22"/>
        <v>-2.5027225396604038</v>
      </c>
      <c r="AF97" s="10">
        <f t="shared" si="23"/>
        <v>-2.1682350261442522</v>
      </c>
      <c r="AG97" s="50"/>
      <c r="AH97" s="46">
        <f t="shared" si="24"/>
        <v>-0.45155741800447435</v>
      </c>
      <c r="AI97" s="10">
        <f t="shared" si="26"/>
        <v>-0.69671080297620847</v>
      </c>
      <c r="AK97" s="46">
        <f t="shared" si="25"/>
        <v>-3.719819228555254</v>
      </c>
      <c r="AL97" s="10">
        <f t="shared" si="27"/>
        <v>-5.2408169458222336</v>
      </c>
    </row>
    <row r="98" spans="2:38" x14ac:dyDescent="0.3">
      <c r="B98" s="2" t="s">
        <v>94</v>
      </c>
      <c r="C98" s="41"/>
      <c r="D98" s="14">
        <v>9.5853842192210006E-2</v>
      </c>
      <c r="E98" s="15">
        <v>8.0114784059619498E-2</v>
      </c>
      <c r="F98" s="19">
        <v>3.2223673501756998E-2</v>
      </c>
      <c r="G98" s="43"/>
      <c r="H98" s="6">
        <v>54.632151087215902</v>
      </c>
      <c r="I98" s="7">
        <v>62.637112583007948</v>
      </c>
      <c r="J98" s="43"/>
      <c r="K98" s="6">
        <v>50.588144072482002</v>
      </c>
      <c r="L98" s="7">
        <v>58.190454823770551</v>
      </c>
      <c r="M98" s="43"/>
      <c r="N98" s="6">
        <v>54.5074743918263</v>
      </c>
      <c r="O98" s="7">
        <v>63.2728778847288</v>
      </c>
      <c r="P98" s="43"/>
      <c r="Q98" s="6">
        <v>50.294741503095203</v>
      </c>
      <c r="R98" s="7">
        <v>58.624382759442895</v>
      </c>
      <c r="S98" s="43"/>
      <c r="T98" s="6">
        <v>49.124280077770699</v>
      </c>
      <c r="U98" s="7">
        <v>54.907393567948404</v>
      </c>
      <c r="V98" s="43"/>
      <c r="W98" s="6">
        <v>45.6697964933348</v>
      </c>
      <c r="X98" s="7">
        <v>51.119508437985303</v>
      </c>
      <c r="Y98" s="43"/>
      <c r="Z98" s="46">
        <f t="shared" si="18"/>
        <v>-4.0440070147339</v>
      </c>
      <c r="AA98" s="21">
        <f t="shared" si="19"/>
        <v>-4.2127328887310966</v>
      </c>
      <c r="AB98" s="10">
        <f t="shared" si="20"/>
        <v>-3.4544835844358985</v>
      </c>
      <c r="AC98" s="43"/>
      <c r="AD98" s="46">
        <f t="shared" si="21"/>
        <v>-4.4466577592373966</v>
      </c>
      <c r="AE98" s="21">
        <f t="shared" si="22"/>
        <v>-4.6484951252859048</v>
      </c>
      <c r="AF98" s="10">
        <f t="shared" si="23"/>
        <v>-3.7878851299631009</v>
      </c>
      <c r="AG98" s="50"/>
      <c r="AH98" s="46">
        <f t="shared" si="24"/>
        <v>-0.6355893549513485</v>
      </c>
      <c r="AI98" s="10">
        <f t="shared" si="26"/>
        <v>-0.71499194823755785</v>
      </c>
      <c r="AK98" s="46">
        <f t="shared" si="25"/>
        <v>-5.663111711052851</v>
      </c>
      <c r="AL98" s="10">
        <f t="shared" si="27"/>
        <v>-6.2735103289108611</v>
      </c>
    </row>
    <row r="99" spans="2:38" x14ac:dyDescent="0.3">
      <c r="B99" s="2" t="s">
        <v>95</v>
      </c>
      <c r="C99" s="41"/>
      <c r="D99" s="14">
        <v>5.7502174146395697E-2</v>
      </c>
      <c r="E99" s="15">
        <v>6.35643818587662E-2</v>
      </c>
      <c r="F99" s="19">
        <v>2.6652307660313099E-2</v>
      </c>
      <c r="G99" s="43"/>
      <c r="H99" s="6">
        <v>44.885680026477402</v>
      </c>
      <c r="I99" s="7">
        <v>42.964271512075747</v>
      </c>
      <c r="J99" s="43"/>
      <c r="K99" s="6">
        <v>42.546897061413901</v>
      </c>
      <c r="L99" s="7">
        <v>40.589420977713303</v>
      </c>
      <c r="M99" s="43"/>
      <c r="N99" s="6">
        <v>44.7889457784228</v>
      </c>
      <c r="O99" s="7">
        <v>42.999941973963146</v>
      </c>
      <c r="P99" s="43"/>
      <c r="Q99" s="6">
        <v>42.443674993460903</v>
      </c>
      <c r="R99" s="7">
        <v>40.606488983243551</v>
      </c>
      <c r="S99" s="43"/>
      <c r="T99" s="6">
        <v>39.518176123978201</v>
      </c>
      <c r="U99" s="7">
        <v>39.043280733210153</v>
      </c>
      <c r="V99" s="43"/>
      <c r="W99" s="6">
        <v>37.506365328402197</v>
      </c>
      <c r="X99" s="7">
        <v>36.949232863168398</v>
      </c>
      <c r="Y99" s="43"/>
      <c r="Z99" s="46">
        <f t="shared" si="18"/>
        <v>-2.3387829650635013</v>
      </c>
      <c r="AA99" s="21">
        <f t="shared" si="19"/>
        <v>-2.3452707849618974</v>
      </c>
      <c r="AB99" s="10">
        <f t="shared" si="20"/>
        <v>-2.0118107955760038</v>
      </c>
      <c r="AC99" s="43"/>
      <c r="AD99" s="46">
        <f t="shared" si="21"/>
        <v>-2.3748505343624444</v>
      </c>
      <c r="AE99" s="21">
        <f t="shared" si="22"/>
        <v>-2.3934529907195952</v>
      </c>
      <c r="AF99" s="10">
        <f t="shared" si="23"/>
        <v>-2.0940478700417557</v>
      </c>
      <c r="AG99" s="50"/>
      <c r="AH99" s="46">
        <f t="shared" si="24"/>
        <v>-0.39940475646222634</v>
      </c>
      <c r="AI99" s="10">
        <f t="shared" si="26"/>
        <v>-0.35231778963341176</v>
      </c>
      <c r="AK99" s="46">
        <f t="shared" si="25"/>
        <v>-3.4616573981744878</v>
      </c>
      <c r="AL99" s="10">
        <f t="shared" si="27"/>
        <v>-3.3721798709539659</v>
      </c>
    </row>
    <row r="100" spans="2:38" x14ac:dyDescent="0.3">
      <c r="B100" s="2" t="s">
        <v>96</v>
      </c>
      <c r="C100" s="41"/>
      <c r="D100" s="14">
        <v>1.8890624297359101E-2</v>
      </c>
      <c r="E100" s="15">
        <v>4.6919365302803398E-2</v>
      </c>
      <c r="F100" s="19">
        <v>2.5766574952118398E-2</v>
      </c>
      <c r="G100" s="43"/>
      <c r="H100" s="6">
        <v>41.213200008679699</v>
      </c>
      <c r="I100" s="7">
        <v>40.181873622303854</v>
      </c>
      <c r="J100" s="43"/>
      <c r="K100" s="6">
        <v>39.200551281508602</v>
      </c>
      <c r="L100" s="7">
        <v>37.963577558413746</v>
      </c>
      <c r="M100" s="43"/>
      <c r="N100" s="6">
        <v>43.400118070634697</v>
      </c>
      <c r="O100" s="7">
        <v>41.57802705911535</v>
      </c>
      <c r="P100" s="43"/>
      <c r="Q100" s="6">
        <v>41.427197047910497</v>
      </c>
      <c r="R100" s="7">
        <v>39.4025960794798</v>
      </c>
      <c r="S100" s="43"/>
      <c r="T100" s="6">
        <v>38.1550567328539</v>
      </c>
      <c r="U100" s="7">
        <v>37.133369903524098</v>
      </c>
      <c r="V100" s="43"/>
      <c r="W100" s="6">
        <v>36.313971102148699</v>
      </c>
      <c r="X100" s="7">
        <v>35.10492889749095</v>
      </c>
      <c r="Y100" s="43"/>
      <c r="Z100" s="46">
        <f t="shared" ref="Z100:Z109" si="28">K100-H100</f>
        <v>-2.0126487271710971</v>
      </c>
      <c r="AA100" s="21">
        <f t="shared" ref="AA100:AA109" si="29">Q100-N100</f>
        <v>-1.9729210227242007</v>
      </c>
      <c r="AB100" s="10">
        <f t="shared" ref="AB100:AB109" si="30">W100-T100</f>
        <v>-1.8410856307052015</v>
      </c>
      <c r="AC100" s="43"/>
      <c r="AD100" s="46">
        <f t="shared" ref="AD100:AD109" si="31">L100-I100</f>
        <v>-2.2182960638901079</v>
      </c>
      <c r="AE100" s="21">
        <f t="shared" ref="AE100:AE109" si="32">R100-O100</f>
        <v>-2.17543097963555</v>
      </c>
      <c r="AF100" s="10">
        <f t="shared" ref="AF100:AF109" si="33">X100-U100</f>
        <v>-2.0284410060331481</v>
      </c>
      <c r="AG100" s="50"/>
      <c r="AH100" s="46">
        <f t="shared" ref="AH100:AH109" si="34">SLOPE(Z100:AB100,LN($D100:$F100))</f>
        <v>8.0906360191288877E-3</v>
      </c>
      <c r="AI100" s="10">
        <f t="shared" si="26"/>
        <v>7.6615649964706439E-3</v>
      </c>
      <c r="AK100" s="46">
        <f t="shared" ref="AK100:AK109" si="35">INTERCEPT(Z100:AB100,LN($D100:$F100))</f>
        <v>-1.9133966710490808</v>
      </c>
      <c r="AL100" s="10">
        <f t="shared" si="27"/>
        <v>-2.1134294011286499</v>
      </c>
    </row>
    <row r="101" spans="2:38" x14ac:dyDescent="0.3">
      <c r="B101" s="2" t="s">
        <v>97</v>
      </c>
      <c r="C101" s="41"/>
      <c r="D101" s="14">
        <v>0.31474383329498401</v>
      </c>
      <c r="E101" s="15">
        <v>0.367942766039978</v>
      </c>
      <c r="F101" s="19">
        <v>7.1257646619994799E-2</v>
      </c>
      <c r="G101" s="43"/>
      <c r="H101" s="6">
        <v>51.682758541517501</v>
      </c>
      <c r="I101" s="7">
        <v>57.817560471682697</v>
      </c>
      <c r="J101" s="43"/>
      <c r="K101" s="6">
        <v>47.985763641909003</v>
      </c>
      <c r="L101" s="7">
        <v>53.577016540353</v>
      </c>
      <c r="M101" s="43"/>
      <c r="N101" s="6">
        <v>51.465566610565403</v>
      </c>
      <c r="O101" s="7">
        <v>57.140772558342505</v>
      </c>
      <c r="P101" s="43"/>
      <c r="Q101" s="6">
        <v>47.811012964598099</v>
      </c>
      <c r="R101" s="7">
        <v>52.973170197796648</v>
      </c>
      <c r="S101" s="43"/>
      <c r="T101" s="6">
        <v>44.697233172873503</v>
      </c>
      <c r="U101" s="7">
        <v>49.558105572084848</v>
      </c>
      <c r="V101" s="43"/>
      <c r="W101" s="6">
        <v>41.626117147876997</v>
      </c>
      <c r="X101" s="7">
        <v>46.018892623114894</v>
      </c>
      <c r="Y101" s="43"/>
      <c r="Z101" s="46">
        <f t="shared" si="28"/>
        <v>-3.696994899608498</v>
      </c>
      <c r="AA101" s="21">
        <f t="shared" si="29"/>
        <v>-3.6545536459673045</v>
      </c>
      <c r="AB101" s="10">
        <f t="shared" si="30"/>
        <v>-3.0711160249965062</v>
      </c>
      <c r="AC101" s="43"/>
      <c r="AD101" s="46">
        <f t="shared" si="31"/>
        <v>-4.2405439313296966</v>
      </c>
      <c r="AE101" s="21">
        <f t="shared" si="32"/>
        <v>-4.1676023605458568</v>
      </c>
      <c r="AF101" s="10">
        <f t="shared" si="33"/>
        <v>-3.5392129489699542</v>
      </c>
      <c r="AG101" s="50"/>
      <c r="AH101" s="46">
        <f t="shared" si="34"/>
        <v>-0.38183324965603443</v>
      </c>
      <c r="AI101" s="10">
        <f t="shared" si="26"/>
        <v>-0.41860044102758348</v>
      </c>
      <c r="AK101" s="46">
        <f t="shared" si="35"/>
        <v>-4.0848081740722684</v>
      </c>
      <c r="AL101" s="10">
        <f t="shared" si="27"/>
        <v>-4.6518338674062187</v>
      </c>
    </row>
    <row r="102" spans="2:38" x14ac:dyDescent="0.3">
      <c r="B102" s="2" t="s">
        <v>98</v>
      </c>
      <c r="C102" s="41"/>
      <c r="D102" s="14">
        <v>4.2280876428604397E-2</v>
      </c>
      <c r="E102" s="15">
        <v>2.50207220473718E-2</v>
      </c>
      <c r="F102" s="19">
        <v>1.8213116179769801E-2</v>
      </c>
      <c r="G102" s="43"/>
      <c r="H102" s="6">
        <v>31.838930361517701</v>
      </c>
      <c r="I102" s="7">
        <v>42.287223822814354</v>
      </c>
      <c r="J102" s="43"/>
      <c r="K102" s="6">
        <v>29.519135647886099</v>
      </c>
      <c r="L102" s="7">
        <v>39.219039769586551</v>
      </c>
      <c r="M102" s="43"/>
      <c r="N102" s="6">
        <v>31.7583791875184</v>
      </c>
      <c r="O102" s="7">
        <v>40.980993650901056</v>
      </c>
      <c r="P102" s="43"/>
      <c r="Q102" s="6">
        <v>29.6409803988129</v>
      </c>
      <c r="R102" s="7">
        <v>38.255339891621446</v>
      </c>
      <c r="S102" s="43"/>
      <c r="T102" s="6">
        <v>28.6906391311066</v>
      </c>
      <c r="U102" s="7">
        <v>36.148192639567398</v>
      </c>
      <c r="V102" s="43"/>
      <c r="W102" s="6">
        <v>26.819209542304801</v>
      </c>
      <c r="X102" s="7">
        <v>33.772598494232753</v>
      </c>
      <c r="Y102" s="43"/>
      <c r="Z102" s="46">
        <f t="shared" si="28"/>
        <v>-2.3197947136316017</v>
      </c>
      <c r="AA102" s="21">
        <f t="shared" si="29"/>
        <v>-2.1173987887055006</v>
      </c>
      <c r="AB102" s="10">
        <f t="shared" si="30"/>
        <v>-1.8714295888017993</v>
      </c>
      <c r="AC102" s="43"/>
      <c r="AD102" s="46">
        <f t="shared" si="31"/>
        <v>-3.0681840532278031</v>
      </c>
      <c r="AE102" s="21">
        <f t="shared" si="32"/>
        <v>-2.7256537592796093</v>
      </c>
      <c r="AF102" s="10">
        <f t="shared" si="33"/>
        <v>-2.3755941453346452</v>
      </c>
      <c r="AG102" s="50"/>
      <c r="AH102" s="46">
        <f t="shared" si="34"/>
        <v>-0.51770601316958875</v>
      </c>
      <c r="AI102" s="10">
        <f t="shared" si="26"/>
        <v>-0.80540310618065025</v>
      </c>
      <c r="AK102" s="46">
        <f t="shared" si="35"/>
        <v>-3.9764670212029429</v>
      </c>
      <c r="AL102" s="10">
        <f t="shared" si="27"/>
        <v>-5.6379205341683072</v>
      </c>
    </row>
    <row r="103" spans="2:38" x14ac:dyDescent="0.3">
      <c r="B103" s="2" t="s">
        <v>99</v>
      </c>
      <c r="C103" s="41"/>
      <c r="D103" s="14">
        <v>2.79503250679538E-2</v>
      </c>
      <c r="E103" s="15">
        <v>1.34459050311737E-2</v>
      </c>
      <c r="F103" s="19">
        <v>9.8037582988180494E-3</v>
      </c>
      <c r="G103" s="43"/>
      <c r="H103" s="6">
        <v>35.854862782961902</v>
      </c>
      <c r="I103" s="7">
        <v>47.691496396278353</v>
      </c>
      <c r="J103" s="43"/>
      <c r="K103" s="6">
        <v>32.951865909423397</v>
      </c>
      <c r="L103" s="7">
        <v>43.799373919516398</v>
      </c>
      <c r="M103" s="43"/>
      <c r="N103" s="6">
        <v>36.764334840986599</v>
      </c>
      <c r="O103" s="7">
        <v>47.055858992813498</v>
      </c>
      <c r="P103" s="43"/>
      <c r="Q103" s="6">
        <v>34.140875955662302</v>
      </c>
      <c r="R103" s="7">
        <v>43.671159231804651</v>
      </c>
      <c r="S103" s="43"/>
      <c r="T103" s="6">
        <v>33.895866345013502</v>
      </c>
      <c r="U103" s="7">
        <v>42.613030246954452</v>
      </c>
      <c r="V103" s="43"/>
      <c r="W103" s="6">
        <v>31.535277800592802</v>
      </c>
      <c r="X103" s="7">
        <v>39.590290982587504</v>
      </c>
      <c r="Y103" s="43"/>
      <c r="Z103" s="46">
        <f t="shared" si="28"/>
        <v>-2.9029968735385054</v>
      </c>
      <c r="AA103" s="21">
        <f t="shared" si="29"/>
        <v>-2.6234588853242968</v>
      </c>
      <c r="AB103" s="10">
        <f t="shared" si="30"/>
        <v>-2.3605885444207004</v>
      </c>
      <c r="AC103" s="43"/>
      <c r="AD103" s="46">
        <f t="shared" si="31"/>
        <v>-3.8921224767619549</v>
      </c>
      <c r="AE103" s="21">
        <f t="shared" si="32"/>
        <v>-3.3846997610088465</v>
      </c>
      <c r="AF103" s="10">
        <f t="shared" si="33"/>
        <v>-3.0227392643669475</v>
      </c>
      <c r="AG103" s="50"/>
      <c r="AH103" s="46">
        <f t="shared" si="34"/>
        <v>-0.49389858320916369</v>
      </c>
      <c r="AI103" s="10">
        <f t="shared" si="26"/>
        <v>-0.80587902489944074</v>
      </c>
      <c r="AK103" s="46">
        <f t="shared" si="35"/>
        <v>-4.6888017850083568</v>
      </c>
      <c r="AL103" s="10">
        <f t="shared" si="27"/>
        <v>-6.7940778631452599</v>
      </c>
    </row>
    <row r="104" spans="2:38" x14ac:dyDescent="0.3">
      <c r="B104" s="2" t="s">
        <v>100</v>
      </c>
      <c r="C104" s="41"/>
      <c r="D104" s="14">
        <v>7.1566611392471502E-2</v>
      </c>
      <c r="E104" s="15">
        <v>0.148483548550737</v>
      </c>
      <c r="F104" s="19">
        <v>8.5935058032050496E-2</v>
      </c>
      <c r="G104" s="43"/>
      <c r="H104" s="6">
        <v>31.631080250858201</v>
      </c>
      <c r="I104" s="7">
        <v>29.878972918154354</v>
      </c>
      <c r="J104" s="43"/>
      <c r="K104" s="6">
        <v>29.5952367559869</v>
      </c>
      <c r="L104" s="7">
        <v>27.925136369692652</v>
      </c>
      <c r="M104" s="43"/>
      <c r="N104" s="6">
        <v>32.710899139465504</v>
      </c>
      <c r="O104" s="7">
        <v>30.88966964983355</v>
      </c>
      <c r="P104" s="43"/>
      <c r="Q104" s="6">
        <v>30.658306923241</v>
      </c>
      <c r="R104" s="7">
        <v>28.92701080904725</v>
      </c>
      <c r="S104" s="43"/>
      <c r="T104" s="6">
        <v>29.7318904690989</v>
      </c>
      <c r="U104" s="7">
        <v>27.8624250582629</v>
      </c>
      <c r="V104" s="43"/>
      <c r="W104" s="6">
        <v>27.867799894928101</v>
      </c>
      <c r="X104" s="7">
        <v>26.083961402503</v>
      </c>
      <c r="Y104" s="43"/>
      <c r="Z104" s="46">
        <f t="shared" si="28"/>
        <v>-2.0358434948713011</v>
      </c>
      <c r="AA104" s="21">
        <f t="shared" si="29"/>
        <v>-2.0525922162245038</v>
      </c>
      <c r="AB104" s="10">
        <f t="shared" si="30"/>
        <v>-1.8640905741707989</v>
      </c>
      <c r="AC104" s="43"/>
      <c r="AD104" s="46">
        <f t="shared" si="31"/>
        <v>-1.9538365484617017</v>
      </c>
      <c r="AE104" s="21">
        <f t="shared" si="32"/>
        <v>-1.9626588407863004</v>
      </c>
      <c r="AF104" s="10">
        <f t="shared" si="33"/>
        <v>-1.7784636557599001</v>
      </c>
      <c r="AG104" s="50"/>
      <c r="AH104" s="46">
        <f t="shared" si="34"/>
        <v>-9.6954213844214085E-2</v>
      </c>
      <c r="AI104" s="10">
        <f t="shared" si="26"/>
        <v>-8.6780603597178652E-2</v>
      </c>
      <c r="AK104" s="46">
        <f t="shared" si="35"/>
        <v>-2.210355749822853</v>
      </c>
      <c r="AL104" s="10">
        <f t="shared" si="27"/>
        <v>-2.1007664246699789</v>
      </c>
    </row>
    <row r="105" spans="2:38" x14ac:dyDescent="0.3">
      <c r="B105" s="2" t="s">
        <v>101</v>
      </c>
      <c r="C105" s="41"/>
      <c r="D105" s="14">
        <v>3.6396339942273599E-2</v>
      </c>
      <c r="E105" s="15">
        <v>9.4491181661563603E-2</v>
      </c>
      <c r="F105" s="19">
        <v>5.6290658410618997E-2</v>
      </c>
      <c r="G105" s="43"/>
      <c r="H105" s="6">
        <v>40.496920837983701</v>
      </c>
      <c r="I105" s="7">
        <v>36.289664540325347</v>
      </c>
      <c r="J105" s="43"/>
      <c r="K105" s="6">
        <v>38.253723739526002</v>
      </c>
      <c r="L105" s="7">
        <v>34.208484428907653</v>
      </c>
      <c r="M105" s="43"/>
      <c r="N105" s="6">
        <v>42.322754039227398</v>
      </c>
      <c r="O105" s="7">
        <v>37.982119306964648</v>
      </c>
      <c r="P105" s="43"/>
      <c r="Q105" s="6">
        <v>40.053036606986403</v>
      </c>
      <c r="R105" s="7">
        <v>35.8865405870526</v>
      </c>
      <c r="S105" s="43"/>
      <c r="T105" s="6">
        <v>39.392798459087999</v>
      </c>
      <c r="U105" s="7">
        <v>34.882426124946605</v>
      </c>
      <c r="V105" s="43"/>
      <c r="W105" s="6">
        <v>37.252798277008303</v>
      </c>
      <c r="X105" s="7">
        <v>32.931311331875747</v>
      </c>
      <c r="Y105" s="43"/>
      <c r="Z105" s="46">
        <f t="shared" si="28"/>
        <v>-2.2431970984576992</v>
      </c>
      <c r="AA105" s="21">
        <f t="shared" si="29"/>
        <v>-2.269717432240995</v>
      </c>
      <c r="AB105" s="10">
        <f t="shared" si="30"/>
        <v>-2.1400001820796959</v>
      </c>
      <c r="AC105" s="43"/>
      <c r="AD105" s="46">
        <f t="shared" si="31"/>
        <v>-2.0811801114176944</v>
      </c>
      <c r="AE105" s="21">
        <f t="shared" si="32"/>
        <v>-2.0955787199120479</v>
      </c>
      <c r="AF105" s="10">
        <f t="shared" si="33"/>
        <v>-1.9511147930708574</v>
      </c>
      <c r="AG105" s="50"/>
      <c r="AH105" s="46">
        <f t="shared" si="34"/>
        <v>-3.4700168738169661E-2</v>
      </c>
      <c r="AI105" s="10">
        <f t="shared" si="26"/>
        <v>-2.3271015753894283E-2</v>
      </c>
      <c r="AK105" s="46">
        <f t="shared" si="35"/>
        <v>-2.3165309714904949</v>
      </c>
      <c r="AL105" s="10">
        <f t="shared" si="27"/>
        <v>-2.1089450941374817</v>
      </c>
    </row>
    <row r="106" spans="2:38" x14ac:dyDescent="0.3">
      <c r="B106" s="2" t="s">
        <v>102</v>
      </c>
      <c r="C106" s="41"/>
      <c r="D106" s="14">
        <v>0.75188434985308195</v>
      </c>
      <c r="E106" s="15">
        <v>0.96171675700817805</v>
      </c>
      <c r="F106" s="19">
        <v>0.42184966625137299</v>
      </c>
      <c r="G106" s="43"/>
      <c r="H106" s="6">
        <v>61.259542467113498</v>
      </c>
      <c r="I106" s="7">
        <v>63.565321582048853</v>
      </c>
      <c r="J106" s="43"/>
      <c r="K106" s="6">
        <v>59.074249900234001</v>
      </c>
      <c r="L106" s="7">
        <v>61.164321669491898</v>
      </c>
      <c r="M106" s="43"/>
      <c r="N106" s="6">
        <v>64.081423497985995</v>
      </c>
      <c r="O106" s="7">
        <v>66.298722389965747</v>
      </c>
      <c r="P106" s="43"/>
      <c r="Q106" s="6">
        <v>61.757107380711702</v>
      </c>
      <c r="R106" s="7">
        <v>63.748010724933252</v>
      </c>
      <c r="S106" s="43"/>
      <c r="T106" s="6">
        <v>49.297451763792303</v>
      </c>
      <c r="U106" s="7">
        <v>51.522181306633001</v>
      </c>
      <c r="V106" s="43"/>
      <c r="W106" s="6">
        <v>47.557401433237203</v>
      </c>
      <c r="X106" s="7">
        <v>49.651534759312199</v>
      </c>
      <c r="Y106" s="43"/>
      <c r="Z106" s="46">
        <f t="shared" si="28"/>
        <v>-2.1852925668794967</v>
      </c>
      <c r="AA106" s="21">
        <f t="shared" si="29"/>
        <v>-2.324316117274293</v>
      </c>
      <c r="AB106" s="10">
        <f t="shared" si="30"/>
        <v>-1.7400503305550998</v>
      </c>
      <c r="AC106" s="43"/>
      <c r="AD106" s="46">
        <f t="shared" si="31"/>
        <v>-2.400999912556955</v>
      </c>
      <c r="AE106" s="21">
        <f t="shared" si="32"/>
        <v>-2.5507116650324946</v>
      </c>
      <c r="AF106" s="10">
        <f t="shared" si="33"/>
        <v>-1.8706465473208027</v>
      </c>
      <c r="AG106" s="50"/>
      <c r="AH106" s="46">
        <f t="shared" si="34"/>
        <v>-0.71996599054961796</v>
      </c>
      <c r="AI106" s="10">
        <f t="shared" si="26"/>
        <v>-0.84175677665808846</v>
      </c>
      <c r="AK106" s="46">
        <f t="shared" si="35"/>
        <v>-2.3681616506870995</v>
      </c>
      <c r="AL106" s="10">
        <f t="shared" si="27"/>
        <v>-2.6072626692712442</v>
      </c>
    </row>
    <row r="107" spans="2:38" x14ac:dyDescent="0.3">
      <c r="B107" s="2" t="s">
        <v>103</v>
      </c>
      <c r="C107" s="41"/>
      <c r="D107" s="14">
        <v>2.28265314801217E-2</v>
      </c>
      <c r="E107" s="15">
        <v>1.7921691968397199E-2</v>
      </c>
      <c r="F107" s="19">
        <v>9.8892904252651497E-3</v>
      </c>
      <c r="G107" s="43"/>
      <c r="H107" s="6">
        <v>40.9459653398089</v>
      </c>
      <c r="I107" s="7">
        <v>34.542194370804651</v>
      </c>
      <c r="J107" s="43"/>
      <c r="K107" s="6">
        <v>38.045636611328298</v>
      </c>
      <c r="L107" s="7">
        <v>31.774803754182898</v>
      </c>
      <c r="M107" s="43"/>
      <c r="N107" s="6">
        <v>42.828032779026103</v>
      </c>
      <c r="O107" s="7">
        <v>35.699122438642149</v>
      </c>
      <c r="P107" s="43"/>
      <c r="Q107" s="6">
        <v>39.898937774195701</v>
      </c>
      <c r="R107" s="7">
        <v>32.9668633209997</v>
      </c>
      <c r="S107" s="43"/>
      <c r="T107" s="6">
        <v>36.647476115163698</v>
      </c>
      <c r="U107" s="7">
        <v>30.483471906282801</v>
      </c>
      <c r="V107" s="43"/>
      <c r="W107" s="6">
        <v>33.9818856388829</v>
      </c>
      <c r="X107" s="7">
        <v>28.016804214390248</v>
      </c>
      <c r="Y107" s="43"/>
      <c r="Z107" s="46">
        <f t="shared" si="28"/>
        <v>-2.9003287284806021</v>
      </c>
      <c r="AA107" s="21">
        <f t="shared" si="29"/>
        <v>-2.9290950048304012</v>
      </c>
      <c r="AB107" s="10">
        <f t="shared" si="30"/>
        <v>-2.6655904762807978</v>
      </c>
      <c r="AC107" s="43"/>
      <c r="AD107" s="46">
        <f t="shared" si="31"/>
        <v>-2.7673906166217535</v>
      </c>
      <c r="AE107" s="21">
        <f t="shared" si="32"/>
        <v>-2.7322591176424496</v>
      </c>
      <c r="AF107" s="10">
        <f t="shared" si="33"/>
        <v>-2.4666676918925532</v>
      </c>
      <c r="AG107" s="50"/>
      <c r="AH107" s="46">
        <f t="shared" si="34"/>
        <v>-0.31128907630713631</v>
      </c>
      <c r="AI107" s="10">
        <f t="shared" si="26"/>
        <v>-0.37595785491103617</v>
      </c>
      <c r="AK107" s="46">
        <f t="shared" si="35"/>
        <v>-4.1201880042168533</v>
      </c>
      <c r="AL107" s="10">
        <f t="shared" si="27"/>
        <v>-4.2116387462382257</v>
      </c>
    </row>
    <row r="108" spans="2:38" x14ac:dyDescent="0.3">
      <c r="B108" s="2" t="s">
        <v>104</v>
      </c>
      <c r="C108" s="41"/>
      <c r="D108" s="14">
        <v>3.8444553120462299E-2</v>
      </c>
      <c r="E108" s="15">
        <v>8.0436212362672593E-2</v>
      </c>
      <c r="F108" s="19">
        <v>5.5456920704501998E-2</v>
      </c>
      <c r="G108" s="43"/>
      <c r="H108" s="6">
        <v>47.970236392547903</v>
      </c>
      <c r="I108" s="7">
        <v>46.456393610341351</v>
      </c>
      <c r="J108" s="43"/>
      <c r="K108" s="6">
        <v>44.856118977342497</v>
      </c>
      <c r="L108" s="7">
        <v>43.270935943307649</v>
      </c>
      <c r="M108" s="43"/>
      <c r="N108" s="6">
        <v>50.5439108364003</v>
      </c>
      <c r="O108" s="7">
        <v>49.392791818942555</v>
      </c>
      <c r="P108" s="43"/>
      <c r="Q108" s="6">
        <v>47.339038854166198</v>
      </c>
      <c r="R108" s="7">
        <v>46.108655108024905</v>
      </c>
      <c r="S108" s="43"/>
      <c r="T108" s="6">
        <v>46.132438090659903</v>
      </c>
      <c r="U108" s="7">
        <v>44.5272922565984</v>
      </c>
      <c r="V108" s="43"/>
      <c r="W108" s="6">
        <v>43.091037384668297</v>
      </c>
      <c r="X108" s="7">
        <v>41.4405115890753</v>
      </c>
      <c r="Y108" s="43"/>
      <c r="Z108" s="46">
        <f t="shared" si="28"/>
        <v>-3.1141174152054063</v>
      </c>
      <c r="AA108" s="21">
        <f t="shared" si="29"/>
        <v>-3.2048719822341027</v>
      </c>
      <c r="AB108" s="10">
        <f t="shared" si="30"/>
        <v>-3.0414007059916059</v>
      </c>
      <c r="AC108" s="43"/>
      <c r="AD108" s="46">
        <f t="shared" si="31"/>
        <v>-3.1854576670337025</v>
      </c>
      <c r="AE108" s="21">
        <f t="shared" si="32"/>
        <v>-3.2841367109176502</v>
      </c>
      <c r="AF108" s="10">
        <f t="shared" si="33"/>
        <v>-3.0867806675231009</v>
      </c>
      <c r="AG108" s="50"/>
      <c r="AH108" s="46">
        <f t="shared" si="34"/>
        <v>-0.12372013374240132</v>
      </c>
      <c r="AI108" s="10">
        <f t="shared" si="26"/>
        <v>-0.1346542642526066</v>
      </c>
      <c r="AK108" s="46">
        <f t="shared" si="35"/>
        <v>-3.4777215463025817</v>
      </c>
      <c r="AL108" s="10">
        <f t="shared" si="27"/>
        <v>-3.5746530613593346</v>
      </c>
    </row>
    <row r="109" spans="2:38" x14ac:dyDescent="0.3">
      <c r="B109" s="2" t="s">
        <v>105</v>
      </c>
      <c r="C109" s="41"/>
      <c r="D109" s="14">
        <v>6.8430651736194198E-3</v>
      </c>
      <c r="E109" s="15">
        <v>4.0234138494184201E-3</v>
      </c>
      <c r="F109" s="19">
        <v>3.0624646138003799E-3</v>
      </c>
      <c r="G109" s="43"/>
      <c r="H109" s="6">
        <v>52.141006460289198</v>
      </c>
      <c r="I109" s="7">
        <v>58.348935314623247</v>
      </c>
      <c r="J109" s="43"/>
      <c r="K109" s="6">
        <v>48.147269160337203</v>
      </c>
      <c r="L109" s="7">
        <v>53.559383177733999</v>
      </c>
      <c r="M109" s="43"/>
      <c r="N109" s="6">
        <v>50.874915762187499</v>
      </c>
      <c r="O109" s="7">
        <v>56.35935350757785</v>
      </c>
      <c r="P109" s="43"/>
      <c r="Q109" s="6">
        <v>47.200603164955801</v>
      </c>
      <c r="R109" s="7">
        <v>52.06186568790735</v>
      </c>
      <c r="S109" s="43"/>
      <c r="T109" s="6">
        <v>44.387960907665999</v>
      </c>
      <c r="U109" s="7">
        <v>48.625578667778498</v>
      </c>
      <c r="V109" s="43"/>
      <c r="W109" s="6">
        <v>41.4148984563368</v>
      </c>
      <c r="X109" s="7">
        <v>45.225271004488306</v>
      </c>
      <c r="Y109" s="43"/>
      <c r="Z109" s="46">
        <f t="shared" si="28"/>
        <v>-3.9937372999519951</v>
      </c>
      <c r="AA109" s="21">
        <f t="shared" si="29"/>
        <v>-3.6743125972316975</v>
      </c>
      <c r="AB109" s="10">
        <f t="shared" si="30"/>
        <v>-2.9730624513291986</v>
      </c>
      <c r="AC109" s="43"/>
      <c r="AD109" s="46">
        <f t="shared" si="31"/>
        <v>-4.7895521368892489</v>
      </c>
      <c r="AE109" s="21">
        <f t="shared" si="32"/>
        <v>-4.2974878196705006</v>
      </c>
      <c r="AF109" s="10">
        <f t="shared" si="33"/>
        <v>-3.4003076632901923</v>
      </c>
      <c r="AG109" s="50"/>
      <c r="AH109" s="46">
        <f t="shared" si="34"/>
        <v>-1.1781379367119211</v>
      </c>
      <c r="AI109" s="10">
        <f t="shared" si="26"/>
        <v>-1.6183169442737999</v>
      </c>
      <c r="AK109" s="46">
        <f t="shared" si="35"/>
        <v>-9.9438077907463871</v>
      </c>
      <c r="AL109" s="10">
        <f t="shared" si="27"/>
        <v>-12.949197777630065</v>
      </c>
    </row>
    <row r="110" spans="2:38" x14ac:dyDescent="0.3">
      <c r="B110" s="2" t="s">
        <v>106</v>
      </c>
      <c r="C110" s="41"/>
      <c r="D110" s="14">
        <v>6.3796828287251701E-4</v>
      </c>
      <c r="E110" s="15">
        <v>6.1896295612861598E-4</v>
      </c>
      <c r="F110" s="19">
        <v>2.5383737434370298E-4</v>
      </c>
      <c r="G110" s="43"/>
      <c r="H110" s="6" t="s">
        <v>107</v>
      </c>
      <c r="I110" s="7" t="s">
        <v>107</v>
      </c>
      <c r="J110" s="43"/>
      <c r="K110" s="6" t="s">
        <v>107</v>
      </c>
      <c r="L110" s="7" t="s">
        <v>107</v>
      </c>
      <c r="M110" s="43"/>
      <c r="N110" s="6" t="s">
        <v>107</v>
      </c>
      <c r="O110" s="7" t="s">
        <v>107</v>
      </c>
      <c r="P110" s="43"/>
      <c r="Q110" s="6" t="s">
        <v>107</v>
      </c>
      <c r="R110" s="7" t="s">
        <v>107</v>
      </c>
      <c r="S110" s="43"/>
      <c r="T110" s="6" t="s">
        <v>107</v>
      </c>
      <c r="U110" s="7" t="s">
        <v>107</v>
      </c>
      <c r="V110" s="43"/>
      <c r="W110" s="6" t="s">
        <v>107</v>
      </c>
      <c r="X110" s="7" t="s">
        <v>107</v>
      </c>
      <c r="Y110" s="43"/>
      <c r="Z110" s="46" t="s">
        <v>107</v>
      </c>
      <c r="AA110" s="21" t="s">
        <v>107</v>
      </c>
      <c r="AB110" s="10" t="s">
        <v>107</v>
      </c>
      <c r="AC110" s="43"/>
      <c r="AD110" s="46" t="s">
        <v>107</v>
      </c>
      <c r="AE110" s="21" t="s">
        <v>107</v>
      </c>
      <c r="AF110" s="10" t="s">
        <v>107</v>
      </c>
      <c r="AG110" s="50"/>
      <c r="AH110" s="46" t="s">
        <v>107</v>
      </c>
      <c r="AI110" s="10" t="s">
        <v>107</v>
      </c>
      <c r="AK110" s="46" t="s">
        <v>107</v>
      </c>
      <c r="AL110" s="10" t="s">
        <v>107</v>
      </c>
    </row>
    <row r="111" spans="2:38" x14ac:dyDescent="0.3">
      <c r="B111" s="2" t="s">
        <v>108</v>
      </c>
      <c r="C111" s="41"/>
      <c r="D111" s="14">
        <v>4.6067843773729397E-2</v>
      </c>
      <c r="E111" s="15">
        <v>7.7024827531958898E-2</v>
      </c>
      <c r="F111" s="19">
        <v>3.4190766612277303E-2</v>
      </c>
      <c r="G111" s="43"/>
      <c r="H111" s="6">
        <v>45.6574331612549</v>
      </c>
      <c r="I111" s="7">
        <v>46.806281870932999</v>
      </c>
      <c r="J111" s="43"/>
      <c r="K111" s="6">
        <v>42.206849572957402</v>
      </c>
      <c r="L111" s="7">
        <v>43.022142398011553</v>
      </c>
      <c r="M111" s="43"/>
      <c r="N111" s="6">
        <v>46.056386849350403</v>
      </c>
      <c r="O111" s="7">
        <v>46.875832353304645</v>
      </c>
      <c r="P111" s="43"/>
      <c r="Q111" s="6">
        <v>42.626254199678897</v>
      </c>
      <c r="R111" s="7">
        <v>43.157932334127352</v>
      </c>
      <c r="S111" s="43"/>
      <c r="T111" s="6">
        <v>40.602115889380102</v>
      </c>
      <c r="U111" s="7">
        <v>40.416893507261506</v>
      </c>
      <c r="V111" s="43"/>
      <c r="W111" s="6">
        <v>37.569200715934699</v>
      </c>
      <c r="X111" s="7">
        <v>37.195684325360745</v>
      </c>
      <c r="Y111" s="43"/>
      <c r="Z111" s="46">
        <f t="shared" ref="Z111:Z120" si="36">K111-H111</f>
        <v>-3.4505835882974978</v>
      </c>
      <c r="AA111" s="21">
        <f t="shared" ref="AA111:AA120" si="37">Q111-N111</f>
        <v>-3.4301326496715063</v>
      </c>
      <c r="AB111" s="10">
        <f t="shared" ref="AB111:AB120" si="38">W111-T111</f>
        <v>-3.032915173445403</v>
      </c>
      <c r="AC111" s="43"/>
      <c r="AD111" s="46">
        <f t="shared" ref="AD111:AD120" si="39">L111-I111</f>
        <v>-3.7841394729214457</v>
      </c>
      <c r="AE111" s="21">
        <f t="shared" ref="AE111:AE120" si="40">R111-O111</f>
        <v>-3.7179000191772928</v>
      </c>
      <c r="AF111" s="10">
        <f t="shared" ref="AF111:AF120" si="41">X111-U111</f>
        <v>-3.2212091819007611</v>
      </c>
      <c r="AG111" s="50"/>
      <c r="AH111" s="46">
        <f t="shared" ref="AH111:AH120" si="42">SLOPE(Z111:AB111,LN($D111:$F111))</f>
        <v>-0.43113960688324593</v>
      </c>
      <c r="AI111" s="10">
        <f t="shared" si="26"/>
        <v>-0.53044017365362639</v>
      </c>
      <c r="AK111" s="46">
        <f t="shared" ref="AK111:AK120" si="43">INTERCEPT(Z111:AB111,LN($D111:$F111))</f>
        <v>-4.6004154109438948</v>
      </c>
      <c r="AL111" s="10">
        <f t="shared" si="27"/>
        <v>-5.1687544607029059</v>
      </c>
    </row>
    <row r="112" spans="2:38" x14ac:dyDescent="0.3">
      <c r="B112" s="2" t="s">
        <v>109</v>
      </c>
      <c r="C112" s="41"/>
      <c r="D112" s="14">
        <v>2.3484788645881799E-2</v>
      </c>
      <c r="E112" s="15">
        <v>2.7163212759981601E-2</v>
      </c>
      <c r="F112" s="19">
        <v>1.23866018206003E-2</v>
      </c>
      <c r="G112" s="43"/>
      <c r="H112" s="6">
        <v>29.304575738339999</v>
      </c>
      <c r="I112" s="7">
        <v>30.600976806115298</v>
      </c>
      <c r="J112" s="43"/>
      <c r="K112" s="6">
        <v>26.9296810661885</v>
      </c>
      <c r="L112" s="7">
        <v>28.227442047051902</v>
      </c>
      <c r="M112" s="43"/>
      <c r="N112" s="6">
        <v>29.303705532240201</v>
      </c>
      <c r="O112" s="7">
        <v>30.574319537333551</v>
      </c>
      <c r="P112" s="43"/>
      <c r="Q112" s="6">
        <v>26.928986894913201</v>
      </c>
      <c r="R112" s="7">
        <v>28.2039869501304</v>
      </c>
      <c r="S112" s="43"/>
      <c r="T112" s="6">
        <v>25.369629440491799</v>
      </c>
      <c r="U112" s="7">
        <v>26.998046619968051</v>
      </c>
      <c r="V112" s="43"/>
      <c r="W112" s="6">
        <v>23.393996842934399</v>
      </c>
      <c r="X112" s="7">
        <v>24.965870818883602</v>
      </c>
      <c r="Y112" s="43"/>
      <c r="Z112" s="46">
        <f t="shared" si="36"/>
        <v>-2.3748946721514983</v>
      </c>
      <c r="AA112" s="21">
        <f t="shared" si="37"/>
        <v>-2.3747186373269997</v>
      </c>
      <c r="AB112" s="10">
        <f t="shared" si="38"/>
        <v>-1.9756325975574001</v>
      </c>
      <c r="AC112" s="43"/>
      <c r="AD112" s="46">
        <f t="shared" si="39"/>
        <v>-2.3735347590633964</v>
      </c>
      <c r="AE112" s="21">
        <f t="shared" si="40"/>
        <v>-2.3703325872031513</v>
      </c>
      <c r="AF112" s="10">
        <f t="shared" si="41"/>
        <v>-2.0321758010844491</v>
      </c>
      <c r="AG112" s="50"/>
      <c r="AH112" s="46">
        <f t="shared" si="42"/>
        <v>-0.54321925554883188</v>
      </c>
      <c r="AI112" s="10">
        <f t="shared" si="26"/>
        <v>-0.46172597437972235</v>
      </c>
      <c r="AK112" s="46">
        <f t="shared" si="43"/>
        <v>-4.3690738154624942</v>
      </c>
      <c r="AL112" s="10">
        <f t="shared" si="27"/>
        <v>-4.0668667520811388</v>
      </c>
    </row>
    <row r="113" spans="2:38" x14ac:dyDescent="0.3">
      <c r="B113" s="2" t="s">
        <v>110</v>
      </c>
      <c r="C113" s="41"/>
      <c r="D113" s="14">
        <v>1.9657486543333</v>
      </c>
      <c r="E113" s="15">
        <v>2.41767703076526</v>
      </c>
      <c r="F113" s="19">
        <v>0.73985760095578901</v>
      </c>
      <c r="G113" s="43"/>
      <c r="H113" s="6">
        <v>52.417678400273601</v>
      </c>
      <c r="I113" s="7">
        <v>54.6364197648303</v>
      </c>
      <c r="J113" s="43"/>
      <c r="K113" s="6">
        <v>49.558974993418197</v>
      </c>
      <c r="L113" s="7">
        <v>51.509469227533202</v>
      </c>
      <c r="M113" s="43"/>
      <c r="N113" s="6">
        <v>53.3864520458839</v>
      </c>
      <c r="O113" s="7">
        <v>55.822722500863897</v>
      </c>
      <c r="P113" s="43"/>
      <c r="Q113" s="6">
        <v>50.4882622824572</v>
      </c>
      <c r="R113" s="7">
        <v>52.645513636133948</v>
      </c>
      <c r="S113" s="43"/>
      <c r="T113" s="6">
        <v>41.266515469703599</v>
      </c>
      <c r="U113" s="7">
        <v>43.0971492574972</v>
      </c>
      <c r="V113" s="43"/>
      <c r="W113" s="6">
        <v>39.076529849478803</v>
      </c>
      <c r="X113" s="7">
        <v>40.68862331916295</v>
      </c>
      <c r="Y113" s="43"/>
      <c r="Z113" s="46">
        <f t="shared" si="36"/>
        <v>-2.8587034068554047</v>
      </c>
      <c r="AA113" s="21">
        <f t="shared" si="37"/>
        <v>-2.8981897634267</v>
      </c>
      <c r="AB113" s="10">
        <f t="shared" si="38"/>
        <v>-2.189985620224796</v>
      </c>
      <c r="AC113" s="43"/>
      <c r="AD113" s="46">
        <f t="shared" si="39"/>
        <v>-3.1269505372970983</v>
      </c>
      <c r="AE113" s="21">
        <f t="shared" si="40"/>
        <v>-3.1772088647299483</v>
      </c>
      <c r="AF113" s="10">
        <f t="shared" si="41"/>
        <v>-2.4085259383342503</v>
      </c>
      <c r="AG113" s="50"/>
      <c r="AH113" s="46">
        <f t="shared" si="42"/>
        <v>-0.62514280766801522</v>
      </c>
      <c r="AI113" s="10">
        <f t="shared" si="26"/>
        <v>-0.67615328333115621</v>
      </c>
      <c r="AK113" s="46">
        <f t="shared" si="43"/>
        <v>-2.3869449923226869</v>
      </c>
      <c r="AL113" s="10">
        <f t="shared" si="27"/>
        <v>-2.6208339440445743</v>
      </c>
    </row>
    <row r="114" spans="2:38" x14ac:dyDescent="0.3">
      <c r="B114" s="2" t="s">
        <v>111</v>
      </c>
      <c r="C114" s="41"/>
      <c r="D114" s="14">
        <v>1.20646372791546E-3</v>
      </c>
      <c r="E114" s="15">
        <v>1.3317640611655501E-3</v>
      </c>
      <c r="F114" s="19">
        <v>5.7069452018246802E-4</v>
      </c>
      <c r="G114" s="43"/>
      <c r="H114" s="6">
        <v>21.515991684084799</v>
      </c>
      <c r="I114" s="7">
        <v>19.329263124453249</v>
      </c>
      <c r="J114" s="43"/>
      <c r="K114" s="6">
        <v>19.745691535614199</v>
      </c>
      <c r="L114" s="7">
        <v>17.6365782571064</v>
      </c>
      <c r="M114" s="43"/>
      <c r="N114" s="6">
        <v>21.1676612199952</v>
      </c>
      <c r="O114" s="7">
        <v>18.928237390418051</v>
      </c>
      <c r="P114" s="43"/>
      <c r="Q114" s="6">
        <v>19.448940726735</v>
      </c>
      <c r="R114" s="7">
        <v>17.29556323423445</v>
      </c>
      <c r="S114" s="43"/>
      <c r="T114" s="6">
        <v>19.143828862666599</v>
      </c>
      <c r="U114" s="7">
        <v>16.82444179412655</v>
      </c>
      <c r="V114" s="43"/>
      <c r="W114" s="6">
        <v>17.562294357509401</v>
      </c>
      <c r="X114" s="7">
        <v>15.342550653137099</v>
      </c>
      <c r="Y114" s="43"/>
      <c r="Z114" s="46">
        <f t="shared" si="36"/>
        <v>-1.7703001484706</v>
      </c>
      <c r="AA114" s="21">
        <f t="shared" si="37"/>
        <v>-1.7187204932602</v>
      </c>
      <c r="AB114" s="10">
        <f t="shared" si="38"/>
        <v>-1.5815345051571974</v>
      </c>
      <c r="AC114" s="43"/>
      <c r="AD114" s="46">
        <f t="shared" si="39"/>
        <v>-1.6926848673468484</v>
      </c>
      <c r="AE114" s="21">
        <f t="shared" si="40"/>
        <v>-1.6326741561836009</v>
      </c>
      <c r="AF114" s="10">
        <f t="shared" si="41"/>
        <v>-1.4818911409894504</v>
      </c>
      <c r="AG114" s="50"/>
      <c r="AH114" s="46">
        <f t="shared" si="42"/>
        <v>-0.19597417843167567</v>
      </c>
      <c r="AI114" s="10">
        <f t="shared" si="26"/>
        <v>-0.21707190045211364</v>
      </c>
      <c r="AK114" s="46">
        <f t="shared" si="43"/>
        <v>-3.0495905797482301</v>
      </c>
      <c r="AL114" s="10">
        <f t="shared" si="27"/>
        <v>-3.1081698998806724</v>
      </c>
    </row>
    <row r="115" spans="2:38" x14ac:dyDescent="0.3">
      <c r="B115" s="2" t="s">
        <v>112</v>
      </c>
      <c r="C115" s="41"/>
      <c r="D115" s="14">
        <v>2.5813717516844802E-4</v>
      </c>
      <c r="E115" s="15">
        <v>1.69377184886978E-4</v>
      </c>
      <c r="F115" s="19">
        <v>1.07714780023407E-4</v>
      </c>
      <c r="G115" s="43"/>
      <c r="H115" s="6">
        <v>45.339420318603501</v>
      </c>
      <c r="I115" s="7">
        <v>56.153957366943303</v>
      </c>
      <c r="J115" s="43"/>
      <c r="K115" s="6">
        <v>42.0771484375</v>
      </c>
      <c r="L115" s="7">
        <v>52.261924743652301</v>
      </c>
      <c r="M115" s="43"/>
      <c r="N115" s="6">
        <v>44.832973480224602</v>
      </c>
      <c r="O115" s="7">
        <v>54.323005676269446</v>
      </c>
      <c r="P115" s="43"/>
      <c r="Q115" s="6">
        <v>41.929141998291001</v>
      </c>
      <c r="R115" s="7">
        <v>50.912195205688448</v>
      </c>
      <c r="S115" s="43"/>
      <c r="T115" s="6">
        <v>40.873809814453097</v>
      </c>
      <c r="U115" s="7">
        <v>49.061573028564396</v>
      </c>
      <c r="V115" s="43"/>
      <c r="W115" s="6">
        <v>38.359077453613203</v>
      </c>
      <c r="X115" s="7">
        <v>46.128406524658146</v>
      </c>
      <c r="Y115" s="43"/>
      <c r="Z115" s="46">
        <f t="shared" si="36"/>
        <v>-3.2622718811035014</v>
      </c>
      <c r="AA115" s="21">
        <f t="shared" si="37"/>
        <v>-2.9038314819336009</v>
      </c>
      <c r="AB115" s="10">
        <f t="shared" si="38"/>
        <v>-2.5147323608398935</v>
      </c>
      <c r="AC115" s="43"/>
      <c r="AD115" s="46">
        <f t="shared" si="39"/>
        <v>-3.8920326232910014</v>
      </c>
      <c r="AE115" s="21">
        <f t="shared" si="40"/>
        <v>-3.4108104705809978</v>
      </c>
      <c r="AF115" s="10">
        <f t="shared" si="41"/>
        <v>-2.93316650390625</v>
      </c>
      <c r="AG115" s="50"/>
      <c r="AH115" s="46">
        <f t="shared" si="42"/>
        <v>-0.85535743936861708</v>
      </c>
      <c r="AI115" s="10">
        <f t="shared" si="26"/>
        <v>-1.0965784193182404</v>
      </c>
      <c r="AK115" s="46">
        <f t="shared" si="43"/>
        <v>-10.329925726021603</v>
      </c>
      <c r="AL115" s="10">
        <f t="shared" si="27"/>
        <v>-12.945446034788775</v>
      </c>
    </row>
    <row r="116" spans="2:38" x14ac:dyDescent="0.3">
      <c r="B116" s="2" t="s">
        <v>113</v>
      </c>
      <c r="C116" s="41"/>
      <c r="D116" s="14">
        <v>0.14610146196889201</v>
      </c>
      <c r="E116" s="15">
        <v>0.22305534967000101</v>
      </c>
      <c r="F116" s="19">
        <v>0.140908090342138</v>
      </c>
      <c r="G116" s="43"/>
      <c r="H116" s="6">
        <v>38.382654130852202</v>
      </c>
      <c r="I116" s="7">
        <v>49.14033732022115</v>
      </c>
      <c r="J116" s="43"/>
      <c r="K116" s="6">
        <v>36.020858775306898</v>
      </c>
      <c r="L116" s="7">
        <v>46.209941851305857</v>
      </c>
      <c r="M116" s="43"/>
      <c r="N116" s="6">
        <v>38.720892966169302</v>
      </c>
      <c r="O116" s="7">
        <v>50.061504025041799</v>
      </c>
      <c r="P116" s="43"/>
      <c r="Q116" s="6">
        <v>36.331696880885097</v>
      </c>
      <c r="R116" s="7">
        <v>47.082186698834604</v>
      </c>
      <c r="S116" s="43"/>
      <c r="T116" s="6">
        <v>35.519049580141299</v>
      </c>
      <c r="U116" s="7">
        <v>45.0503761916965</v>
      </c>
      <c r="V116" s="43"/>
      <c r="W116" s="6">
        <v>33.3146993364454</v>
      </c>
      <c r="X116" s="7">
        <v>42.305479419758697</v>
      </c>
      <c r="Y116" s="43"/>
      <c r="Z116" s="46">
        <f t="shared" si="36"/>
        <v>-2.3617953555453042</v>
      </c>
      <c r="AA116" s="21">
        <f t="shared" si="37"/>
        <v>-2.3891960852842047</v>
      </c>
      <c r="AB116" s="10">
        <f t="shared" si="38"/>
        <v>-2.2043502436958988</v>
      </c>
      <c r="AC116" s="43"/>
      <c r="AD116" s="46">
        <f t="shared" si="39"/>
        <v>-2.9303954689152931</v>
      </c>
      <c r="AE116" s="21">
        <f t="shared" si="40"/>
        <v>-2.9793173262071946</v>
      </c>
      <c r="AF116" s="10">
        <f t="shared" si="41"/>
        <v>-2.7448967719378032</v>
      </c>
      <c r="AG116" s="50"/>
      <c r="AH116" s="46">
        <f t="shared" si="42"/>
        <v>-0.2611611690717564</v>
      </c>
      <c r="AI116" s="10">
        <f t="shared" si="26"/>
        <v>-0.34521695404846292</v>
      </c>
      <c r="AK116" s="46">
        <f t="shared" si="43"/>
        <v>-2.7870954381727699</v>
      </c>
      <c r="AL116" s="10">
        <f t="shared" si="27"/>
        <v>-3.5043543990845443</v>
      </c>
    </row>
    <row r="117" spans="2:38" x14ac:dyDescent="0.3">
      <c r="B117" s="2" t="s">
        <v>114</v>
      </c>
      <c r="C117" s="41"/>
      <c r="D117" s="14">
        <v>0.24989683237298599</v>
      </c>
      <c r="E117" s="15">
        <v>0.43649292501248099</v>
      </c>
      <c r="F117" s="19">
        <v>0.12987356615800799</v>
      </c>
      <c r="G117" s="43"/>
      <c r="H117" s="6">
        <v>51.559565496469901</v>
      </c>
      <c r="I117" s="7">
        <v>58.823991678573499</v>
      </c>
      <c r="J117" s="43"/>
      <c r="K117" s="6">
        <v>47.671451596230398</v>
      </c>
      <c r="L117" s="7">
        <v>54.490112155020356</v>
      </c>
      <c r="M117" s="43"/>
      <c r="N117" s="6">
        <v>51.404845454728502</v>
      </c>
      <c r="O117" s="7">
        <v>58.909231076288904</v>
      </c>
      <c r="P117" s="43"/>
      <c r="Q117" s="6">
        <v>47.4904663846606</v>
      </c>
      <c r="R117" s="7">
        <v>54.569736415829198</v>
      </c>
      <c r="S117" s="43"/>
      <c r="T117" s="6">
        <v>44.715938052266402</v>
      </c>
      <c r="U117" s="7">
        <v>49.518208602588047</v>
      </c>
      <c r="V117" s="43"/>
      <c r="W117" s="6">
        <v>41.640607700007699</v>
      </c>
      <c r="X117" s="7">
        <v>46.123500187965149</v>
      </c>
      <c r="Y117" s="43"/>
      <c r="Z117" s="46">
        <f t="shared" si="36"/>
        <v>-3.8881139002395031</v>
      </c>
      <c r="AA117" s="21">
        <f t="shared" si="37"/>
        <v>-3.914379070067902</v>
      </c>
      <c r="AB117" s="10">
        <f t="shared" si="38"/>
        <v>-3.0753303522587032</v>
      </c>
      <c r="AC117" s="43"/>
      <c r="AD117" s="46">
        <f t="shared" si="39"/>
        <v>-4.3338795235531435</v>
      </c>
      <c r="AE117" s="21">
        <f t="shared" si="40"/>
        <v>-4.3394946604597067</v>
      </c>
      <c r="AF117" s="10">
        <f t="shared" si="41"/>
        <v>-3.3947084146228974</v>
      </c>
      <c r="AG117" s="50"/>
      <c r="AH117" s="46">
        <f t="shared" si="42"/>
        <v>-0.70792440664140321</v>
      </c>
      <c r="AI117" s="10">
        <f t="shared" si="26"/>
        <v>-0.79818715875895618</v>
      </c>
      <c r="AK117" s="46">
        <f t="shared" si="43"/>
        <v>-4.630458490801054</v>
      </c>
      <c r="AL117" s="10">
        <f t="shared" si="27"/>
        <v>-5.1552909408942247</v>
      </c>
    </row>
    <row r="118" spans="2:38" x14ac:dyDescent="0.3">
      <c r="B118" s="2" t="s">
        <v>115</v>
      </c>
      <c r="C118" s="41"/>
      <c r="D118" s="14">
        <v>5.20485687849137E-2</v>
      </c>
      <c r="E118" s="15">
        <v>9.5074048102912506E-2</v>
      </c>
      <c r="F118" s="19">
        <v>5.0294916278592103E-2</v>
      </c>
      <c r="G118" s="43"/>
      <c r="H118" s="6">
        <v>37.349969469193603</v>
      </c>
      <c r="I118" s="7">
        <v>34.644702222265053</v>
      </c>
      <c r="J118" s="43"/>
      <c r="K118" s="6">
        <v>35.093691481962097</v>
      </c>
      <c r="L118" s="7">
        <v>32.564351222490551</v>
      </c>
      <c r="M118" s="43"/>
      <c r="N118" s="6">
        <v>37.902232818457001</v>
      </c>
      <c r="O118" s="7">
        <v>35.123511394836598</v>
      </c>
      <c r="P118" s="43"/>
      <c r="Q118" s="6">
        <v>35.6493014253684</v>
      </c>
      <c r="R118" s="7">
        <v>33.047229959866847</v>
      </c>
      <c r="S118" s="43"/>
      <c r="T118" s="6">
        <v>35.1447563473453</v>
      </c>
      <c r="U118" s="7">
        <v>32.285241328168354</v>
      </c>
      <c r="V118" s="43"/>
      <c r="W118" s="6">
        <v>33.058358887692897</v>
      </c>
      <c r="X118" s="7">
        <v>30.375720534752297</v>
      </c>
      <c r="Y118" s="43"/>
      <c r="Z118" s="46">
        <f t="shared" si="36"/>
        <v>-2.2562779872315062</v>
      </c>
      <c r="AA118" s="21">
        <f t="shared" si="37"/>
        <v>-2.2529313930886019</v>
      </c>
      <c r="AB118" s="10">
        <f t="shared" si="38"/>
        <v>-2.0863974596524031</v>
      </c>
      <c r="AC118" s="43"/>
      <c r="AD118" s="46">
        <f t="shared" si="39"/>
        <v>-2.0803509997745024</v>
      </c>
      <c r="AE118" s="21">
        <f t="shared" si="40"/>
        <v>-2.0762814349697507</v>
      </c>
      <c r="AF118" s="10">
        <f t="shared" si="41"/>
        <v>-1.909520793416057</v>
      </c>
      <c r="AG118" s="50"/>
      <c r="AH118" s="46">
        <f t="shared" si="42"/>
        <v>-0.14273093598960665</v>
      </c>
      <c r="AI118" s="10">
        <f t="shared" si="26"/>
        <v>-0.14239483133842895</v>
      </c>
      <c r="AK118" s="46">
        <f t="shared" si="43"/>
        <v>-2.5933545263960665</v>
      </c>
      <c r="AL118" s="10">
        <f t="shared" si="27"/>
        <v>-2.4159402644504659</v>
      </c>
    </row>
    <row r="119" spans="2:38" x14ac:dyDescent="0.3">
      <c r="B119" s="2" t="s">
        <v>116</v>
      </c>
      <c r="C119" s="41"/>
      <c r="D119" s="14">
        <v>0.27197917238524399</v>
      </c>
      <c r="E119" s="15">
        <v>0.30864204529567801</v>
      </c>
      <c r="F119" s="19">
        <v>0.211118046907423</v>
      </c>
      <c r="G119" s="43"/>
      <c r="H119" s="6">
        <v>48.387833993600601</v>
      </c>
      <c r="I119" s="7">
        <v>50.200813323080396</v>
      </c>
      <c r="J119" s="43"/>
      <c r="K119" s="6">
        <v>46.220698208561402</v>
      </c>
      <c r="L119" s="7">
        <v>47.494569916119246</v>
      </c>
      <c r="M119" s="43"/>
      <c r="N119" s="6">
        <v>52.494275721308902</v>
      </c>
      <c r="O119" s="7">
        <v>54.962174764482299</v>
      </c>
      <c r="P119" s="43"/>
      <c r="Q119" s="6">
        <v>50.168305531036403</v>
      </c>
      <c r="R119" s="7">
        <v>52.042532326036699</v>
      </c>
      <c r="S119" s="43"/>
      <c r="T119" s="6">
        <v>45.093204935554702</v>
      </c>
      <c r="U119" s="7">
        <v>47.980096544246301</v>
      </c>
      <c r="V119" s="43"/>
      <c r="W119" s="6">
        <v>42.9277621403645</v>
      </c>
      <c r="X119" s="7">
        <v>45.284521475902096</v>
      </c>
      <c r="Y119" s="43"/>
      <c r="Z119" s="46">
        <f t="shared" si="36"/>
        <v>-2.1671357850391999</v>
      </c>
      <c r="AA119" s="21">
        <f t="shared" si="37"/>
        <v>-2.3259701902724998</v>
      </c>
      <c r="AB119" s="10">
        <f t="shared" si="38"/>
        <v>-2.1654427951902022</v>
      </c>
      <c r="AC119" s="43"/>
      <c r="AD119" s="46">
        <f t="shared" si="39"/>
        <v>-2.7062434069611498</v>
      </c>
      <c r="AE119" s="21">
        <f t="shared" si="40"/>
        <v>-2.9196424384455995</v>
      </c>
      <c r="AF119" s="10">
        <f t="shared" si="41"/>
        <v>-2.6955750683442048</v>
      </c>
      <c r="AG119" s="50"/>
      <c r="AH119" s="46">
        <f t="shared" si="42"/>
        <v>-0.36312535058634055</v>
      </c>
      <c r="AI119" s="10">
        <f t="shared" si="26"/>
        <v>-0.51155301974102263</v>
      </c>
      <c r="AK119" s="46">
        <f t="shared" si="43"/>
        <v>-2.7076705955027354</v>
      </c>
      <c r="AL119" s="10">
        <f t="shared" si="27"/>
        <v>-3.4615079739861616</v>
      </c>
    </row>
    <row r="120" spans="2:38" x14ac:dyDescent="0.3">
      <c r="B120" s="2" t="s">
        <v>117</v>
      </c>
      <c r="C120" s="41"/>
      <c r="D120" s="14">
        <v>2.1878608713586802E-2</v>
      </c>
      <c r="E120" s="15">
        <v>2.8107958628569799E-2</v>
      </c>
      <c r="F120" s="19">
        <v>1.44545542297336E-2</v>
      </c>
      <c r="G120" s="43"/>
      <c r="H120" s="6">
        <v>45.804619973212802</v>
      </c>
      <c r="I120" s="7">
        <v>46.655951263576299</v>
      </c>
      <c r="J120" s="43"/>
      <c r="K120" s="6">
        <v>43.475011322218201</v>
      </c>
      <c r="L120" s="7">
        <v>44.275840105503001</v>
      </c>
      <c r="M120" s="43"/>
      <c r="N120" s="6">
        <v>46.075812773147497</v>
      </c>
      <c r="O120" s="7">
        <v>47.090290846060554</v>
      </c>
      <c r="P120" s="43"/>
      <c r="Q120" s="6">
        <v>43.776115498337703</v>
      </c>
      <c r="R120" s="7">
        <v>44.730630581779899</v>
      </c>
      <c r="S120" s="43"/>
      <c r="T120" s="6">
        <v>43.300083805158202</v>
      </c>
      <c r="U120" s="7">
        <v>44.3366263366363</v>
      </c>
      <c r="V120" s="43"/>
      <c r="W120" s="6">
        <v>41.149438948282302</v>
      </c>
      <c r="X120" s="7">
        <v>42.108605453713395</v>
      </c>
      <c r="Y120" s="43"/>
      <c r="Z120" s="46">
        <f t="shared" si="36"/>
        <v>-2.3296086509946008</v>
      </c>
      <c r="AA120" s="21">
        <f t="shared" si="37"/>
        <v>-2.2996972748097946</v>
      </c>
      <c r="AB120" s="10">
        <f t="shared" si="38"/>
        <v>-2.1506448568758998</v>
      </c>
      <c r="AC120" s="43"/>
      <c r="AD120" s="46">
        <f t="shared" si="39"/>
        <v>-2.3801111580732979</v>
      </c>
      <c r="AE120" s="21">
        <f t="shared" si="40"/>
        <v>-2.3596602642806559</v>
      </c>
      <c r="AF120" s="10">
        <f t="shared" si="41"/>
        <v>-2.2280208829229053</v>
      </c>
      <c r="AG120" s="50"/>
      <c r="AH120" s="46">
        <f t="shared" si="42"/>
        <v>-0.24497169710443875</v>
      </c>
      <c r="AI120" s="10">
        <f t="shared" si="26"/>
        <v>-0.21490773680532096</v>
      </c>
      <c r="AK120" s="46">
        <f t="shared" si="43"/>
        <v>-3.2097138890834827</v>
      </c>
      <c r="AL120" s="10">
        <f t="shared" si="27"/>
        <v>-3.1557728208842684</v>
      </c>
    </row>
    <row r="121" spans="2:38" x14ac:dyDescent="0.3">
      <c r="B121" s="2" t="s">
        <v>118</v>
      </c>
      <c r="C121" s="41"/>
      <c r="D121" s="14">
        <v>0</v>
      </c>
      <c r="E121" s="15">
        <v>0</v>
      </c>
      <c r="F121" s="19">
        <v>0</v>
      </c>
      <c r="G121" s="43"/>
      <c r="H121" s="6" t="s">
        <v>107</v>
      </c>
      <c r="I121" s="7" t="s">
        <v>107</v>
      </c>
      <c r="J121" s="43"/>
      <c r="K121" s="6" t="s">
        <v>107</v>
      </c>
      <c r="L121" s="7" t="s">
        <v>107</v>
      </c>
      <c r="M121" s="43"/>
      <c r="N121" s="6" t="s">
        <v>107</v>
      </c>
      <c r="O121" s="7" t="s">
        <v>107</v>
      </c>
      <c r="P121" s="43"/>
      <c r="Q121" s="6" t="s">
        <v>107</v>
      </c>
      <c r="R121" s="7" t="s">
        <v>107</v>
      </c>
      <c r="S121" s="43"/>
      <c r="T121" s="6" t="s">
        <v>107</v>
      </c>
      <c r="U121" s="7" t="s">
        <v>107</v>
      </c>
      <c r="V121" s="43"/>
      <c r="W121" s="6" t="s">
        <v>107</v>
      </c>
      <c r="X121" s="7" t="s">
        <v>107</v>
      </c>
      <c r="Y121" s="43"/>
      <c r="Z121" s="46" t="s">
        <v>107</v>
      </c>
      <c r="AA121" s="21" t="s">
        <v>107</v>
      </c>
      <c r="AB121" s="10" t="s">
        <v>107</v>
      </c>
      <c r="AC121" s="43"/>
      <c r="AD121" s="46" t="s">
        <v>107</v>
      </c>
      <c r="AE121" s="21" t="s">
        <v>107</v>
      </c>
      <c r="AF121" s="10" t="s">
        <v>107</v>
      </c>
      <c r="AG121" s="50"/>
      <c r="AH121" s="46" t="s">
        <v>107</v>
      </c>
      <c r="AI121" s="10" t="s">
        <v>107</v>
      </c>
      <c r="AK121" s="46" t="s">
        <v>107</v>
      </c>
      <c r="AL121" s="10" t="s">
        <v>107</v>
      </c>
    </row>
    <row r="122" spans="2:38" x14ac:dyDescent="0.3">
      <c r="B122" s="2" t="s">
        <v>119</v>
      </c>
      <c r="C122" s="41"/>
      <c r="D122" s="14">
        <v>0.120395965967328</v>
      </c>
      <c r="E122" s="15">
        <v>0.17838918731721201</v>
      </c>
      <c r="F122" s="19">
        <v>0.116243083716771</v>
      </c>
      <c r="G122" s="43"/>
      <c r="H122" s="6">
        <v>71.537347600074696</v>
      </c>
      <c r="I122" s="7">
        <v>79.584018236375798</v>
      </c>
      <c r="J122" s="43"/>
      <c r="K122" s="6">
        <v>68.4748799536669</v>
      </c>
      <c r="L122" s="7">
        <v>75.890655157171452</v>
      </c>
      <c r="M122" s="43"/>
      <c r="N122" s="6">
        <v>82.156483888502095</v>
      </c>
      <c r="O122" s="7">
        <v>93.22851684951749</v>
      </c>
      <c r="P122" s="43"/>
      <c r="Q122" s="6">
        <v>78.612886966926993</v>
      </c>
      <c r="R122" s="7">
        <v>88.891778045726554</v>
      </c>
      <c r="S122" s="43"/>
      <c r="T122" s="6">
        <v>73.060182443207097</v>
      </c>
      <c r="U122" s="7">
        <v>81.872045817767102</v>
      </c>
      <c r="V122" s="43"/>
      <c r="W122" s="6">
        <v>69.731469202065597</v>
      </c>
      <c r="X122" s="7">
        <v>77.853769485340948</v>
      </c>
      <c r="Y122" s="43"/>
      <c r="Z122" s="46">
        <f t="shared" ref="Z122:Z127" si="44">K122-H122</f>
        <v>-3.0624676464077965</v>
      </c>
      <c r="AA122" s="21">
        <f t="shared" ref="AA122:AA127" si="45">Q122-N122</f>
        <v>-3.5435969215751015</v>
      </c>
      <c r="AB122" s="10">
        <f t="shared" ref="AB122:AB127" si="46">W122-T122</f>
        <v>-3.3287132411415001</v>
      </c>
      <c r="AC122" s="43"/>
      <c r="AD122" s="46">
        <f t="shared" ref="AD122:AD127" si="47">L122-I122</f>
        <v>-3.6933630792043459</v>
      </c>
      <c r="AE122" s="21">
        <f t="shared" ref="AE122:AE127" si="48">R122-O122</f>
        <v>-4.3367388037909365</v>
      </c>
      <c r="AF122" s="10">
        <f t="shared" ref="AF122:AF127" si="49">X122-U122</f>
        <v>-4.0182763324261543</v>
      </c>
      <c r="AG122" s="50"/>
      <c r="AH122" s="46">
        <f t="shared" ref="AH122:AH127" si="50">SLOPE(Z122:AB122,LN($D122:$F122))</f>
        <v>-0.80134296461425791</v>
      </c>
      <c r="AI122" s="10">
        <f t="shared" si="26"/>
        <v>-1.1140731410224358</v>
      </c>
      <c r="AK122" s="46">
        <f t="shared" ref="AK122:AK127" si="51">INTERCEPT(Z122:AB122,LN($D122:$F122))</f>
        <v>-4.9123629627813044</v>
      </c>
      <c r="AL122" s="10">
        <f t="shared" si="27"/>
        <v>-6.2416092188257748</v>
      </c>
    </row>
    <row r="123" spans="2:38" x14ac:dyDescent="0.3">
      <c r="B123" s="2" t="s">
        <v>120</v>
      </c>
      <c r="C123" s="41"/>
      <c r="D123" s="14">
        <v>0.173137078699234</v>
      </c>
      <c r="E123" s="15">
        <v>9.9170655591933596E-2</v>
      </c>
      <c r="F123" s="19">
        <v>7.00840628928832E-2</v>
      </c>
      <c r="G123" s="43"/>
      <c r="H123" s="6">
        <v>34.356342696592002</v>
      </c>
      <c r="I123" s="7">
        <v>42.868032199056501</v>
      </c>
      <c r="J123" s="43"/>
      <c r="K123" s="6">
        <v>31.360420107011201</v>
      </c>
      <c r="L123" s="7">
        <v>38.944076697757197</v>
      </c>
      <c r="M123" s="43"/>
      <c r="N123" s="6">
        <v>37.0852842555541</v>
      </c>
      <c r="O123" s="7">
        <v>44.88460394624115</v>
      </c>
      <c r="P123" s="43"/>
      <c r="Q123" s="6">
        <v>34.254056036523799</v>
      </c>
      <c r="R123" s="7">
        <v>41.302731388248901</v>
      </c>
      <c r="S123" s="43"/>
      <c r="T123" s="6">
        <v>34.254361128516798</v>
      </c>
      <c r="U123" s="7">
        <v>40.461652296299249</v>
      </c>
      <c r="V123" s="43"/>
      <c r="W123" s="6">
        <v>31.732260900429701</v>
      </c>
      <c r="X123" s="7">
        <v>37.315199258208651</v>
      </c>
      <c r="Y123" s="43"/>
      <c r="Z123" s="46">
        <f t="shared" si="44"/>
        <v>-2.9959225895808004</v>
      </c>
      <c r="AA123" s="21">
        <f t="shared" si="45"/>
        <v>-2.8312282190303009</v>
      </c>
      <c r="AB123" s="10">
        <f t="shared" si="46"/>
        <v>-2.5221002280870977</v>
      </c>
      <c r="AC123" s="43"/>
      <c r="AD123" s="46">
        <f t="shared" si="47"/>
        <v>-3.9239555012993037</v>
      </c>
      <c r="AE123" s="21">
        <f t="shared" si="48"/>
        <v>-3.5818725579922486</v>
      </c>
      <c r="AF123" s="10">
        <f t="shared" si="49"/>
        <v>-3.1464530380905984</v>
      </c>
      <c r="AG123" s="50"/>
      <c r="AH123" s="46">
        <f t="shared" si="50"/>
        <v>-0.50250865674706391</v>
      </c>
      <c r="AI123" s="10">
        <f t="shared" si="26"/>
        <v>-0.83665788454400702</v>
      </c>
      <c r="AK123" s="46">
        <f t="shared" si="51"/>
        <v>-3.9091460504549538</v>
      </c>
      <c r="AL123" s="10">
        <f t="shared" si="27"/>
        <v>-5.4256115728340415</v>
      </c>
    </row>
    <row r="124" spans="2:38" x14ac:dyDescent="0.3">
      <c r="B124" s="2" t="s">
        <v>121</v>
      </c>
      <c r="C124" s="41"/>
      <c r="D124" s="14">
        <v>0.173463041693698</v>
      </c>
      <c r="E124" s="15">
        <v>0.119905056908608</v>
      </c>
      <c r="F124" s="19">
        <v>5.9042386035700202E-2</v>
      </c>
      <c r="G124" s="43"/>
      <c r="H124" s="6">
        <v>27.128965690909201</v>
      </c>
      <c r="I124" s="7">
        <v>27.604814611951802</v>
      </c>
      <c r="J124" s="43"/>
      <c r="K124" s="6">
        <v>25.058858699556399</v>
      </c>
      <c r="L124" s="7">
        <v>25.544150667957251</v>
      </c>
      <c r="M124" s="43"/>
      <c r="N124" s="6">
        <v>26.037164897327902</v>
      </c>
      <c r="O124" s="7">
        <v>26.94247647201065</v>
      </c>
      <c r="P124" s="43"/>
      <c r="Q124" s="6">
        <v>24.112652313620998</v>
      </c>
      <c r="R124" s="7">
        <v>24.988298380820801</v>
      </c>
      <c r="S124" s="43"/>
      <c r="T124" s="6">
        <v>23.070959347818899</v>
      </c>
      <c r="U124" s="7">
        <v>24.53395043345925</v>
      </c>
      <c r="V124" s="43"/>
      <c r="W124" s="6">
        <v>21.422423685451299</v>
      </c>
      <c r="X124" s="7">
        <v>22.797586564088903</v>
      </c>
      <c r="Y124" s="43"/>
      <c r="Z124" s="46">
        <f t="shared" si="44"/>
        <v>-2.0701069913528016</v>
      </c>
      <c r="AA124" s="21">
        <f t="shared" si="45"/>
        <v>-1.9245125837069033</v>
      </c>
      <c r="AB124" s="10">
        <f t="shared" si="46"/>
        <v>-1.6485356623675997</v>
      </c>
      <c r="AC124" s="43"/>
      <c r="AD124" s="46">
        <f t="shared" si="47"/>
        <v>-2.0606639439945518</v>
      </c>
      <c r="AE124" s="21">
        <f t="shared" si="48"/>
        <v>-1.9541780911898492</v>
      </c>
      <c r="AF124" s="10">
        <f t="shared" si="49"/>
        <v>-1.7363638693703471</v>
      </c>
      <c r="AG124" s="50"/>
      <c r="AH124" s="46">
        <f t="shared" si="50"/>
        <v>-0.39095728423179377</v>
      </c>
      <c r="AI124" s="10">
        <f t="shared" si="26"/>
        <v>-0.30178910949966375</v>
      </c>
      <c r="AK124" s="46">
        <f t="shared" si="51"/>
        <v>-2.7544953369759968</v>
      </c>
      <c r="AL124" s="10">
        <f t="shared" si="27"/>
        <v>-2.5913002560743319</v>
      </c>
    </row>
    <row r="125" spans="2:38" x14ac:dyDescent="0.3">
      <c r="B125" s="2" t="s">
        <v>122</v>
      </c>
      <c r="C125" s="41"/>
      <c r="D125" s="14">
        <v>6.3139540639145203E-2</v>
      </c>
      <c r="E125" s="15">
        <v>0.104998694469457</v>
      </c>
      <c r="F125" s="19">
        <v>4.06343051926343E-2</v>
      </c>
      <c r="G125" s="43"/>
      <c r="H125" s="6">
        <v>36.9918137969849</v>
      </c>
      <c r="I125" s="7">
        <v>37.385647113063953</v>
      </c>
      <c r="J125" s="43"/>
      <c r="K125" s="6">
        <v>34.719787488216902</v>
      </c>
      <c r="L125" s="7">
        <v>35.059541368419247</v>
      </c>
      <c r="M125" s="43"/>
      <c r="N125" s="6">
        <v>38.332299798022397</v>
      </c>
      <c r="O125" s="7">
        <v>39.080103549239951</v>
      </c>
      <c r="P125" s="43"/>
      <c r="Q125" s="6">
        <v>36.090081764670501</v>
      </c>
      <c r="R125" s="7">
        <v>36.753955021888899</v>
      </c>
      <c r="S125" s="43"/>
      <c r="T125" s="6">
        <v>30.763343630961</v>
      </c>
      <c r="U125" s="7">
        <v>31.328544285053049</v>
      </c>
      <c r="V125" s="43"/>
      <c r="W125" s="6">
        <v>28.911782356161201</v>
      </c>
      <c r="X125" s="7">
        <v>29.428451520233146</v>
      </c>
      <c r="Y125" s="43"/>
      <c r="Z125" s="46">
        <f t="shared" si="44"/>
        <v>-2.2720263087679982</v>
      </c>
      <c r="AA125" s="21">
        <f t="shared" si="45"/>
        <v>-2.2422180333518966</v>
      </c>
      <c r="AB125" s="10">
        <f t="shared" si="46"/>
        <v>-1.8515612747997992</v>
      </c>
      <c r="AC125" s="43"/>
      <c r="AD125" s="46">
        <f t="shared" si="47"/>
        <v>-2.3261057446447069</v>
      </c>
      <c r="AE125" s="21">
        <f t="shared" si="48"/>
        <v>-2.3261485273510516</v>
      </c>
      <c r="AF125" s="10">
        <f t="shared" si="49"/>
        <v>-1.9000927648199024</v>
      </c>
      <c r="AG125" s="50"/>
      <c r="AH125" s="46">
        <f t="shared" si="50"/>
        <v>-0.39952263483211181</v>
      </c>
      <c r="AI125" s="10">
        <f t="shared" si="26"/>
        <v>-0.43735642069648162</v>
      </c>
      <c r="AK125" s="46">
        <f t="shared" si="51"/>
        <v>-3.2165417335411002</v>
      </c>
      <c r="AL125" s="10">
        <f t="shared" si="27"/>
        <v>-3.3823786842750279</v>
      </c>
    </row>
    <row r="126" spans="2:38" x14ac:dyDescent="0.3">
      <c r="B126" s="2" t="s">
        <v>123</v>
      </c>
      <c r="C126" s="41"/>
      <c r="D126" s="14">
        <v>4.59591056152759E-2</v>
      </c>
      <c r="E126" s="15">
        <v>0.10315565407522399</v>
      </c>
      <c r="F126" s="19">
        <v>6.7800315249564494E-2</v>
      </c>
      <c r="G126" s="43"/>
      <c r="H126" s="6">
        <v>52.813325186014701</v>
      </c>
      <c r="I126" s="7">
        <v>54.490595246100497</v>
      </c>
      <c r="J126" s="43"/>
      <c r="K126" s="6">
        <v>49.3418259138205</v>
      </c>
      <c r="L126" s="7">
        <v>50.883514489658594</v>
      </c>
      <c r="M126" s="43"/>
      <c r="N126" s="6">
        <v>55.921291366459599</v>
      </c>
      <c r="O126" s="7">
        <v>58.3747914630083</v>
      </c>
      <c r="P126" s="43"/>
      <c r="Q126" s="6">
        <v>52.3026929993812</v>
      </c>
      <c r="R126" s="7">
        <v>54.602633405393505</v>
      </c>
      <c r="S126" s="43"/>
      <c r="T126" s="6">
        <v>50.620780918384</v>
      </c>
      <c r="U126" s="7">
        <v>52.393719949760253</v>
      </c>
      <c r="V126" s="43"/>
      <c r="W126" s="6">
        <v>47.130547987588002</v>
      </c>
      <c r="X126" s="7">
        <v>48.731319285727103</v>
      </c>
      <c r="Y126" s="43"/>
      <c r="Z126" s="46">
        <f t="shared" si="44"/>
        <v>-3.4714992721942011</v>
      </c>
      <c r="AA126" s="21">
        <f t="shared" si="45"/>
        <v>-3.6185983670783983</v>
      </c>
      <c r="AB126" s="10">
        <f t="shared" si="46"/>
        <v>-3.4902329307959974</v>
      </c>
      <c r="AC126" s="43"/>
      <c r="AD126" s="46">
        <f t="shared" si="47"/>
        <v>-3.6070807564419027</v>
      </c>
      <c r="AE126" s="21">
        <f t="shared" si="48"/>
        <v>-3.7721580576147957</v>
      </c>
      <c r="AF126" s="10">
        <f t="shared" si="49"/>
        <v>-3.6624006640331501</v>
      </c>
      <c r="AG126" s="50"/>
      <c r="AH126" s="46">
        <f t="shared" si="50"/>
        <v>-0.18357967345239046</v>
      </c>
      <c r="AI126" s="10">
        <f t="shared" si="26"/>
        <v>-0.20493762244433977</v>
      </c>
      <c r="AK126" s="46">
        <f t="shared" si="51"/>
        <v>-4.0189360895791282</v>
      </c>
      <c r="AL126" s="10">
        <f t="shared" si="27"/>
        <v>-4.2299643076192543</v>
      </c>
    </row>
    <row r="127" spans="2:38" x14ac:dyDescent="0.3">
      <c r="B127" s="2" t="s">
        <v>124</v>
      </c>
      <c r="C127" s="41"/>
      <c r="D127" s="14">
        <v>0.78275487699300605</v>
      </c>
      <c r="E127" s="15">
        <v>1.69573771804327</v>
      </c>
      <c r="F127" s="19">
        <v>0.93698232558772399</v>
      </c>
      <c r="G127" s="43"/>
      <c r="H127" s="6">
        <v>52.732132020900501</v>
      </c>
      <c r="I127" s="7">
        <v>50.920297458087049</v>
      </c>
      <c r="J127" s="43"/>
      <c r="K127" s="6">
        <v>50.066805623653003</v>
      </c>
      <c r="L127" s="7">
        <v>48.286149861997401</v>
      </c>
      <c r="M127" s="43"/>
      <c r="N127" s="6">
        <v>60.966909830928898</v>
      </c>
      <c r="O127" s="7">
        <v>59.462671528604503</v>
      </c>
      <c r="P127" s="43"/>
      <c r="Q127" s="6">
        <v>57.997169273371</v>
      </c>
      <c r="R127" s="7">
        <v>56.508360116338899</v>
      </c>
      <c r="S127" s="43"/>
      <c r="T127" s="6">
        <v>51.961267854310002</v>
      </c>
      <c r="U127" s="7">
        <v>50.2798620835352</v>
      </c>
      <c r="V127" s="43"/>
      <c r="W127" s="6">
        <v>49.2090263123984</v>
      </c>
      <c r="X127" s="7">
        <v>47.551867860071653</v>
      </c>
      <c r="Y127" s="43"/>
      <c r="Z127" s="46">
        <f t="shared" si="44"/>
        <v>-2.6653263972474974</v>
      </c>
      <c r="AA127" s="21">
        <f t="shared" si="45"/>
        <v>-2.9697405575578983</v>
      </c>
      <c r="AB127" s="10">
        <f t="shared" si="46"/>
        <v>-2.7522415419116015</v>
      </c>
      <c r="AC127" s="43"/>
      <c r="AD127" s="46">
        <f t="shared" si="47"/>
        <v>-2.6341475960896474</v>
      </c>
      <c r="AE127" s="21">
        <f t="shared" si="48"/>
        <v>-2.9543114122656036</v>
      </c>
      <c r="AF127" s="10">
        <f t="shared" si="49"/>
        <v>-2.727994223463547</v>
      </c>
      <c r="AG127" s="50"/>
      <c r="AH127" s="46">
        <f t="shared" si="50"/>
        <v>-0.38700515109198425</v>
      </c>
      <c r="AI127" s="10">
        <f t="shared" si="26"/>
        <v>-0.4060028464716649</v>
      </c>
      <c r="AK127" s="46">
        <f t="shared" si="51"/>
        <v>-2.7676353428486826</v>
      </c>
      <c r="AL127" s="10">
        <f t="shared" si="27"/>
        <v>-2.7426358436643281</v>
      </c>
    </row>
    <row r="128" spans="2:38" x14ac:dyDescent="0.3">
      <c r="B128" s="2" t="s">
        <v>125</v>
      </c>
      <c r="C128" s="41"/>
      <c r="D128" s="14">
        <v>6.2221492575331597E-5</v>
      </c>
      <c r="E128" s="15">
        <v>4.51256257314555E-5</v>
      </c>
      <c r="F128" s="19">
        <v>1.6569558833706801E-5</v>
      </c>
      <c r="G128" s="43"/>
      <c r="H128" s="6" t="s">
        <v>107</v>
      </c>
      <c r="I128" s="7" t="s">
        <v>107</v>
      </c>
      <c r="J128" s="43"/>
      <c r="K128" s="6" t="s">
        <v>107</v>
      </c>
      <c r="L128" s="7" t="s">
        <v>107</v>
      </c>
      <c r="M128" s="43"/>
      <c r="N128" s="6" t="s">
        <v>107</v>
      </c>
      <c r="O128" s="7" t="s">
        <v>107</v>
      </c>
      <c r="P128" s="43"/>
      <c r="Q128" s="6" t="s">
        <v>107</v>
      </c>
      <c r="R128" s="7" t="s">
        <v>107</v>
      </c>
      <c r="S128" s="43"/>
      <c r="T128" s="6" t="s">
        <v>107</v>
      </c>
      <c r="U128" s="7" t="s">
        <v>107</v>
      </c>
      <c r="V128" s="43"/>
      <c r="W128" s="6" t="s">
        <v>107</v>
      </c>
      <c r="X128" s="7" t="s">
        <v>107</v>
      </c>
      <c r="Y128" s="43"/>
      <c r="Z128" s="46" t="s">
        <v>107</v>
      </c>
      <c r="AA128" s="21" t="s">
        <v>107</v>
      </c>
      <c r="AB128" s="10" t="s">
        <v>107</v>
      </c>
      <c r="AC128" s="43"/>
      <c r="AD128" s="46" t="s">
        <v>107</v>
      </c>
      <c r="AE128" s="21" t="s">
        <v>107</v>
      </c>
      <c r="AF128" s="10" t="s">
        <v>107</v>
      </c>
      <c r="AG128" s="50"/>
      <c r="AH128" s="46" t="s">
        <v>107</v>
      </c>
      <c r="AI128" s="10" t="s">
        <v>107</v>
      </c>
      <c r="AK128" s="46" t="s">
        <v>107</v>
      </c>
      <c r="AL128" s="10" t="s">
        <v>107</v>
      </c>
    </row>
    <row r="129" spans="2:38" x14ac:dyDescent="0.3">
      <c r="B129" s="2" t="s">
        <v>126</v>
      </c>
      <c r="C129" s="41"/>
      <c r="D129" s="14">
        <v>0.158552739980583</v>
      </c>
      <c r="E129" s="15">
        <v>8.7196945781008894E-2</v>
      </c>
      <c r="F129" s="19">
        <v>5.4585510178555001E-2</v>
      </c>
      <c r="G129" s="43"/>
      <c r="H129" s="6">
        <v>28.316776706442401</v>
      </c>
      <c r="I129" s="7">
        <v>37.24176147058035</v>
      </c>
      <c r="J129" s="43"/>
      <c r="K129" s="6">
        <v>26.3266231348133</v>
      </c>
      <c r="L129" s="7">
        <v>34.60443073349105</v>
      </c>
      <c r="M129" s="43"/>
      <c r="N129" s="6">
        <v>28.576313855206902</v>
      </c>
      <c r="O129" s="7">
        <v>36.642852327250452</v>
      </c>
      <c r="P129" s="43"/>
      <c r="Q129" s="6">
        <v>26.701098159582401</v>
      </c>
      <c r="R129" s="7">
        <v>34.216789358262197</v>
      </c>
      <c r="S129" s="43"/>
      <c r="T129" s="6">
        <v>25.296806386990699</v>
      </c>
      <c r="U129" s="7">
        <v>31.341196475870099</v>
      </c>
      <c r="V129" s="43"/>
      <c r="W129" s="6">
        <v>23.682126514449401</v>
      </c>
      <c r="X129" s="7">
        <v>29.313499274877202</v>
      </c>
      <c r="Y129" s="43"/>
      <c r="Z129" s="46">
        <f>K129-H129</f>
        <v>-1.9901535716291008</v>
      </c>
      <c r="AA129" s="21">
        <f>Q129-N129</f>
        <v>-1.875215695624501</v>
      </c>
      <c r="AB129" s="10">
        <f>W129-T129</f>
        <v>-1.6146798725412985</v>
      </c>
      <c r="AC129" s="43"/>
      <c r="AD129" s="46">
        <f>L129-I129</f>
        <v>-2.6373307370893002</v>
      </c>
      <c r="AE129" s="21">
        <f>R129-O129</f>
        <v>-2.4260629689882549</v>
      </c>
      <c r="AF129" s="10">
        <f>X129-U129</f>
        <v>-2.0276972009928969</v>
      </c>
      <c r="AG129" s="50"/>
      <c r="AH129" s="46">
        <f>SLOPE(Z129:AB129,LN($D129:$F129))</f>
        <v>-0.34489709165587118</v>
      </c>
      <c r="AI129" s="10">
        <f t="shared" si="26"/>
        <v>-0.56185091958971356</v>
      </c>
      <c r="AK129" s="46">
        <f>INTERCEPT(Z129:AB129,LN($D129:$F129))</f>
        <v>-2.6531991257550218</v>
      </c>
      <c r="AL129" s="10">
        <f t="shared" si="27"/>
        <v>-3.7101241508253908</v>
      </c>
    </row>
    <row r="130" spans="2:38" x14ac:dyDescent="0.3">
      <c r="B130" s="2" t="s">
        <v>127</v>
      </c>
      <c r="C130" s="41"/>
      <c r="D130" s="14">
        <v>0.15146314587972001</v>
      </c>
      <c r="E130" s="15">
        <v>0.14069878692033699</v>
      </c>
      <c r="F130" s="19">
        <v>4.5032584244295598E-2</v>
      </c>
      <c r="G130" s="43"/>
      <c r="H130" s="6">
        <v>63.098105521412997</v>
      </c>
      <c r="I130" s="7">
        <v>65.510216673375353</v>
      </c>
      <c r="J130" s="43"/>
      <c r="K130" s="6">
        <v>57.970273685227497</v>
      </c>
      <c r="L130" s="7">
        <v>59.947798100838355</v>
      </c>
      <c r="M130" s="43"/>
      <c r="N130" s="6">
        <v>64.592106302702504</v>
      </c>
      <c r="O130" s="7">
        <v>67.712406805867445</v>
      </c>
      <c r="P130" s="43"/>
      <c r="Q130" s="6">
        <v>59.252657929539502</v>
      </c>
      <c r="R130" s="7">
        <v>61.931016631669294</v>
      </c>
      <c r="S130" s="43"/>
      <c r="T130" s="6">
        <v>54.060921295389598</v>
      </c>
      <c r="U130" s="7">
        <v>55.798554935081697</v>
      </c>
      <c r="V130" s="43"/>
      <c r="W130" s="6">
        <v>49.973693296844701</v>
      </c>
      <c r="X130" s="7">
        <v>51.364084730869351</v>
      </c>
      <c r="Y130" s="43"/>
      <c r="Z130" s="46">
        <f>K130-H130</f>
        <v>-5.1278318361855</v>
      </c>
      <c r="AA130" s="21">
        <f>Q130-N130</f>
        <v>-5.3394483731630018</v>
      </c>
      <c r="AB130" s="10">
        <f>W130-T130</f>
        <v>-4.0872279985448969</v>
      </c>
      <c r="AC130" s="43"/>
      <c r="AD130" s="46">
        <f>L130-I130</f>
        <v>-5.5624185725369983</v>
      </c>
      <c r="AE130" s="21">
        <f>R130-O130</f>
        <v>-5.781390174198151</v>
      </c>
      <c r="AF130" s="10">
        <f>X130-U130</f>
        <v>-4.4344702042123458</v>
      </c>
      <c r="AG130" s="50"/>
      <c r="AH130" s="46">
        <f>SLOPE(Z130:AB130,LN($D130:$F130))</f>
        <v>-0.96346291439662068</v>
      </c>
      <c r="AI130" s="10">
        <f t="shared" si="26"/>
        <v>-1.0403358044609268</v>
      </c>
      <c r="AK130" s="46">
        <f>INTERCEPT(Z130:AB130,LN($D130:$F130))</f>
        <v>-7.0831769712527057</v>
      </c>
      <c r="AL130" s="10">
        <f t="shared" si="27"/>
        <v>-7.6691616333826094</v>
      </c>
    </row>
    <row r="131" spans="2:38" x14ac:dyDescent="0.3">
      <c r="B131" s="2" t="s">
        <v>128</v>
      </c>
      <c r="C131" s="41"/>
      <c r="D131" s="14">
        <v>1.6459102434279</v>
      </c>
      <c r="E131" s="15">
        <v>2.5252275511818398</v>
      </c>
      <c r="F131" s="19">
        <v>1.5337322372154001</v>
      </c>
      <c r="G131" s="43"/>
      <c r="H131" s="6">
        <v>65.002464165446796</v>
      </c>
      <c r="I131" s="7">
        <v>72.421625074651161</v>
      </c>
      <c r="J131" s="43"/>
      <c r="K131" s="6">
        <v>60.251238747606997</v>
      </c>
      <c r="L131" s="7">
        <v>67.229816963754303</v>
      </c>
      <c r="M131" s="43"/>
      <c r="N131" s="6">
        <v>66.105941494367798</v>
      </c>
      <c r="O131" s="7">
        <v>77.446357529962398</v>
      </c>
      <c r="P131" s="43"/>
      <c r="Q131" s="6">
        <v>60.869720998568802</v>
      </c>
      <c r="R131" s="7">
        <v>71.618343924018646</v>
      </c>
      <c r="S131" s="43"/>
      <c r="T131" s="6">
        <v>60.150250981812199</v>
      </c>
      <c r="U131" s="7">
        <v>67.172062538894096</v>
      </c>
      <c r="V131" s="43"/>
      <c r="W131" s="6">
        <v>55.361055914709901</v>
      </c>
      <c r="X131" s="7">
        <v>62.018280616353053</v>
      </c>
      <c r="Y131" s="43"/>
      <c r="Z131" s="46">
        <f>K131-H131</f>
        <v>-4.7512254178397981</v>
      </c>
      <c r="AA131" s="21">
        <f>Q131-N131</f>
        <v>-5.236220495798996</v>
      </c>
      <c r="AB131" s="10">
        <f>W131-T131</f>
        <v>-4.7891950671022983</v>
      </c>
      <c r="AC131" s="43"/>
      <c r="AD131" s="46">
        <f>L131-I131</f>
        <v>-5.1918081108968579</v>
      </c>
      <c r="AE131" s="21">
        <f>R131-O131</f>
        <v>-5.8280136059437524</v>
      </c>
      <c r="AF131" s="10">
        <f>X131-U131</f>
        <v>-5.1537819225410431</v>
      </c>
      <c r="AG131" s="50"/>
      <c r="AH131" s="46">
        <f>SLOPE(Z131:AB131,LN($D131:$F131))</f>
        <v>-0.97936683288624782</v>
      </c>
      <c r="AI131" s="10">
        <f t="shared" si="26"/>
        <v>-1.3991646384544978</v>
      </c>
      <c r="AK131" s="46">
        <f>INTERCEPT(Z131:AB131,LN($D131:$F131))</f>
        <v>-4.320843835954677</v>
      </c>
      <c r="AL131" s="10">
        <f t="shared" si="27"/>
        <v>-4.5272968552287622</v>
      </c>
    </row>
    <row r="132" spans="2:38" x14ac:dyDescent="0.3">
      <c r="B132" s="2" t="s">
        <v>129</v>
      </c>
      <c r="C132" s="41"/>
      <c r="D132" s="14">
        <v>1.2385156170253201E-3</v>
      </c>
      <c r="E132" s="15">
        <v>9.7328269637755502E-4</v>
      </c>
      <c r="F132" s="19">
        <v>3.3971755029386702E-4</v>
      </c>
      <c r="G132" s="43"/>
      <c r="H132" s="6" t="s">
        <v>107</v>
      </c>
      <c r="I132" s="7" t="s">
        <v>107</v>
      </c>
      <c r="J132" s="43"/>
      <c r="K132" s="6" t="s">
        <v>107</v>
      </c>
      <c r="L132" s="7" t="s">
        <v>107</v>
      </c>
      <c r="M132" s="43"/>
      <c r="N132" s="6" t="s">
        <v>107</v>
      </c>
      <c r="O132" s="7" t="s">
        <v>107</v>
      </c>
      <c r="P132" s="43"/>
      <c r="Q132" s="6" t="s">
        <v>107</v>
      </c>
      <c r="R132" s="7" t="s">
        <v>107</v>
      </c>
      <c r="S132" s="43"/>
      <c r="T132" s="6" t="s">
        <v>107</v>
      </c>
      <c r="U132" s="7" t="s">
        <v>107</v>
      </c>
      <c r="V132" s="43"/>
      <c r="W132" s="6" t="s">
        <v>107</v>
      </c>
      <c r="X132" s="7" t="s">
        <v>107</v>
      </c>
      <c r="Y132" s="43"/>
      <c r="Z132" s="46" t="s">
        <v>107</v>
      </c>
      <c r="AA132" s="21" t="s">
        <v>107</v>
      </c>
      <c r="AB132" s="10" t="s">
        <v>107</v>
      </c>
      <c r="AC132" s="43"/>
      <c r="AD132" s="46" t="s">
        <v>107</v>
      </c>
      <c r="AE132" s="21" t="s">
        <v>107</v>
      </c>
      <c r="AF132" s="10" t="s">
        <v>107</v>
      </c>
      <c r="AG132" s="50"/>
      <c r="AH132" s="46" t="s">
        <v>107</v>
      </c>
      <c r="AI132" s="10" t="s">
        <v>107</v>
      </c>
      <c r="AK132" s="46" t="s">
        <v>107</v>
      </c>
      <c r="AL132" s="10" t="s">
        <v>107</v>
      </c>
    </row>
    <row r="133" spans="2:38" x14ac:dyDescent="0.3">
      <c r="B133" s="2" t="s">
        <v>130</v>
      </c>
      <c r="C133" s="41"/>
      <c r="D133" s="14">
        <v>5.1995126456688898E-2</v>
      </c>
      <c r="E133" s="15">
        <v>9.1788571733181001E-2</v>
      </c>
      <c r="F133" s="19">
        <v>3.5761635282677701E-2</v>
      </c>
      <c r="G133" s="43"/>
      <c r="H133" s="6">
        <v>39.841556865226799</v>
      </c>
      <c r="I133" s="7">
        <v>41.239773375385553</v>
      </c>
      <c r="J133" s="43"/>
      <c r="K133" s="6">
        <v>37.762776080323398</v>
      </c>
      <c r="L133" s="7">
        <v>39.126853103219247</v>
      </c>
      <c r="M133" s="43"/>
      <c r="N133" s="6">
        <v>40.6873740068825</v>
      </c>
      <c r="O133" s="7">
        <v>42.296846533123947</v>
      </c>
      <c r="P133" s="43"/>
      <c r="Q133" s="6">
        <v>38.639065654484</v>
      </c>
      <c r="R133" s="7">
        <v>40.196710596278194</v>
      </c>
      <c r="S133" s="43"/>
      <c r="T133" s="6">
        <v>29.486234357855</v>
      </c>
      <c r="U133" s="7">
        <v>30.347998938769102</v>
      </c>
      <c r="V133" s="43"/>
      <c r="W133" s="6">
        <v>27.866341547944099</v>
      </c>
      <c r="X133" s="7">
        <v>28.721065480977352</v>
      </c>
      <c r="Y133" s="43"/>
      <c r="Z133" s="46">
        <f t="shared" ref="Z133:Z145" si="52">K133-H133</f>
        <v>-2.078780784903401</v>
      </c>
      <c r="AA133" s="21">
        <f t="shared" ref="AA133:AA145" si="53">Q133-N133</f>
        <v>-2.0483083523985002</v>
      </c>
      <c r="AB133" s="10">
        <f t="shared" ref="AB133:AB145" si="54">W133-T133</f>
        <v>-1.6198928099109011</v>
      </c>
      <c r="AC133" s="43"/>
      <c r="AD133" s="46">
        <f t="shared" ref="AD133:AD145" si="55">L133-I133</f>
        <v>-2.1129202721663063</v>
      </c>
      <c r="AE133" s="21">
        <f t="shared" ref="AE133:AE145" si="56">R133-O133</f>
        <v>-2.1001359368457528</v>
      </c>
      <c r="AF133" s="10">
        <f t="shared" ref="AF133:AF145" si="57">X133-U133</f>
        <v>-1.6269334577917505</v>
      </c>
      <c r="AG133" s="50"/>
      <c r="AH133" s="46">
        <f t="shared" ref="AH133:AH145" si="58">SLOPE(Z133:AB133,LN($D133:$F133))</f>
        <v>-0.41303510505818641</v>
      </c>
      <c r="AI133" s="10">
        <f t="shared" ref="AI133:AI196" si="59">SLOPE(AD133:AF133,LN($D133:$F133))</f>
        <v>-0.45921120166148854</v>
      </c>
      <c r="AK133" s="46">
        <f t="shared" ref="AK133:AK145" si="60">INTERCEPT(Z133:AB133,LN($D133:$F133))</f>
        <v>-3.1101240792124623</v>
      </c>
      <c r="AL133" s="10">
        <f t="shared" ref="AL133:AL196" si="61">INTERCEPT(AD133:AF133,LN($D133:$F133))</f>
        <v>-3.2746641122134124</v>
      </c>
    </row>
    <row r="134" spans="2:38" x14ac:dyDescent="0.3">
      <c r="B134" s="2" t="s">
        <v>131</v>
      </c>
      <c r="C134" s="41"/>
      <c r="D134" s="14">
        <v>7.3294850802225406E-2</v>
      </c>
      <c r="E134" s="15">
        <v>0.10829857215941401</v>
      </c>
      <c r="F134" s="19">
        <v>6.42252539315675E-2</v>
      </c>
      <c r="G134" s="43"/>
      <c r="H134" s="6">
        <v>24.390255099413199</v>
      </c>
      <c r="I134" s="7">
        <v>25.052513579878152</v>
      </c>
      <c r="J134" s="43"/>
      <c r="K134" s="6">
        <v>23.118951152405501</v>
      </c>
      <c r="L134" s="7">
        <v>23.768702013445701</v>
      </c>
      <c r="M134" s="43"/>
      <c r="N134" s="6">
        <v>24.789140787954999</v>
      </c>
      <c r="O134" s="7">
        <v>25.44083039105255</v>
      </c>
      <c r="P134" s="43"/>
      <c r="Q134" s="6">
        <v>23.565404299181999</v>
      </c>
      <c r="R134" s="7">
        <v>24.20512149989975</v>
      </c>
      <c r="S134" s="43"/>
      <c r="T134" s="6">
        <v>21.926933095337901</v>
      </c>
      <c r="U134" s="7">
        <v>22.6190893126549</v>
      </c>
      <c r="V134" s="43"/>
      <c r="W134" s="6">
        <v>20.820787844706601</v>
      </c>
      <c r="X134" s="7">
        <v>21.504247866025452</v>
      </c>
      <c r="Y134" s="43"/>
      <c r="Z134" s="46">
        <f t="shared" si="52"/>
        <v>-1.2713039470076986</v>
      </c>
      <c r="AA134" s="21">
        <f t="shared" si="53"/>
        <v>-1.2237364887729996</v>
      </c>
      <c r="AB134" s="10">
        <f t="shared" si="54"/>
        <v>-1.1061452506313003</v>
      </c>
      <c r="AC134" s="43"/>
      <c r="AD134" s="46">
        <f t="shared" si="55"/>
        <v>-1.2838115664324512</v>
      </c>
      <c r="AE134" s="21">
        <f t="shared" si="56"/>
        <v>-1.2357088911528002</v>
      </c>
      <c r="AF134" s="10">
        <f t="shared" si="57"/>
        <v>-1.1148414466294483</v>
      </c>
      <c r="AG134" s="50"/>
      <c r="AH134" s="46">
        <f t="shared" si="58"/>
        <v>-0.14606508368463952</v>
      </c>
      <c r="AI134" s="10">
        <f t="shared" si="59"/>
        <v>-0.15059541418269004</v>
      </c>
      <c r="AK134" s="46">
        <f t="shared" si="60"/>
        <v>-1.5695254071019906</v>
      </c>
      <c r="AL134" s="10">
        <f t="shared" si="61"/>
        <v>-1.5920330269802363</v>
      </c>
    </row>
    <row r="135" spans="2:38" x14ac:dyDescent="0.3">
      <c r="B135" s="2" t="s">
        <v>132</v>
      </c>
      <c r="C135" s="41"/>
      <c r="D135" s="14">
        <v>6.3631105738768498E-2</v>
      </c>
      <c r="E135" s="15">
        <v>0.112090730550774</v>
      </c>
      <c r="F135" s="19">
        <v>3.54864581316119E-2</v>
      </c>
      <c r="G135" s="43"/>
      <c r="H135" s="6">
        <v>35.692774861839098</v>
      </c>
      <c r="I135" s="7">
        <v>33.748121345939097</v>
      </c>
      <c r="J135" s="43"/>
      <c r="K135" s="6">
        <v>34.583088372758901</v>
      </c>
      <c r="L135" s="7">
        <v>32.619150235705099</v>
      </c>
      <c r="M135" s="43"/>
      <c r="N135" s="6">
        <v>37.834261999585998</v>
      </c>
      <c r="O135" s="7">
        <v>35.765661661266698</v>
      </c>
      <c r="P135" s="43"/>
      <c r="Q135" s="6">
        <v>36.687586767716603</v>
      </c>
      <c r="R135" s="7">
        <v>34.585764433903904</v>
      </c>
      <c r="S135" s="43"/>
      <c r="T135" s="6">
        <v>30.483337617722</v>
      </c>
      <c r="U135" s="7">
        <v>28.3821641381153</v>
      </c>
      <c r="V135" s="43"/>
      <c r="W135" s="6">
        <v>29.5396182196165</v>
      </c>
      <c r="X135" s="7">
        <v>27.4307482777023</v>
      </c>
      <c r="Y135" s="43"/>
      <c r="Z135" s="46">
        <f t="shared" si="52"/>
        <v>-1.1096864890801967</v>
      </c>
      <c r="AA135" s="21">
        <f t="shared" si="53"/>
        <v>-1.1466752318693949</v>
      </c>
      <c r="AB135" s="10">
        <f t="shared" si="54"/>
        <v>-0.94371939810550032</v>
      </c>
      <c r="AC135" s="43"/>
      <c r="AD135" s="46">
        <f t="shared" si="55"/>
        <v>-1.1289711102339979</v>
      </c>
      <c r="AE135" s="21">
        <f t="shared" si="56"/>
        <v>-1.1798972273627939</v>
      </c>
      <c r="AF135" s="10">
        <f t="shared" si="57"/>
        <v>-0.9514158604130003</v>
      </c>
      <c r="AG135" s="50"/>
      <c r="AH135" s="46">
        <f t="shared" si="58"/>
        <v>-0.17702183606592967</v>
      </c>
      <c r="AI135" s="10">
        <f t="shared" si="59"/>
        <v>-0.19920264869936186</v>
      </c>
      <c r="AK135" s="46">
        <f t="shared" si="60"/>
        <v>-1.5553744988143392</v>
      </c>
      <c r="AL135" s="10">
        <f t="shared" si="61"/>
        <v>-1.6366738304267705</v>
      </c>
    </row>
    <row r="136" spans="2:38" x14ac:dyDescent="0.3">
      <c r="B136" s="2" t="s">
        <v>133</v>
      </c>
      <c r="C136" s="41"/>
      <c r="D136" s="14">
        <v>0.33626653427549202</v>
      </c>
      <c r="E136" s="15">
        <v>0.54745976237256599</v>
      </c>
      <c r="F136" s="19">
        <v>0.17556626336724099</v>
      </c>
      <c r="G136" s="43"/>
      <c r="H136" s="6">
        <v>38.590073749218497</v>
      </c>
      <c r="I136" s="7">
        <v>37.526551361191302</v>
      </c>
      <c r="J136" s="43"/>
      <c r="K136" s="6">
        <v>35.851333825768002</v>
      </c>
      <c r="L136" s="7">
        <v>35.081641517316754</v>
      </c>
      <c r="M136" s="43"/>
      <c r="N136" s="6">
        <v>38.487780978684</v>
      </c>
      <c r="O136" s="7">
        <v>36.596347617378896</v>
      </c>
      <c r="P136" s="43"/>
      <c r="Q136" s="6">
        <v>35.596781057241202</v>
      </c>
      <c r="R136" s="7">
        <v>34.119727367710603</v>
      </c>
      <c r="S136" s="43"/>
      <c r="T136" s="6">
        <v>34.874410160890697</v>
      </c>
      <c r="U136" s="7">
        <v>34.468987021066098</v>
      </c>
      <c r="V136" s="43"/>
      <c r="W136" s="6">
        <v>32.698096394021697</v>
      </c>
      <c r="X136" s="7">
        <v>32.518882336190501</v>
      </c>
      <c r="Y136" s="43"/>
      <c r="Z136" s="46">
        <f t="shared" si="52"/>
        <v>-2.7387399234504954</v>
      </c>
      <c r="AA136" s="21">
        <f t="shared" si="53"/>
        <v>-2.8909999214427984</v>
      </c>
      <c r="AB136" s="10">
        <f t="shared" si="54"/>
        <v>-2.1763137668690007</v>
      </c>
      <c r="AC136" s="43"/>
      <c r="AD136" s="46">
        <f t="shared" si="55"/>
        <v>-2.444909843874548</v>
      </c>
      <c r="AE136" s="21">
        <f t="shared" si="56"/>
        <v>-2.4766202496682936</v>
      </c>
      <c r="AF136" s="10">
        <f t="shared" si="57"/>
        <v>-1.9501046848755976</v>
      </c>
      <c r="AG136" s="50"/>
      <c r="AH136" s="46">
        <f t="shared" si="58"/>
        <v>-0.64123511404806033</v>
      </c>
      <c r="AI136" s="10">
        <f t="shared" si="59"/>
        <v>-0.47909744081005973</v>
      </c>
      <c r="AK136" s="46">
        <f t="shared" si="60"/>
        <v>-3.3356028595951108</v>
      </c>
      <c r="AL136" s="10">
        <f t="shared" si="61"/>
        <v>-2.8386413780501174</v>
      </c>
    </row>
    <row r="137" spans="2:38" x14ac:dyDescent="0.3">
      <c r="B137" s="2" t="s">
        <v>134</v>
      </c>
      <c r="C137" s="41"/>
      <c r="D137" s="14">
        <v>0.55049106579517804</v>
      </c>
      <c r="E137" s="15">
        <v>0.83543519349422501</v>
      </c>
      <c r="F137" s="19">
        <v>0.38591091153139101</v>
      </c>
      <c r="G137" s="43"/>
      <c r="H137" s="6">
        <v>40.936163376951001</v>
      </c>
      <c r="I137" s="7">
        <v>40.198365954863746</v>
      </c>
      <c r="J137" s="43"/>
      <c r="K137" s="6">
        <v>38.9471905447515</v>
      </c>
      <c r="L137" s="7">
        <v>38.224069720330448</v>
      </c>
      <c r="M137" s="43"/>
      <c r="N137" s="6">
        <v>44.339902231581803</v>
      </c>
      <c r="O137" s="7">
        <v>44.0069245869797</v>
      </c>
      <c r="P137" s="43"/>
      <c r="Q137" s="6">
        <v>42.2611506157359</v>
      </c>
      <c r="R137" s="7">
        <v>41.910937644405003</v>
      </c>
      <c r="S137" s="43"/>
      <c r="T137" s="6">
        <v>35.526424665134101</v>
      </c>
      <c r="U137" s="7">
        <v>34.550477182414099</v>
      </c>
      <c r="V137" s="43"/>
      <c r="W137" s="6">
        <v>33.775539946814099</v>
      </c>
      <c r="X137" s="7">
        <v>32.846683373963046</v>
      </c>
      <c r="Y137" s="43"/>
      <c r="Z137" s="46">
        <f t="shared" si="52"/>
        <v>-1.9889728321995008</v>
      </c>
      <c r="AA137" s="21">
        <f t="shared" si="53"/>
        <v>-2.0787516158459027</v>
      </c>
      <c r="AB137" s="10">
        <f t="shared" si="54"/>
        <v>-1.7508847183200018</v>
      </c>
      <c r="AC137" s="43"/>
      <c r="AD137" s="46">
        <f t="shared" si="55"/>
        <v>-1.9742962345332984</v>
      </c>
      <c r="AE137" s="21">
        <f t="shared" si="56"/>
        <v>-2.0959869425746973</v>
      </c>
      <c r="AF137" s="10">
        <f t="shared" si="57"/>
        <v>-1.7037938084510529</v>
      </c>
      <c r="AG137" s="50"/>
      <c r="AH137" s="46">
        <f t="shared" si="58"/>
        <v>-0.41847747281149</v>
      </c>
      <c r="AI137" s="10">
        <f t="shared" si="59"/>
        <v>-0.5015687480008002</v>
      </c>
      <c r="AK137" s="46">
        <f t="shared" si="60"/>
        <v>-2.1807043687705954</v>
      </c>
      <c r="AL137" s="10">
        <f t="shared" si="61"/>
        <v>-2.2137456937219882</v>
      </c>
    </row>
    <row r="138" spans="2:38" x14ac:dyDescent="0.3">
      <c r="B138" s="2" t="s">
        <v>135</v>
      </c>
      <c r="C138" s="41"/>
      <c r="D138" s="14">
        <v>0.64431788946536706</v>
      </c>
      <c r="E138" s="15">
        <v>0.36174067917652403</v>
      </c>
      <c r="F138" s="19">
        <v>0.25802733727215799</v>
      </c>
      <c r="G138" s="43"/>
      <c r="H138" s="6">
        <v>34.422213978225301</v>
      </c>
      <c r="I138" s="7">
        <v>47.120211553438494</v>
      </c>
      <c r="J138" s="43"/>
      <c r="K138" s="6">
        <v>31.7162375960717</v>
      </c>
      <c r="L138" s="7">
        <v>43.429803840780153</v>
      </c>
      <c r="M138" s="43"/>
      <c r="N138" s="6">
        <v>34.981466552134499</v>
      </c>
      <c r="O138" s="7">
        <v>46.153597545493753</v>
      </c>
      <c r="P138" s="43"/>
      <c r="Q138" s="6">
        <v>32.546184407623301</v>
      </c>
      <c r="R138" s="7">
        <v>42.952106769528498</v>
      </c>
      <c r="S138" s="43"/>
      <c r="T138" s="6">
        <v>32.071923263085999</v>
      </c>
      <c r="U138" s="7">
        <v>41.54126000151075</v>
      </c>
      <c r="V138" s="43"/>
      <c r="W138" s="6">
        <v>29.8860563809727</v>
      </c>
      <c r="X138" s="7">
        <v>38.689819171229601</v>
      </c>
      <c r="Y138" s="43"/>
      <c r="Z138" s="46">
        <f t="shared" si="52"/>
        <v>-2.7059763821536009</v>
      </c>
      <c r="AA138" s="21">
        <f t="shared" si="53"/>
        <v>-2.4352821445111985</v>
      </c>
      <c r="AB138" s="10">
        <f t="shared" si="54"/>
        <v>-2.1858668821132987</v>
      </c>
      <c r="AC138" s="43"/>
      <c r="AD138" s="46">
        <f t="shared" si="55"/>
        <v>-3.6904077126583417</v>
      </c>
      <c r="AE138" s="21">
        <f t="shared" si="56"/>
        <v>-3.2014907759652544</v>
      </c>
      <c r="AF138" s="10">
        <f t="shared" si="57"/>
        <v>-2.8514408302811489</v>
      </c>
      <c r="AG138" s="50"/>
      <c r="AH138" s="46">
        <f t="shared" si="58"/>
        <v>-0.55765316498956474</v>
      </c>
      <c r="AI138" s="10">
        <f t="shared" si="59"/>
        <v>-0.90926664108817112</v>
      </c>
      <c r="AK138" s="46">
        <f t="shared" si="60"/>
        <v>-2.9649111115451463</v>
      </c>
      <c r="AL138" s="10">
        <f t="shared" si="61"/>
        <v>-4.0997870077962322</v>
      </c>
    </row>
    <row r="139" spans="2:38" x14ac:dyDescent="0.3">
      <c r="B139" s="2" t="s">
        <v>136</v>
      </c>
      <c r="C139" s="41"/>
      <c r="D139" s="14">
        <v>0.139446072260377</v>
      </c>
      <c r="E139" s="15">
        <v>7.3720007385734906E-2</v>
      </c>
      <c r="F139" s="19">
        <v>5.0834938792997102E-2</v>
      </c>
      <c r="G139" s="43"/>
      <c r="H139" s="6">
        <v>46.198526017594098</v>
      </c>
      <c r="I139" s="7">
        <v>53.60848413875015</v>
      </c>
      <c r="J139" s="43"/>
      <c r="K139" s="6">
        <v>43.101888121418902</v>
      </c>
      <c r="L139" s="7">
        <v>50.09397908050385</v>
      </c>
      <c r="M139" s="43"/>
      <c r="N139" s="6">
        <v>44.154907634776798</v>
      </c>
      <c r="O139" s="7">
        <v>49.970247100953756</v>
      </c>
      <c r="P139" s="43"/>
      <c r="Q139" s="6">
        <v>41.366233659584097</v>
      </c>
      <c r="R139" s="7">
        <v>46.854562033927095</v>
      </c>
      <c r="S139" s="43"/>
      <c r="T139" s="6">
        <v>38.502739259138103</v>
      </c>
      <c r="U139" s="7">
        <v>42.552005200440902</v>
      </c>
      <c r="V139" s="43"/>
      <c r="W139" s="6">
        <v>36.138983168700797</v>
      </c>
      <c r="X139" s="7">
        <v>39.939364223558549</v>
      </c>
      <c r="Y139" s="43"/>
      <c r="Z139" s="46">
        <f t="shared" si="52"/>
        <v>-3.0966378961751957</v>
      </c>
      <c r="AA139" s="21">
        <f t="shared" si="53"/>
        <v>-2.788673975192701</v>
      </c>
      <c r="AB139" s="10">
        <f t="shared" si="54"/>
        <v>-2.3637560904373061</v>
      </c>
      <c r="AC139" s="43"/>
      <c r="AD139" s="46">
        <f t="shared" si="55"/>
        <v>-3.5145050582463</v>
      </c>
      <c r="AE139" s="21">
        <f t="shared" si="56"/>
        <v>-3.1156850670266607</v>
      </c>
      <c r="AF139" s="10">
        <f t="shared" si="57"/>
        <v>-2.6126409768823535</v>
      </c>
      <c r="AG139" s="50"/>
      <c r="AH139" s="46">
        <f t="shared" si="58"/>
        <v>-0.69992722870592206</v>
      </c>
      <c r="AI139" s="10">
        <f t="shared" si="59"/>
        <v>-0.86468594174174562</v>
      </c>
      <c r="AK139" s="46">
        <f t="shared" si="60"/>
        <v>-4.5127429617890353</v>
      </c>
      <c r="AL139" s="10">
        <f t="shared" si="61"/>
        <v>-5.2590096989363424</v>
      </c>
    </row>
    <row r="140" spans="2:38" x14ac:dyDescent="0.3">
      <c r="B140" s="2" t="s">
        <v>137</v>
      </c>
      <c r="C140" s="41"/>
      <c r="D140" s="14">
        <v>0.16263691723246099</v>
      </c>
      <c r="E140" s="15">
        <v>0.20549029170025301</v>
      </c>
      <c r="F140" s="19">
        <v>5.7259838631303198E-2</v>
      </c>
      <c r="G140" s="43"/>
      <c r="H140" s="6">
        <v>62.901367097402101</v>
      </c>
      <c r="I140" s="7">
        <v>63.211645600711599</v>
      </c>
      <c r="J140" s="43"/>
      <c r="K140" s="6">
        <v>56.221052809059003</v>
      </c>
      <c r="L140" s="7">
        <v>56.008238358137497</v>
      </c>
      <c r="M140" s="43"/>
      <c r="N140" s="6">
        <v>56.410737771479297</v>
      </c>
      <c r="O140" s="7">
        <v>54.138420544382697</v>
      </c>
      <c r="P140" s="43"/>
      <c r="Q140" s="6">
        <v>49.715716644645099</v>
      </c>
      <c r="R140" s="7">
        <v>47.307073589665251</v>
      </c>
      <c r="S140" s="43"/>
      <c r="T140" s="6">
        <v>65.963246932779299</v>
      </c>
      <c r="U140" s="7">
        <v>71.83970339247405</v>
      </c>
      <c r="V140" s="43"/>
      <c r="W140" s="6">
        <v>60.3346568639423</v>
      </c>
      <c r="X140" s="7">
        <v>65.257015583181399</v>
      </c>
      <c r="Y140" s="43"/>
      <c r="Z140" s="46">
        <f t="shared" si="52"/>
        <v>-6.6803142883430979</v>
      </c>
      <c r="AA140" s="21">
        <f t="shared" si="53"/>
        <v>-6.6950211268341988</v>
      </c>
      <c r="AB140" s="10">
        <f t="shared" si="54"/>
        <v>-5.6285900688369992</v>
      </c>
      <c r="AC140" s="43"/>
      <c r="AD140" s="46">
        <f t="shared" si="55"/>
        <v>-7.2034072425741016</v>
      </c>
      <c r="AE140" s="21">
        <f t="shared" si="56"/>
        <v>-6.8313469547174464</v>
      </c>
      <c r="AF140" s="10">
        <f t="shared" si="57"/>
        <v>-6.5826878092926506</v>
      </c>
      <c r="AG140" s="50"/>
      <c r="AH140" s="46">
        <f t="shared" si="58"/>
        <v>-0.88722635710000364</v>
      </c>
      <c r="AI140" s="10">
        <f t="shared" si="59"/>
        <v>-0.31639368564613035</v>
      </c>
      <c r="AK140" s="46">
        <f t="shared" si="60"/>
        <v>-8.1856170318992874</v>
      </c>
      <c r="AL140" s="10">
        <f t="shared" si="61"/>
        <v>-7.5325567160992248</v>
      </c>
    </row>
    <row r="141" spans="2:38" x14ac:dyDescent="0.3">
      <c r="B141" s="2" t="s">
        <v>138</v>
      </c>
      <c r="C141" s="41"/>
      <c r="D141" s="14">
        <v>0.65650353723565102</v>
      </c>
      <c r="E141" s="15">
        <v>0.67004648287390101</v>
      </c>
      <c r="F141" s="19">
        <v>0.26946414917697298</v>
      </c>
      <c r="G141" s="43"/>
      <c r="H141" s="6">
        <v>44.431876374955799</v>
      </c>
      <c r="I141" s="7">
        <v>56.250095111411099</v>
      </c>
      <c r="J141" s="43"/>
      <c r="K141" s="6">
        <v>41.562088824276898</v>
      </c>
      <c r="L141" s="7">
        <v>52.837380340208654</v>
      </c>
      <c r="M141" s="43"/>
      <c r="N141" s="6">
        <v>43.491181537742598</v>
      </c>
      <c r="O141" s="7">
        <v>55.082319312196546</v>
      </c>
      <c r="P141" s="43"/>
      <c r="Q141" s="6">
        <v>40.698648840999802</v>
      </c>
      <c r="R141" s="7">
        <v>51.760834614322803</v>
      </c>
      <c r="S141" s="43"/>
      <c r="T141" s="6">
        <v>41.458382591308101</v>
      </c>
      <c r="U141" s="7">
        <v>49.644821038455703</v>
      </c>
      <c r="V141" s="43"/>
      <c r="W141" s="6">
        <v>38.971675588501498</v>
      </c>
      <c r="X141" s="7">
        <v>46.891367230726047</v>
      </c>
      <c r="Y141" s="43"/>
      <c r="Z141" s="46">
        <f t="shared" si="52"/>
        <v>-2.8697875506789003</v>
      </c>
      <c r="AA141" s="21">
        <f t="shared" si="53"/>
        <v>-2.7925326967427964</v>
      </c>
      <c r="AB141" s="10">
        <f t="shared" si="54"/>
        <v>-2.4867070028066038</v>
      </c>
      <c r="AC141" s="43"/>
      <c r="AD141" s="46">
        <f t="shared" si="55"/>
        <v>-3.4127147712024453</v>
      </c>
      <c r="AE141" s="21">
        <f t="shared" si="56"/>
        <v>-3.3214846978737427</v>
      </c>
      <c r="AF141" s="10">
        <f t="shared" si="57"/>
        <v>-2.753453807729656</v>
      </c>
      <c r="AG141" s="50"/>
      <c r="AH141" s="46">
        <f t="shared" si="58"/>
        <v>-0.38082216966346616</v>
      </c>
      <c r="AI141" s="10">
        <f t="shared" si="59"/>
        <v>-0.67931322851857778</v>
      </c>
      <c r="AK141" s="46">
        <f t="shared" si="60"/>
        <v>-2.9870505305434527</v>
      </c>
      <c r="AL141" s="10">
        <f t="shared" si="61"/>
        <v>-3.6454421039306397</v>
      </c>
    </row>
    <row r="142" spans="2:38" x14ac:dyDescent="0.3">
      <c r="B142" s="2" t="s">
        <v>139</v>
      </c>
      <c r="C142" s="41"/>
      <c r="D142" s="14">
        <v>2.0220472449907299E-2</v>
      </c>
      <c r="E142" s="15">
        <v>2.33200454339418E-2</v>
      </c>
      <c r="F142" s="19">
        <v>9.6180254829800003E-3</v>
      </c>
      <c r="G142" s="43"/>
      <c r="H142" s="6">
        <v>38.016074960955102</v>
      </c>
      <c r="I142" s="7">
        <v>51.962646280744501</v>
      </c>
      <c r="J142" s="43"/>
      <c r="K142" s="6">
        <v>35.381986778463599</v>
      </c>
      <c r="L142" s="7">
        <v>48.498562363594402</v>
      </c>
      <c r="M142" s="43"/>
      <c r="N142" s="6">
        <v>37.7729296932485</v>
      </c>
      <c r="O142" s="7">
        <v>50.827117777482101</v>
      </c>
      <c r="P142" s="43"/>
      <c r="Q142" s="6">
        <v>35.277825887260299</v>
      </c>
      <c r="R142" s="7">
        <v>47.572727356323099</v>
      </c>
      <c r="S142" s="43"/>
      <c r="T142" s="6">
        <v>34.7854645756683</v>
      </c>
      <c r="U142" s="7">
        <v>45.986339203039549</v>
      </c>
      <c r="V142" s="43"/>
      <c r="W142" s="6">
        <v>32.526705288630801</v>
      </c>
      <c r="X142" s="7">
        <v>43.062881856046801</v>
      </c>
      <c r="Y142" s="43"/>
      <c r="Z142" s="46">
        <f t="shared" si="52"/>
        <v>-2.634088182491503</v>
      </c>
      <c r="AA142" s="21">
        <f t="shared" si="53"/>
        <v>-2.4951038059882009</v>
      </c>
      <c r="AB142" s="10">
        <f t="shared" si="54"/>
        <v>-2.2587592870374991</v>
      </c>
      <c r="AC142" s="43"/>
      <c r="AD142" s="46">
        <f t="shared" si="55"/>
        <v>-3.4640839171500986</v>
      </c>
      <c r="AE142" s="21">
        <f t="shared" si="56"/>
        <v>-3.2543904211590018</v>
      </c>
      <c r="AF142" s="10">
        <f t="shared" si="57"/>
        <v>-2.9234573469927483</v>
      </c>
      <c r="AG142" s="50"/>
      <c r="AH142" s="46">
        <f t="shared" si="58"/>
        <v>-0.34519569350104667</v>
      </c>
      <c r="AI142" s="10">
        <f t="shared" si="59"/>
        <v>-0.49002359407096396</v>
      </c>
      <c r="AK142" s="46">
        <f t="shared" si="60"/>
        <v>-3.8783690694734143</v>
      </c>
      <c r="AL142" s="10">
        <f t="shared" si="61"/>
        <v>-5.2236649253969238</v>
      </c>
    </row>
    <row r="143" spans="2:38" x14ac:dyDescent="0.3">
      <c r="B143" s="2" t="s">
        <v>140</v>
      </c>
      <c r="C143" s="41"/>
      <c r="D143" s="14">
        <v>0.21343406018205599</v>
      </c>
      <c r="E143" s="15">
        <v>0.145147503815164</v>
      </c>
      <c r="F143" s="19">
        <v>9.5205245562169694E-2</v>
      </c>
      <c r="G143" s="43"/>
      <c r="H143" s="6">
        <v>38.058041056706301</v>
      </c>
      <c r="I143" s="7">
        <v>52.6196825218491</v>
      </c>
      <c r="J143" s="43"/>
      <c r="K143" s="6">
        <v>35.465001743173403</v>
      </c>
      <c r="L143" s="7">
        <v>49.2183099875555</v>
      </c>
      <c r="M143" s="43"/>
      <c r="N143" s="6">
        <v>37.730508418604998</v>
      </c>
      <c r="O143" s="7">
        <v>51.024387622085598</v>
      </c>
      <c r="P143" s="43"/>
      <c r="Q143" s="6">
        <v>35.288075477631203</v>
      </c>
      <c r="R143" s="7">
        <v>47.865380598953649</v>
      </c>
      <c r="S143" s="43"/>
      <c r="T143" s="6">
        <v>34.810266210270001</v>
      </c>
      <c r="U143" s="7">
        <v>46.477442159043449</v>
      </c>
      <c r="V143" s="43"/>
      <c r="W143" s="6">
        <v>32.577879330469599</v>
      </c>
      <c r="X143" s="7">
        <v>43.601154874519551</v>
      </c>
      <c r="Y143" s="43"/>
      <c r="Z143" s="46">
        <f t="shared" si="52"/>
        <v>-2.5930393135328984</v>
      </c>
      <c r="AA143" s="21">
        <f t="shared" si="53"/>
        <v>-2.442432940973795</v>
      </c>
      <c r="AB143" s="10">
        <f t="shared" si="54"/>
        <v>-2.2323868798004014</v>
      </c>
      <c r="AC143" s="43"/>
      <c r="AD143" s="46">
        <f t="shared" si="55"/>
        <v>-3.4013725342935999</v>
      </c>
      <c r="AE143" s="21">
        <f t="shared" si="56"/>
        <v>-3.1590070231319487</v>
      </c>
      <c r="AF143" s="10">
        <f t="shared" si="57"/>
        <v>-2.8762872845238974</v>
      </c>
      <c r="AG143" s="50"/>
      <c r="AH143" s="46">
        <f t="shared" si="58"/>
        <v>-0.44754268927015817</v>
      </c>
      <c r="AI143" s="10">
        <f t="shared" si="59"/>
        <v>-0.65073841224534212</v>
      </c>
      <c r="AK143" s="46">
        <f t="shared" si="60"/>
        <v>-3.2917703446648279</v>
      </c>
      <c r="AL143" s="10">
        <f t="shared" si="61"/>
        <v>-4.40932266152873</v>
      </c>
    </row>
    <row r="144" spans="2:38" x14ac:dyDescent="0.3">
      <c r="B144" s="2" t="s">
        <v>141</v>
      </c>
      <c r="C144" s="41"/>
      <c r="D144" s="14">
        <v>3.5784350982236699</v>
      </c>
      <c r="E144" s="15">
        <v>2.6134138781859502</v>
      </c>
      <c r="F144" s="19">
        <v>0.92855986491161702</v>
      </c>
      <c r="G144" s="43"/>
      <c r="H144" s="6">
        <v>30.326690471331599</v>
      </c>
      <c r="I144" s="7">
        <v>41.6528390416725</v>
      </c>
      <c r="J144" s="43"/>
      <c r="K144" s="6">
        <v>28.284001339158301</v>
      </c>
      <c r="L144" s="7">
        <v>38.938505999662453</v>
      </c>
      <c r="M144" s="43"/>
      <c r="N144" s="6">
        <v>30.449809499478601</v>
      </c>
      <c r="O144" s="7">
        <v>41.078017163515796</v>
      </c>
      <c r="P144" s="43"/>
      <c r="Q144" s="6">
        <v>28.476324816267699</v>
      </c>
      <c r="R144" s="7">
        <v>38.493984276857447</v>
      </c>
      <c r="S144" s="43"/>
      <c r="T144" s="6">
        <v>27.761693882960799</v>
      </c>
      <c r="U144" s="7">
        <v>36.375028333988695</v>
      </c>
      <c r="V144" s="43"/>
      <c r="W144" s="6">
        <v>26.0205080934197</v>
      </c>
      <c r="X144" s="7">
        <v>34.124864494372702</v>
      </c>
      <c r="Y144" s="43"/>
      <c r="Z144" s="46">
        <f t="shared" si="52"/>
        <v>-2.0426891321732974</v>
      </c>
      <c r="AA144" s="21">
        <f t="shared" si="53"/>
        <v>-1.9734846832109021</v>
      </c>
      <c r="AB144" s="10">
        <f t="shared" si="54"/>
        <v>-1.7411857895410989</v>
      </c>
      <c r="AC144" s="43"/>
      <c r="AD144" s="46">
        <f t="shared" si="55"/>
        <v>-2.7143330420100469</v>
      </c>
      <c r="AE144" s="21">
        <f t="shared" si="56"/>
        <v>-2.5840328866583491</v>
      </c>
      <c r="AF144" s="10">
        <f t="shared" si="57"/>
        <v>-2.2501638396159933</v>
      </c>
      <c r="AG144" s="50"/>
      <c r="AH144" s="46">
        <f t="shared" si="58"/>
        <v>-0.22374260140279273</v>
      </c>
      <c r="AI144" s="10">
        <f t="shared" si="59"/>
        <v>-0.33872902490114798</v>
      </c>
      <c r="AK144" s="46">
        <f t="shared" si="60"/>
        <v>-1.7579161191398003</v>
      </c>
      <c r="AL144" s="10">
        <f t="shared" si="61"/>
        <v>-2.2721265586161676</v>
      </c>
    </row>
    <row r="145" spans="2:38" x14ac:dyDescent="0.3">
      <c r="B145" s="2" t="s">
        <v>142</v>
      </c>
      <c r="C145" s="41"/>
      <c r="D145" s="14">
        <v>2.1687605153289199E-2</v>
      </c>
      <c r="E145" s="15">
        <v>4.7591176023140801E-2</v>
      </c>
      <c r="F145" s="19">
        <v>2.98425174621566E-2</v>
      </c>
      <c r="G145" s="43"/>
      <c r="H145" s="6">
        <v>49.049885532187197</v>
      </c>
      <c r="I145" s="7">
        <v>48.220349645104704</v>
      </c>
      <c r="J145" s="43"/>
      <c r="K145" s="6">
        <v>46.853304057568899</v>
      </c>
      <c r="L145" s="7">
        <v>45.936163513677755</v>
      </c>
      <c r="M145" s="43"/>
      <c r="N145" s="6">
        <v>56.0963058789646</v>
      </c>
      <c r="O145" s="7">
        <v>55.305624858254347</v>
      </c>
      <c r="P145" s="43"/>
      <c r="Q145" s="6">
        <v>53.739543419896499</v>
      </c>
      <c r="R145" s="7">
        <v>52.841809308151753</v>
      </c>
      <c r="S145" s="43"/>
      <c r="T145" s="6">
        <v>49.951858924029402</v>
      </c>
      <c r="U145" s="7">
        <v>48.800165557443549</v>
      </c>
      <c r="V145" s="43"/>
      <c r="W145" s="6">
        <v>47.6949937848728</v>
      </c>
      <c r="X145" s="7">
        <v>46.462241526523151</v>
      </c>
      <c r="Y145" s="43"/>
      <c r="Z145" s="46">
        <f t="shared" si="52"/>
        <v>-2.1965814746182986</v>
      </c>
      <c r="AA145" s="21">
        <f t="shared" si="53"/>
        <v>-2.3567624590681007</v>
      </c>
      <c r="AB145" s="10">
        <f t="shared" si="54"/>
        <v>-2.2568651391566021</v>
      </c>
      <c r="AC145" s="43"/>
      <c r="AD145" s="46">
        <f t="shared" si="55"/>
        <v>-2.2841861314269494</v>
      </c>
      <c r="AE145" s="21">
        <f t="shared" si="56"/>
        <v>-2.4638155501025949</v>
      </c>
      <c r="AF145" s="10">
        <f t="shared" si="57"/>
        <v>-2.3379240309203979</v>
      </c>
      <c r="AG145" s="50"/>
      <c r="AH145" s="46">
        <f t="shared" si="58"/>
        <v>-0.2045680738526677</v>
      </c>
      <c r="AI145" s="10">
        <f t="shared" si="59"/>
        <v>-0.23158786446411353</v>
      </c>
      <c r="AK145" s="46">
        <f t="shared" si="60"/>
        <v>-2.9784168836762737</v>
      </c>
      <c r="AL145" s="10">
        <f t="shared" si="61"/>
        <v>-3.1638824489737774</v>
      </c>
    </row>
    <row r="146" spans="2:38" x14ac:dyDescent="0.3">
      <c r="B146" s="2" t="s">
        <v>143</v>
      </c>
      <c r="C146" s="41"/>
      <c r="D146" s="14">
        <v>2.40832595097497E-3</v>
      </c>
      <c r="E146" s="15">
        <v>1.8612905039515301E-3</v>
      </c>
      <c r="F146" s="19">
        <v>7.6404932331852597E-4</v>
      </c>
      <c r="G146" s="43"/>
      <c r="H146" s="6" t="s">
        <v>107</v>
      </c>
      <c r="I146" s="7" t="s">
        <v>107</v>
      </c>
      <c r="J146" s="43"/>
      <c r="K146" s="6" t="s">
        <v>107</v>
      </c>
      <c r="L146" s="7" t="s">
        <v>107</v>
      </c>
      <c r="M146" s="43"/>
      <c r="N146" s="6" t="s">
        <v>107</v>
      </c>
      <c r="O146" s="7" t="s">
        <v>107</v>
      </c>
      <c r="P146" s="43"/>
      <c r="Q146" s="6" t="s">
        <v>107</v>
      </c>
      <c r="R146" s="7" t="s">
        <v>107</v>
      </c>
      <c r="S146" s="43"/>
      <c r="T146" s="6" t="s">
        <v>107</v>
      </c>
      <c r="U146" s="7" t="s">
        <v>107</v>
      </c>
      <c r="V146" s="43"/>
      <c r="W146" s="6" t="s">
        <v>107</v>
      </c>
      <c r="X146" s="7" t="s">
        <v>107</v>
      </c>
      <c r="Y146" s="43"/>
      <c r="Z146" s="46" t="s">
        <v>107</v>
      </c>
      <c r="AA146" s="21" t="s">
        <v>107</v>
      </c>
      <c r="AB146" s="10" t="s">
        <v>107</v>
      </c>
      <c r="AC146" s="43"/>
      <c r="AD146" s="46" t="s">
        <v>107</v>
      </c>
      <c r="AE146" s="21" t="s">
        <v>107</v>
      </c>
      <c r="AF146" s="10" t="s">
        <v>107</v>
      </c>
      <c r="AG146" s="50"/>
      <c r="AH146" s="46" t="s">
        <v>107</v>
      </c>
      <c r="AI146" s="10" t="s">
        <v>107</v>
      </c>
      <c r="AK146" s="46" t="s">
        <v>107</v>
      </c>
      <c r="AL146" s="10" t="s">
        <v>107</v>
      </c>
    </row>
    <row r="147" spans="2:38" x14ac:dyDescent="0.3">
      <c r="B147" s="2" t="s">
        <v>144</v>
      </c>
      <c r="C147" s="41"/>
      <c r="D147" s="14">
        <v>7.0127452691368802E-3</v>
      </c>
      <c r="E147" s="15">
        <v>5.2353524953948002E-3</v>
      </c>
      <c r="F147" s="19">
        <v>2.1554959206204201E-3</v>
      </c>
      <c r="G147" s="43"/>
      <c r="H147" s="6">
        <v>35.766482667138199</v>
      </c>
      <c r="I147" s="7">
        <v>34.619171318729649</v>
      </c>
      <c r="J147" s="43"/>
      <c r="K147" s="6">
        <v>32.771644031434697</v>
      </c>
      <c r="L147" s="7">
        <v>31.570640970127947</v>
      </c>
      <c r="M147" s="43"/>
      <c r="N147" s="6">
        <v>34.202846390138603</v>
      </c>
      <c r="O147" s="7">
        <v>33.149635209325751</v>
      </c>
      <c r="P147" s="43"/>
      <c r="Q147" s="6">
        <v>31.448902099159799</v>
      </c>
      <c r="R147" s="7">
        <v>30.337511622138198</v>
      </c>
      <c r="S147" s="43"/>
      <c r="T147" s="6">
        <v>29.424702817631299</v>
      </c>
      <c r="U147" s="7">
        <v>28.28042114823235</v>
      </c>
      <c r="V147" s="43"/>
      <c r="W147" s="6">
        <v>27.068646554016102</v>
      </c>
      <c r="X147" s="7">
        <v>25.86591631350295</v>
      </c>
      <c r="Y147" s="43"/>
      <c r="Z147" s="46">
        <f t="shared" ref="Z147:Z180" si="62">K147-H147</f>
        <v>-2.994838635703502</v>
      </c>
      <c r="AA147" s="21">
        <f t="shared" ref="AA147:AA180" si="63">Q147-N147</f>
        <v>-2.7539442909788043</v>
      </c>
      <c r="AB147" s="10">
        <f t="shared" ref="AB147:AB180" si="64">W147-T147</f>
        <v>-2.3560562636151978</v>
      </c>
      <c r="AC147" s="43"/>
      <c r="AD147" s="46">
        <f t="shared" ref="AD147:AD180" si="65">L147-I147</f>
        <v>-3.0485303486017017</v>
      </c>
      <c r="AE147" s="21">
        <f t="shared" ref="AE147:AE180" si="66">R147-O147</f>
        <v>-2.8121235871875534</v>
      </c>
      <c r="AF147" s="10">
        <f t="shared" ref="AF147:AF180" si="67">X147-U147</f>
        <v>-2.4145048347293994</v>
      </c>
      <c r="AG147" s="50"/>
      <c r="AH147" s="46">
        <f t="shared" ref="AH147:AH180" si="68">SLOPE(Z147:AB147,LN($D147:$F147))</f>
        <v>-0.5197623872818502</v>
      </c>
      <c r="AI147" s="10">
        <f t="shared" si="59"/>
        <v>-0.51659970885609641</v>
      </c>
      <c r="AK147" s="46">
        <f t="shared" ref="AK147:AK180" si="69">INTERCEPT(Z147:AB147,LN($D147:$F147))</f>
        <v>-5.5346787184652921</v>
      </c>
      <c r="AL147" s="10">
        <f t="shared" si="61"/>
        <v>-5.5742131199836606</v>
      </c>
    </row>
    <row r="148" spans="2:38" x14ac:dyDescent="0.3">
      <c r="B148" s="2" t="s">
        <v>145</v>
      </c>
      <c r="C148" s="41"/>
      <c r="D148" s="14">
        <v>3.8734938281319302E-3</v>
      </c>
      <c r="E148" s="15">
        <v>2.8693497535032101E-3</v>
      </c>
      <c r="F148" s="19">
        <v>1.1243981664220001E-3</v>
      </c>
      <c r="G148" s="43"/>
      <c r="H148" s="6">
        <v>34.444677809906402</v>
      </c>
      <c r="I148" s="7">
        <v>33.245625903536052</v>
      </c>
      <c r="J148" s="43"/>
      <c r="K148" s="6">
        <v>31.649567462408399</v>
      </c>
      <c r="L148" s="7">
        <v>30.407908409699001</v>
      </c>
      <c r="M148" s="43"/>
      <c r="N148" s="6">
        <v>33.185716913099803</v>
      </c>
      <c r="O148" s="7">
        <v>32.103437061797194</v>
      </c>
      <c r="P148" s="43"/>
      <c r="Q148" s="6">
        <v>30.5750560021532</v>
      </c>
      <c r="R148" s="7">
        <v>29.44177201921125</v>
      </c>
      <c r="S148" s="43"/>
      <c r="T148" s="6">
        <v>29.007037823971</v>
      </c>
      <c r="U148" s="7">
        <v>27.849836251032002</v>
      </c>
      <c r="V148" s="43"/>
      <c r="W148" s="6">
        <v>26.702524542961601</v>
      </c>
      <c r="X148" s="7">
        <v>25.488998105508301</v>
      </c>
      <c r="Y148" s="43"/>
      <c r="Z148" s="46">
        <f t="shared" si="62"/>
        <v>-2.795110347498003</v>
      </c>
      <c r="AA148" s="21">
        <f t="shared" si="63"/>
        <v>-2.6106609109466028</v>
      </c>
      <c r="AB148" s="10">
        <f t="shared" si="64"/>
        <v>-2.3045132810093989</v>
      </c>
      <c r="AC148" s="43"/>
      <c r="AD148" s="46">
        <f t="shared" si="65"/>
        <v>-2.8377174938370509</v>
      </c>
      <c r="AE148" s="21">
        <f t="shared" si="66"/>
        <v>-2.6616650425859447</v>
      </c>
      <c r="AF148" s="10">
        <f t="shared" si="67"/>
        <v>-2.3608381455237009</v>
      </c>
      <c r="AG148" s="50"/>
      <c r="AH148" s="46">
        <f t="shared" si="68"/>
        <v>-0.37994997389428875</v>
      </c>
      <c r="AI148" s="10">
        <f t="shared" si="59"/>
        <v>-0.37015199791356423</v>
      </c>
      <c r="AK148" s="46">
        <f t="shared" si="69"/>
        <v>-4.8748429643871241</v>
      </c>
      <c r="AL148" s="10">
        <f t="shared" si="61"/>
        <v>-4.8653878892306821</v>
      </c>
    </row>
    <row r="149" spans="2:38" x14ac:dyDescent="0.3">
      <c r="B149" s="2" t="s">
        <v>146</v>
      </c>
      <c r="C149" s="41"/>
      <c r="D149" s="14">
        <v>1.8537504683998501E-3</v>
      </c>
      <c r="E149" s="15">
        <v>1.9887934060330899E-3</v>
      </c>
      <c r="F149" s="19">
        <v>1.0617307790008301E-3</v>
      </c>
      <c r="G149" s="43"/>
      <c r="H149" s="6">
        <v>19.455741134226098</v>
      </c>
      <c r="I149" s="7">
        <v>19.607623913143399</v>
      </c>
      <c r="J149" s="43"/>
      <c r="K149" s="6">
        <v>17.762928933054098</v>
      </c>
      <c r="L149" s="7">
        <v>17.916638861517601</v>
      </c>
      <c r="M149" s="43"/>
      <c r="N149" s="6">
        <v>19.037567769313</v>
      </c>
      <c r="O149" s="7">
        <v>19.160137436062499</v>
      </c>
      <c r="P149" s="43"/>
      <c r="Q149" s="6">
        <v>17.393828737557499</v>
      </c>
      <c r="R149" s="7">
        <v>17.519688978466551</v>
      </c>
      <c r="S149" s="43"/>
      <c r="T149" s="6">
        <v>17.731287821959601</v>
      </c>
      <c r="U149" s="7">
        <v>17.74789856078765</v>
      </c>
      <c r="V149" s="43"/>
      <c r="W149" s="6">
        <v>16.2005729484498</v>
      </c>
      <c r="X149" s="7">
        <v>16.22266991369985</v>
      </c>
      <c r="Y149" s="43"/>
      <c r="Z149" s="46">
        <f t="shared" si="62"/>
        <v>-1.6928122011719999</v>
      </c>
      <c r="AA149" s="21">
        <f t="shared" si="63"/>
        <v>-1.6437390317555014</v>
      </c>
      <c r="AB149" s="10">
        <f t="shared" si="64"/>
        <v>-1.5307148735098011</v>
      </c>
      <c r="AC149" s="43"/>
      <c r="AD149" s="46">
        <f t="shared" si="65"/>
        <v>-1.6909850516257983</v>
      </c>
      <c r="AE149" s="21">
        <f t="shared" si="66"/>
        <v>-1.6404484575959479</v>
      </c>
      <c r="AF149" s="10">
        <f t="shared" si="67"/>
        <v>-1.5252286470878005</v>
      </c>
      <c r="AG149" s="50"/>
      <c r="AH149" s="46">
        <f t="shared" si="68"/>
        <v>-0.22245908228275785</v>
      </c>
      <c r="AI149" s="10">
        <f t="shared" si="59"/>
        <v>-0.22713081644794716</v>
      </c>
      <c r="AK149" s="46">
        <f t="shared" si="69"/>
        <v>-3.0579227940805493</v>
      </c>
      <c r="AL149" s="10">
        <f t="shared" si="61"/>
        <v>-3.0845342629075434</v>
      </c>
    </row>
    <row r="150" spans="2:38" x14ac:dyDescent="0.3">
      <c r="B150" s="2" t="s">
        <v>147</v>
      </c>
      <c r="C150" s="41"/>
      <c r="D150" s="14">
        <v>3.2175877320880401E-4</v>
      </c>
      <c r="E150" s="15">
        <v>1.5130185641295599E-4</v>
      </c>
      <c r="F150" s="19">
        <v>1.17193497089679E-4</v>
      </c>
      <c r="G150" s="43"/>
      <c r="H150" s="6">
        <v>43.462986289745601</v>
      </c>
      <c r="I150" s="7">
        <v>58.538835400134545</v>
      </c>
      <c r="J150" s="43"/>
      <c r="K150" s="6">
        <v>40.536131922063703</v>
      </c>
      <c r="L150" s="7">
        <v>54.898153786601355</v>
      </c>
      <c r="M150" s="43"/>
      <c r="N150" s="6">
        <v>42.481659755162802</v>
      </c>
      <c r="O150" s="7">
        <v>54.97128332508035</v>
      </c>
      <c r="P150" s="43"/>
      <c r="Q150" s="6">
        <v>39.848917916885902</v>
      </c>
      <c r="R150" s="7">
        <v>51.772318877155747</v>
      </c>
      <c r="S150" s="43"/>
      <c r="T150" s="6">
        <v>39.054104041048902</v>
      </c>
      <c r="U150" s="7">
        <v>50.050232954657851</v>
      </c>
      <c r="V150" s="43"/>
      <c r="W150" s="6">
        <v>36.670372444589503</v>
      </c>
      <c r="X150" s="7">
        <v>47.15406111726405</v>
      </c>
      <c r="Y150" s="43"/>
      <c r="Z150" s="46">
        <f t="shared" si="62"/>
        <v>-2.9268543676818979</v>
      </c>
      <c r="AA150" s="21">
        <f t="shared" si="63"/>
        <v>-2.6327418382768997</v>
      </c>
      <c r="AB150" s="10">
        <f t="shared" si="64"/>
        <v>-2.3837315964593984</v>
      </c>
      <c r="AC150" s="43"/>
      <c r="AD150" s="46">
        <f t="shared" si="65"/>
        <v>-3.6406816135331894</v>
      </c>
      <c r="AE150" s="21">
        <f t="shared" si="66"/>
        <v>-3.1989644479246024</v>
      </c>
      <c r="AF150" s="10">
        <f t="shared" si="67"/>
        <v>-2.8961718373938012</v>
      </c>
      <c r="AG150" s="50"/>
      <c r="AH150" s="46">
        <f t="shared" si="68"/>
        <v>-0.50408482559453149</v>
      </c>
      <c r="AI150" s="10">
        <f t="shared" si="59"/>
        <v>-0.70262423961491016</v>
      </c>
      <c r="AK150" s="46">
        <f t="shared" si="69"/>
        <v>-6.9979651835167083</v>
      </c>
      <c r="AL150" s="10">
        <f t="shared" si="61"/>
        <v>-9.3088322926163656</v>
      </c>
    </row>
    <row r="151" spans="2:38" x14ac:dyDescent="0.3">
      <c r="B151" s="2" t="s">
        <v>148</v>
      </c>
      <c r="C151" s="41"/>
      <c r="D151" s="14">
        <v>1.4119763499378401E-3</v>
      </c>
      <c r="E151" s="15">
        <v>4.57205550424164E-3</v>
      </c>
      <c r="F151" s="19">
        <v>1.87788677409763E-3</v>
      </c>
      <c r="G151" s="43"/>
      <c r="H151" s="6">
        <v>38.746249848779897</v>
      </c>
      <c r="I151" s="7">
        <v>40.564861271497904</v>
      </c>
      <c r="J151" s="43"/>
      <c r="K151" s="6">
        <v>36.599668609592499</v>
      </c>
      <c r="L151" s="7">
        <v>38.392917390777555</v>
      </c>
      <c r="M151" s="43"/>
      <c r="N151" s="6">
        <v>39.101757514195498</v>
      </c>
      <c r="O151" s="7">
        <v>40.664922304480754</v>
      </c>
      <c r="P151" s="43"/>
      <c r="Q151" s="6">
        <v>36.979220852478697</v>
      </c>
      <c r="R151" s="7">
        <v>38.518187481604549</v>
      </c>
      <c r="S151" s="43"/>
      <c r="T151" s="6">
        <v>36.616306585874902</v>
      </c>
      <c r="U151" s="7">
        <v>38.379988681323155</v>
      </c>
      <c r="V151" s="43"/>
      <c r="W151" s="6">
        <v>34.610927276386299</v>
      </c>
      <c r="X151" s="7">
        <v>36.349583617326147</v>
      </c>
      <c r="Y151" s="43"/>
      <c r="Z151" s="46">
        <f t="shared" si="62"/>
        <v>-2.1465812391873982</v>
      </c>
      <c r="AA151" s="21">
        <f t="shared" si="63"/>
        <v>-2.1225366617168007</v>
      </c>
      <c r="AB151" s="10">
        <f t="shared" si="64"/>
        <v>-2.0053793094886032</v>
      </c>
      <c r="AC151" s="43"/>
      <c r="AD151" s="46">
        <f t="shared" si="65"/>
        <v>-2.1719438807203488</v>
      </c>
      <c r="AE151" s="21">
        <f t="shared" si="66"/>
        <v>-2.1467348228762049</v>
      </c>
      <c r="AF151" s="10">
        <f t="shared" si="67"/>
        <v>-2.0304050639970086</v>
      </c>
      <c r="AG151" s="50"/>
      <c r="AH151" s="46">
        <f t="shared" si="68"/>
        <v>-1.5855221180363629E-2</v>
      </c>
      <c r="AI151" s="10">
        <f t="shared" si="59"/>
        <v>-1.4878713425449894E-2</v>
      </c>
      <c r="AK151" s="46">
        <f t="shared" si="69"/>
        <v>-2.1878362685607349</v>
      </c>
      <c r="AL151" s="10">
        <f t="shared" si="61"/>
        <v>-2.2067651393135206</v>
      </c>
    </row>
    <row r="152" spans="2:38" x14ac:dyDescent="0.3">
      <c r="B152" s="2" t="s">
        <v>149</v>
      </c>
      <c r="C152" s="41"/>
      <c r="D152" s="14">
        <v>1.9196182884527999</v>
      </c>
      <c r="E152" s="15">
        <v>2.4721681010754399</v>
      </c>
      <c r="F152" s="19">
        <v>0.66890512120947399</v>
      </c>
      <c r="G152" s="43"/>
      <c r="H152" s="6">
        <v>65.417306791432495</v>
      </c>
      <c r="I152" s="7">
        <v>71.076201545252403</v>
      </c>
      <c r="J152" s="43"/>
      <c r="K152" s="6">
        <v>60.007051857783999</v>
      </c>
      <c r="L152" s="7">
        <v>65.156299257864546</v>
      </c>
      <c r="M152" s="43"/>
      <c r="N152" s="6">
        <v>69.033906242131394</v>
      </c>
      <c r="O152" s="7">
        <v>75.614195826765155</v>
      </c>
      <c r="P152" s="43"/>
      <c r="Q152" s="6">
        <v>63.149613298578402</v>
      </c>
      <c r="R152" s="7">
        <v>69.233985545280305</v>
      </c>
      <c r="S152" s="43"/>
      <c r="T152" s="6">
        <v>58.727498109930302</v>
      </c>
      <c r="U152" s="7">
        <v>63.054163434264403</v>
      </c>
      <c r="V152" s="43"/>
      <c r="W152" s="6">
        <v>54.198895554870198</v>
      </c>
      <c r="X152" s="7">
        <v>58.03070572311055</v>
      </c>
      <c r="Y152" s="43"/>
      <c r="Z152" s="46">
        <f t="shared" si="62"/>
        <v>-5.4102549336484955</v>
      </c>
      <c r="AA152" s="21">
        <f t="shared" si="63"/>
        <v>-5.8842929435529925</v>
      </c>
      <c r="AB152" s="10">
        <f t="shared" si="64"/>
        <v>-4.5286025550601039</v>
      </c>
      <c r="AC152" s="43"/>
      <c r="AD152" s="46">
        <f t="shared" si="65"/>
        <v>-5.9199022873878562</v>
      </c>
      <c r="AE152" s="21">
        <f t="shared" si="66"/>
        <v>-6.3802102814848496</v>
      </c>
      <c r="AF152" s="10">
        <f t="shared" si="67"/>
        <v>-5.0234577111538528</v>
      </c>
      <c r="AG152" s="50"/>
      <c r="AH152" s="46">
        <f t="shared" si="68"/>
        <v>-0.9782787457120028</v>
      </c>
      <c r="AI152" s="10">
        <f t="shared" si="59"/>
        <v>-0.98296278307259199</v>
      </c>
      <c r="AK152" s="46">
        <f t="shared" si="69"/>
        <v>-4.8977106661534338</v>
      </c>
      <c r="AL152" s="10">
        <f t="shared" si="61"/>
        <v>-5.3960470910771132</v>
      </c>
    </row>
    <row r="153" spans="2:38" x14ac:dyDescent="0.3">
      <c r="B153" s="2" t="s">
        <v>150</v>
      </c>
      <c r="C153" s="41"/>
      <c r="D153" s="14">
        <v>6.8517296036957595E-2</v>
      </c>
      <c r="E153" s="15">
        <v>0.13079060032366899</v>
      </c>
      <c r="F153" s="19">
        <v>5.9782616319320699E-2</v>
      </c>
      <c r="G153" s="43"/>
      <c r="H153" s="6">
        <v>46.109899863660203</v>
      </c>
      <c r="I153" s="7">
        <v>45.845620467988653</v>
      </c>
      <c r="J153" s="43"/>
      <c r="K153" s="6">
        <v>42.415618993564898</v>
      </c>
      <c r="L153" s="7">
        <v>41.922996684150704</v>
      </c>
      <c r="M153" s="43"/>
      <c r="N153" s="6">
        <v>46.519905550160303</v>
      </c>
      <c r="O153" s="7">
        <v>45.973790744759249</v>
      </c>
      <c r="P153" s="43"/>
      <c r="Q153" s="6">
        <v>42.755309244330803</v>
      </c>
      <c r="R153" s="7">
        <v>42.011486207686104</v>
      </c>
      <c r="S153" s="43"/>
      <c r="T153" s="6">
        <v>40.216901129617298</v>
      </c>
      <c r="U153" s="7">
        <v>38.529450517096052</v>
      </c>
      <c r="V153" s="43"/>
      <c r="W153" s="6">
        <v>37.043928770412897</v>
      </c>
      <c r="X153" s="7">
        <v>35.278395096985051</v>
      </c>
      <c r="Y153" s="43"/>
      <c r="Z153" s="46">
        <f t="shared" si="62"/>
        <v>-3.6942808700953051</v>
      </c>
      <c r="AA153" s="21">
        <f t="shared" si="63"/>
        <v>-3.7645963058294996</v>
      </c>
      <c r="AB153" s="10">
        <f t="shared" si="64"/>
        <v>-3.172972359204401</v>
      </c>
      <c r="AC153" s="43"/>
      <c r="AD153" s="46">
        <f t="shared" si="65"/>
        <v>-3.922623783837949</v>
      </c>
      <c r="AE153" s="21">
        <f t="shared" si="66"/>
        <v>-3.9623045370731447</v>
      </c>
      <c r="AF153" s="10">
        <f t="shared" si="67"/>
        <v>-3.2510554201110011</v>
      </c>
      <c r="AG153" s="50"/>
      <c r="AH153" s="46">
        <f t="shared" si="68"/>
        <v>-0.5523914155299442</v>
      </c>
      <c r="AI153" s="10">
        <f t="shared" si="59"/>
        <v>-0.64228163862269461</v>
      </c>
      <c r="AK153" s="46">
        <f t="shared" si="69"/>
        <v>-4.930796093826153</v>
      </c>
      <c r="AL153" s="10">
        <f t="shared" si="61"/>
        <v>-5.3245212347087563</v>
      </c>
    </row>
    <row r="154" spans="2:38" x14ac:dyDescent="0.3">
      <c r="B154" s="2" t="s">
        <v>151</v>
      </c>
      <c r="C154" s="41"/>
      <c r="D154" s="14">
        <v>0.16372630251522599</v>
      </c>
      <c r="E154" s="15">
        <v>8.9209871090572795E-2</v>
      </c>
      <c r="F154" s="19">
        <v>6.2797191080771794E-2</v>
      </c>
      <c r="G154" s="43"/>
      <c r="H154" s="6">
        <v>39.361086333360802</v>
      </c>
      <c r="I154" s="7">
        <v>54.488388051747599</v>
      </c>
      <c r="J154" s="43"/>
      <c r="K154" s="6">
        <v>36.695991910089099</v>
      </c>
      <c r="L154" s="7">
        <v>51.008160914687252</v>
      </c>
      <c r="M154" s="43"/>
      <c r="N154" s="6">
        <v>38.928926822077699</v>
      </c>
      <c r="O154" s="7">
        <v>52.247628039440656</v>
      </c>
      <c r="P154" s="43"/>
      <c r="Q154" s="6">
        <v>36.438717200719402</v>
      </c>
      <c r="R154" s="7">
        <v>49.064929886072647</v>
      </c>
      <c r="S154" s="43"/>
      <c r="T154" s="6">
        <v>35.792159219696998</v>
      </c>
      <c r="U154" s="7">
        <v>47.458671032572347</v>
      </c>
      <c r="V154" s="43"/>
      <c r="W154" s="6">
        <v>33.516589481231399</v>
      </c>
      <c r="X154" s="7">
        <v>44.555347386327455</v>
      </c>
      <c r="Y154" s="43"/>
      <c r="Z154" s="46">
        <f t="shared" si="62"/>
        <v>-2.6650944232717038</v>
      </c>
      <c r="AA154" s="21">
        <f t="shared" si="63"/>
        <v>-2.4902096213582965</v>
      </c>
      <c r="AB154" s="10">
        <f t="shared" si="64"/>
        <v>-2.2755697384655988</v>
      </c>
      <c r="AC154" s="43"/>
      <c r="AD154" s="46">
        <f t="shared" si="65"/>
        <v>-3.4802271370603464</v>
      </c>
      <c r="AE154" s="21">
        <f t="shared" si="66"/>
        <v>-3.1826981533680083</v>
      </c>
      <c r="AF154" s="10">
        <f t="shared" si="67"/>
        <v>-2.9033236462448926</v>
      </c>
      <c r="AG154" s="50"/>
      <c r="AH154" s="46">
        <f t="shared" si="68"/>
        <v>-0.39341688488933518</v>
      </c>
      <c r="AI154" s="10">
        <f t="shared" si="59"/>
        <v>-0.58966316604736435</v>
      </c>
      <c r="AK154" s="46">
        <f t="shared" si="69"/>
        <v>-3.3941658107832771</v>
      </c>
      <c r="AL154" s="10">
        <f t="shared" si="61"/>
        <v>-4.5634839923448363</v>
      </c>
    </row>
    <row r="155" spans="2:38" x14ac:dyDescent="0.3">
      <c r="B155" s="2" t="s">
        <v>152</v>
      </c>
      <c r="C155" s="41"/>
      <c r="D155" s="14">
        <v>5.0492700704306802E-3</v>
      </c>
      <c r="E155" s="15">
        <v>4.1179032656526197E-3</v>
      </c>
      <c r="F155" s="19">
        <v>1.6893322316953901E-3</v>
      </c>
      <c r="G155" s="43"/>
      <c r="H155" s="6">
        <v>29.0269966125488</v>
      </c>
      <c r="I155" s="7">
        <v>27.926326751708949</v>
      </c>
      <c r="J155" s="43"/>
      <c r="K155" s="6">
        <v>26.765861511230401</v>
      </c>
      <c r="L155" s="7">
        <v>25.674874305725048</v>
      </c>
      <c r="M155" s="43"/>
      <c r="N155" s="6">
        <v>29.3221130371093</v>
      </c>
      <c r="O155" s="7">
        <v>28.1556091308593</v>
      </c>
      <c r="P155" s="43"/>
      <c r="Q155" s="6">
        <v>27.1027717590332</v>
      </c>
      <c r="R155" s="7">
        <v>25.940223693847599</v>
      </c>
      <c r="S155" s="43"/>
      <c r="T155" s="6">
        <v>26.322156906127901</v>
      </c>
      <c r="U155" s="7">
        <v>25.361261367797802</v>
      </c>
      <c r="V155" s="43"/>
      <c r="W155" s="6">
        <v>24.265407562255799</v>
      </c>
      <c r="X155" s="7">
        <v>23.316257476806598</v>
      </c>
      <c r="Y155" s="43"/>
      <c r="Z155" s="46">
        <f t="shared" si="62"/>
        <v>-2.2611351013183985</v>
      </c>
      <c r="AA155" s="21">
        <f t="shared" si="63"/>
        <v>-2.2193412780761008</v>
      </c>
      <c r="AB155" s="10">
        <f t="shared" si="64"/>
        <v>-2.0567493438721023</v>
      </c>
      <c r="AC155" s="43"/>
      <c r="AD155" s="46">
        <f t="shared" si="65"/>
        <v>-2.2514524459839009</v>
      </c>
      <c r="AE155" s="21">
        <f t="shared" si="66"/>
        <v>-2.215385437011701</v>
      </c>
      <c r="AF155" s="10">
        <f t="shared" si="67"/>
        <v>-2.0450038909912038</v>
      </c>
      <c r="AG155" s="50"/>
      <c r="AH155" s="46">
        <f t="shared" si="68"/>
        <v>-0.18540837450197639</v>
      </c>
      <c r="AI155" s="10">
        <f t="shared" si="59"/>
        <v>-0.18935641357475766</v>
      </c>
      <c r="AK155" s="46">
        <f t="shared" si="69"/>
        <v>-3.239879658151164</v>
      </c>
      <c r="AL155" s="10">
        <f t="shared" si="61"/>
        <v>-3.2540068429095337</v>
      </c>
    </row>
    <row r="156" spans="2:38" x14ac:dyDescent="0.3">
      <c r="B156" s="2" t="s">
        <v>153</v>
      </c>
      <c r="C156" s="41"/>
      <c r="D156" s="14">
        <v>2.2998917012001699E-2</v>
      </c>
      <c r="E156" s="15">
        <v>4.1956069277707599E-2</v>
      </c>
      <c r="F156" s="19">
        <v>2.2109933344177098E-2</v>
      </c>
      <c r="G156" s="43"/>
      <c r="H156" s="6">
        <v>48.212261671271399</v>
      </c>
      <c r="I156" s="7">
        <v>45.804320796643701</v>
      </c>
      <c r="J156" s="43"/>
      <c r="K156" s="6">
        <v>45.873239864600201</v>
      </c>
      <c r="L156" s="7">
        <v>43.139248526357648</v>
      </c>
      <c r="M156" s="43"/>
      <c r="N156" s="6">
        <v>50.448365032612301</v>
      </c>
      <c r="O156" s="7">
        <v>47.059335082029804</v>
      </c>
      <c r="P156" s="43"/>
      <c r="Q156" s="6">
        <v>48.097897255550201</v>
      </c>
      <c r="R156" s="7">
        <v>44.406248190647005</v>
      </c>
      <c r="S156" s="43"/>
      <c r="T156" s="6">
        <v>44.717662952915298</v>
      </c>
      <c r="U156" s="7">
        <v>42.001757396016444</v>
      </c>
      <c r="V156" s="43"/>
      <c r="W156" s="6">
        <v>42.605752659922103</v>
      </c>
      <c r="X156" s="7">
        <v>39.605335731297345</v>
      </c>
      <c r="Y156" s="43"/>
      <c r="Z156" s="46">
        <f t="shared" si="62"/>
        <v>-2.3390218066711981</v>
      </c>
      <c r="AA156" s="21">
        <f t="shared" si="63"/>
        <v>-2.3504677770621001</v>
      </c>
      <c r="AB156" s="10">
        <f t="shared" si="64"/>
        <v>-2.1119102929931941</v>
      </c>
      <c r="AC156" s="43"/>
      <c r="AD156" s="46">
        <f t="shared" si="65"/>
        <v>-2.6650722702860534</v>
      </c>
      <c r="AE156" s="21">
        <f t="shared" si="66"/>
        <v>-2.6530868913827987</v>
      </c>
      <c r="AF156" s="10">
        <f t="shared" si="67"/>
        <v>-2.3964216647190995</v>
      </c>
      <c r="AG156" s="50"/>
      <c r="AH156" s="46">
        <f t="shared" si="68"/>
        <v>-0.21808650267605745</v>
      </c>
      <c r="AI156" s="10">
        <f t="shared" si="59"/>
        <v>-0.21698847531337523</v>
      </c>
      <c r="AK156" s="46">
        <f t="shared" si="69"/>
        <v>-3.0489856627698844</v>
      </c>
      <c r="AL156" s="10">
        <f t="shared" si="61"/>
        <v>-3.3494428228427524</v>
      </c>
    </row>
    <row r="157" spans="2:38" x14ac:dyDescent="0.3">
      <c r="B157" s="2" t="s">
        <v>154</v>
      </c>
      <c r="C157" s="41"/>
      <c r="D157" s="14">
        <v>0.28599812496695398</v>
      </c>
      <c r="E157" s="15">
        <v>0.29100016411305202</v>
      </c>
      <c r="F157" s="19">
        <v>0.10974555816703099</v>
      </c>
      <c r="G157" s="43"/>
      <c r="H157" s="6">
        <v>68.933433532714801</v>
      </c>
      <c r="I157" s="7">
        <v>63.913106918334904</v>
      </c>
      <c r="J157" s="43"/>
      <c r="K157" s="6">
        <v>65.674064636230398</v>
      </c>
      <c r="L157" s="7">
        <v>60.297956466674748</v>
      </c>
      <c r="M157" s="43"/>
      <c r="N157" s="6">
        <v>70.274581909179702</v>
      </c>
      <c r="O157" s="7">
        <v>65.433544158935547</v>
      </c>
      <c r="P157" s="43"/>
      <c r="Q157" s="6">
        <v>66.877876281738196</v>
      </c>
      <c r="R157" s="7">
        <v>61.665384292602496</v>
      </c>
      <c r="S157" s="43"/>
      <c r="T157" s="6">
        <v>55.3895454406738</v>
      </c>
      <c r="U157" s="7">
        <v>50.790575027465799</v>
      </c>
      <c r="V157" s="43"/>
      <c r="W157" s="6">
        <v>52.9691352844238</v>
      </c>
      <c r="X157" s="7">
        <v>48.118936538696246</v>
      </c>
      <c r="Y157" s="43"/>
      <c r="Z157" s="46">
        <f t="shared" si="62"/>
        <v>-3.2593688964844034</v>
      </c>
      <c r="AA157" s="21">
        <f t="shared" si="63"/>
        <v>-3.3967056274415057</v>
      </c>
      <c r="AB157" s="10">
        <f t="shared" si="64"/>
        <v>-2.42041015625</v>
      </c>
      <c r="AC157" s="43"/>
      <c r="AD157" s="46">
        <f t="shared" si="65"/>
        <v>-3.6151504516601563</v>
      </c>
      <c r="AE157" s="21">
        <f t="shared" si="66"/>
        <v>-3.7681598663330504</v>
      </c>
      <c r="AF157" s="10">
        <f t="shared" si="67"/>
        <v>-2.6716384887695526</v>
      </c>
      <c r="AG157" s="50"/>
      <c r="AH157" s="46">
        <f t="shared" si="68"/>
        <v>-0.94078108006723793</v>
      </c>
      <c r="AI157" s="10">
        <f t="shared" si="59"/>
        <v>-1.0572574731280673</v>
      </c>
      <c r="AK157" s="46">
        <f t="shared" si="69"/>
        <v>-4.498065703909397</v>
      </c>
      <c r="AL157" s="10">
        <f t="shared" si="61"/>
        <v>-5.0065367243661631</v>
      </c>
    </row>
    <row r="158" spans="2:38" x14ac:dyDescent="0.3">
      <c r="B158" s="2" t="s">
        <v>155</v>
      </c>
      <c r="C158" s="41"/>
      <c r="D158" s="14">
        <v>6.8384942628248693E-2</v>
      </c>
      <c r="E158" s="15">
        <v>4.6649818234722702E-2</v>
      </c>
      <c r="F158" s="19">
        <v>3.2202070432287101E-2</v>
      </c>
      <c r="G158" s="43"/>
      <c r="H158" s="6">
        <v>36.545698565327797</v>
      </c>
      <c r="I158" s="7">
        <v>50.9719036760713</v>
      </c>
      <c r="J158" s="43"/>
      <c r="K158" s="6">
        <v>33.851171038252197</v>
      </c>
      <c r="L158" s="7">
        <v>47.3335228185883</v>
      </c>
      <c r="M158" s="43"/>
      <c r="N158" s="6">
        <v>36.561971319359401</v>
      </c>
      <c r="O158" s="7">
        <v>49.408643912037348</v>
      </c>
      <c r="P158" s="43"/>
      <c r="Q158" s="6">
        <v>34.094988825788903</v>
      </c>
      <c r="R158" s="7">
        <v>46.162187551124148</v>
      </c>
      <c r="S158" s="43"/>
      <c r="T158" s="6">
        <v>33.748748305175504</v>
      </c>
      <c r="U158" s="7">
        <v>44.985106831596752</v>
      </c>
      <c r="V158" s="43"/>
      <c r="W158" s="6">
        <v>31.503208924166401</v>
      </c>
      <c r="X158" s="7">
        <v>42.038388895015203</v>
      </c>
      <c r="Y158" s="43"/>
      <c r="Z158" s="46">
        <f t="shared" si="62"/>
        <v>-2.6945275270755999</v>
      </c>
      <c r="AA158" s="21">
        <f t="shared" si="63"/>
        <v>-2.466982493570498</v>
      </c>
      <c r="AB158" s="10">
        <f t="shared" si="64"/>
        <v>-2.2455393810091024</v>
      </c>
      <c r="AC158" s="43"/>
      <c r="AD158" s="46">
        <f t="shared" si="65"/>
        <v>-3.6383808574829999</v>
      </c>
      <c r="AE158" s="21">
        <f t="shared" si="66"/>
        <v>-3.2464563609132</v>
      </c>
      <c r="AF158" s="10">
        <f t="shared" si="67"/>
        <v>-2.9467179365815497</v>
      </c>
      <c r="AG158" s="50"/>
      <c r="AH158" s="46">
        <f t="shared" si="68"/>
        <v>-0.59616259421854634</v>
      </c>
      <c r="AI158" s="10">
        <f t="shared" si="59"/>
        <v>-0.9189603296977179</v>
      </c>
      <c r="AK158" s="46">
        <f t="shared" si="69"/>
        <v>-4.2939523179395707</v>
      </c>
      <c r="AL158" s="10">
        <f t="shared" si="61"/>
        <v>-6.0902492514589568</v>
      </c>
    </row>
    <row r="159" spans="2:38" x14ac:dyDescent="0.3">
      <c r="B159" s="2" t="s">
        <v>156</v>
      </c>
      <c r="C159" s="41"/>
      <c r="D159" s="14">
        <v>3.1195878010021601E-2</v>
      </c>
      <c r="E159" s="15">
        <v>1.6151559247482902E-2</v>
      </c>
      <c r="F159" s="19">
        <v>1.2118015840286401E-2</v>
      </c>
      <c r="G159" s="43"/>
      <c r="H159" s="6">
        <v>38.845564313078</v>
      </c>
      <c r="I159" s="7">
        <v>52.675216374930898</v>
      </c>
      <c r="J159" s="43"/>
      <c r="K159" s="6">
        <v>36.336935803420602</v>
      </c>
      <c r="L159" s="7">
        <v>49.534717140416198</v>
      </c>
      <c r="M159" s="43"/>
      <c r="N159" s="6">
        <v>37.788016583363699</v>
      </c>
      <c r="O159" s="7">
        <v>49.269624128963898</v>
      </c>
      <c r="P159" s="43"/>
      <c r="Q159" s="6">
        <v>35.506255603003702</v>
      </c>
      <c r="R159" s="7">
        <v>46.468646706304753</v>
      </c>
      <c r="S159" s="43"/>
      <c r="T159" s="6">
        <v>34.712905463625802</v>
      </c>
      <c r="U159" s="7">
        <v>44.787870693539446</v>
      </c>
      <c r="V159" s="43"/>
      <c r="W159" s="6">
        <v>32.635033407717501</v>
      </c>
      <c r="X159" s="7">
        <v>42.235498999655306</v>
      </c>
      <c r="Y159" s="43"/>
      <c r="Z159" s="46">
        <f t="shared" si="62"/>
        <v>-2.5086285096573988</v>
      </c>
      <c r="AA159" s="21">
        <f t="shared" si="63"/>
        <v>-2.2817609803599979</v>
      </c>
      <c r="AB159" s="10">
        <f t="shared" si="64"/>
        <v>-2.0778720559083013</v>
      </c>
      <c r="AC159" s="43"/>
      <c r="AD159" s="46">
        <f t="shared" si="65"/>
        <v>-3.1404992345146994</v>
      </c>
      <c r="AE159" s="21">
        <f t="shared" si="66"/>
        <v>-2.8009774226591446</v>
      </c>
      <c r="AF159" s="10">
        <f t="shared" si="67"/>
        <v>-2.5523716938841403</v>
      </c>
      <c r="AG159" s="50"/>
      <c r="AH159" s="46">
        <f t="shared" si="68"/>
        <v>-0.43633612127210081</v>
      </c>
      <c r="AI159" s="10">
        <f t="shared" si="59"/>
        <v>-0.60357785600518798</v>
      </c>
      <c r="AK159" s="46">
        <f t="shared" si="69"/>
        <v>-4.0356769451288894</v>
      </c>
      <c r="AL159" s="10">
        <f t="shared" si="61"/>
        <v>-5.2468556885222313</v>
      </c>
    </row>
    <row r="160" spans="2:38" x14ac:dyDescent="0.3">
      <c r="B160" s="2" t="s">
        <v>157</v>
      </c>
      <c r="C160" s="41"/>
      <c r="D160" s="14">
        <v>1.5773903856633399E-3</v>
      </c>
      <c r="E160" s="15">
        <v>3.4675751199523498E-3</v>
      </c>
      <c r="F160" s="19">
        <v>1.7884726196406399E-3</v>
      </c>
      <c r="G160" s="43"/>
      <c r="H160" s="6">
        <v>20.7442435833803</v>
      </c>
      <c r="I160" s="7">
        <v>21.041760420007201</v>
      </c>
      <c r="J160" s="43"/>
      <c r="K160" s="6">
        <v>19.030485955694999</v>
      </c>
      <c r="L160" s="7">
        <v>19.309230384007201</v>
      </c>
      <c r="M160" s="43"/>
      <c r="N160" s="6">
        <v>20.3260015397289</v>
      </c>
      <c r="O160" s="7">
        <v>20.592287331743201</v>
      </c>
      <c r="P160" s="43"/>
      <c r="Q160" s="6">
        <v>18.663795944750898</v>
      </c>
      <c r="R160" s="7">
        <v>18.913427977692351</v>
      </c>
      <c r="S160" s="43"/>
      <c r="T160" s="6">
        <v>18.660865984117802</v>
      </c>
      <c r="U160" s="7">
        <v>18.80765197157335</v>
      </c>
      <c r="V160" s="43"/>
      <c r="W160" s="6">
        <v>17.1333921776064</v>
      </c>
      <c r="X160" s="7">
        <v>17.269060350038451</v>
      </c>
      <c r="Y160" s="43"/>
      <c r="Z160" s="46">
        <f t="shared" si="62"/>
        <v>-1.7137576276853004</v>
      </c>
      <c r="AA160" s="21">
        <f t="shared" si="63"/>
        <v>-1.6622055949780012</v>
      </c>
      <c r="AB160" s="10">
        <f t="shared" si="64"/>
        <v>-1.5274738065114022</v>
      </c>
      <c r="AC160" s="43"/>
      <c r="AD160" s="46">
        <f t="shared" si="65"/>
        <v>-1.732530036</v>
      </c>
      <c r="AE160" s="21">
        <f t="shared" si="66"/>
        <v>-1.6788593540508501</v>
      </c>
      <c r="AF160" s="10">
        <f t="shared" si="67"/>
        <v>-1.5385916215348985</v>
      </c>
      <c r="AG160" s="50"/>
      <c r="AH160" s="46">
        <f t="shared" si="68"/>
        <v>-2.3453620916367858E-2</v>
      </c>
      <c r="AI160" s="10">
        <f t="shared" si="59"/>
        <v>-2.4416918024918206E-2</v>
      </c>
      <c r="AK160" s="46">
        <f t="shared" si="69"/>
        <v>-1.7786615241830934</v>
      </c>
      <c r="AL160" s="10">
        <f t="shared" si="61"/>
        <v>-1.8000981106363945</v>
      </c>
    </row>
    <row r="161" spans="2:38" x14ac:dyDescent="0.3">
      <c r="B161" s="2" t="s">
        <v>158</v>
      </c>
      <c r="C161" s="41"/>
      <c r="D161" s="14">
        <v>3.3177293836453001E-2</v>
      </c>
      <c r="E161" s="15">
        <v>4.0102754729767001E-2</v>
      </c>
      <c r="F161" s="19">
        <v>3.0940800945044901E-2</v>
      </c>
      <c r="G161" s="43"/>
      <c r="H161" s="6">
        <v>39.125386594241697</v>
      </c>
      <c r="I161" s="7">
        <v>36.43795753131625</v>
      </c>
      <c r="J161" s="43"/>
      <c r="K161" s="6">
        <v>36.294723715821398</v>
      </c>
      <c r="L161" s="7">
        <v>33.64735984178845</v>
      </c>
      <c r="M161" s="43"/>
      <c r="N161" s="6">
        <v>40.164693613760797</v>
      </c>
      <c r="O161" s="7">
        <v>37.457860292387195</v>
      </c>
      <c r="P161" s="43"/>
      <c r="Q161" s="6">
        <v>37.336131913351402</v>
      </c>
      <c r="R161" s="7">
        <v>34.657920498247805</v>
      </c>
      <c r="S161" s="43"/>
      <c r="T161" s="6">
        <v>35.937146152190401</v>
      </c>
      <c r="U161" s="7">
        <v>33.569339993335106</v>
      </c>
      <c r="V161" s="43"/>
      <c r="W161" s="6">
        <v>33.2956644133466</v>
      </c>
      <c r="X161" s="7">
        <v>30.967086032019651</v>
      </c>
      <c r="Y161" s="43"/>
      <c r="Z161" s="46">
        <f t="shared" si="62"/>
        <v>-2.8306628784202985</v>
      </c>
      <c r="AA161" s="21">
        <f t="shared" si="63"/>
        <v>-2.828561700409395</v>
      </c>
      <c r="AB161" s="10">
        <f t="shared" si="64"/>
        <v>-2.641481738843801</v>
      </c>
      <c r="AC161" s="43"/>
      <c r="AD161" s="46">
        <f t="shared" si="65"/>
        <v>-2.7905976895278002</v>
      </c>
      <c r="AE161" s="21">
        <f t="shared" si="66"/>
        <v>-2.7999397941393909</v>
      </c>
      <c r="AF161" s="10">
        <f t="shared" si="67"/>
        <v>-2.6022539613154549</v>
      </c>
      <c r="AG161" s="50"/>
      <c r="AH161" s="46">
        <f t="shared" si="68"/>
        <v>-0.56740826557238433</v>
      </c>
      <c r="AI161" s="10">
        <f t="shared" si="59"/>
        <v>-0.61239023831741712</v>
      </c>
      <c r="AK161" s="46">
        <f t="shared" si="69"/>
        <v>-4.6767755095385839</v>
      </c>
      <c r="AL161" s="10">
        <f t="shared" si="61"/>
        <v>-4.7922113966223421</v>
      </c>
    </row>
    <row r="162" spans="2:38" x14ac:dyDescent="0.3">
      <c r="B162" s="2" t="s">
        <v>159</v>
      </c>
      <c r="C162" s="41"/>
      <c r="D162" s="14">
        <v>1.3588967829393599</v>
      </c>
      <c r="E162" s="15">
        <v>1.38260816541579</v>
      </c>
      <c r="F162" s="19">
        <v>0.62388213820916005</v>
      </c>
      <c r="G162" s="43"/>
      <c r="H162" s="6">
        <v>43.615472544631103</v>
      </c>
      <c r="I162" s="7">
        <v>42.393254379685004</v>
      </c>
      <c r="J162" s="43"/>
      <c r="K162" s="6">
        <v>41.111555160360297</v>
      </c>
      <c r="L162" s="7">
        <v>39.8550923783881</v>
      </c>
      <c r="M162" s="43"/>
      <c r="N162" s="6">
        <v>43.138735127393602</v>
      </c>
      <c r="O162" s="7">
        <v>42.0691461599395</v>
      </c>
      <c r="P162" s="43"/>
      <c r="Q162" s="6">
        <v>40.658244669311003</v>
      </c>
      <c r="R162" s="7">
        <v>39.542633306364401</v>
      </c>
      <c r="S162" s="43"/>
      <c r="T162" s="6">
        <v>38.141710780479997</v>
      </c>
      <c r="U162" s="7">
        <v>38.596503628947957</v>
      </c>
      <c r="V162" s="43"/>
      <c r="W162" s="6">
        <v>36.0521869562237</v>
      </c>
      <c r="X162" s="7">
        <v>36.403656759464752</v>
      </c>
      <c r="Y162" s="43"/>
      <c r="Z162" s="46">
        <f t="shared" si="62"/>
        <v>-2.5039173842708067</v>
      </c>
      <c r="AA162" s="21">
        <f t="shared" si="63"/>
        <v>-2.480490458082599</v>
      </c>
      <c r="AB162" s="10">
        <f t="shared" si="64"/>
        <v>-2.0895238242562968</v>
      </c>
      <c r="AC162" s="43"/>
      <c r="AD162" s="46">
        <f t="shared" si="65"/>
        <v>-2.5381620012969037</v>
      </c>
      <c r="AE162" s="21">
        <f t="shared" si="66"/>
        <v>-2.5265128535750989</v>
      </c>
      <c r="AF162" s="10">
        <f t="shared" si="67"/>
        <v>-2.1928468694832048</v>
      </c>
      <c r="AG162" s="50"/>
      <c r="AH162" s="46">
        <f t="shared" si="68"/>
        <v>-0.51091345421057544</v>
      </c>
      <c r="AI162" s="10">
        <f t="shared" si="59"/>
        <v>-0.43090926536711111</v>
      </c>
      <c r="AK162" s="46">
        <f t="shared" si="69"/>
        <v>-2.3309241738771762</v>
      </c>
      <c r="AL162" s="10">
        <f t="shared" si="61"/>
        <v>-2.3963571099228358</v>
      </c>
    </row>
    <row r="163" spans="2:38" x14ac:dyDescent="0.3">
      <c r="B163" s="2" t="s">
        <v>160</v>
      </c>
      <c r="C163" s="41"/>
      <c r="D163" s="14">
        <v>0.74692611481524995</v>
      </c>
      <c r="E163" s="15">
        <v>0.35439324280013501</v>
      </c>
      <c r="F163" s="19">
        <v>0.25091940196965201</v>
      </c>
      <c r="G163" s="43"/>
      <c r="H163" s="6">
        <v>47.670452576972501</v>
      </c>
      <c r="I163" s="7">
        <v>56.723862473537849</v>
      </c>
      <c r="J163" s="43"/>
      <c r="K163" s="6">
        <v>44.392265995417397</v>
      </c>
      <c r="L163" s="7">
        <v>52.947267302071154</v>
      </c>
      <c r="M163" s="43"/>
      <c r="N163" s="6">
        <v>45.858888089389097</v>
      </c>
      <c r="O163" s="7">
        <v>53.260018767817797</v>
      </c>
      <c r="P163" s="43"/>
      <c r="Q163" s="6">
        <v>42.903707904645202</v>
      </c>
      <c r="R163" s="7">
        <v>49.894137466609699</v>
      </c>
      <c r="S163" s="43"/>
      <c r="T163" s="6">
        <v>40.819013149668798</v>
      </c>
      <c r="U163" s="7">
        <v>46.735634382618002</v>
      </c>
      <c r="V163" s="43"/>
      <c r="W163" s="6">
        <v>38.2468943366232</v>
      </c>
      <c r="X163" s="7">
        <v>43.813957278418151</v>
      </c>
      <c r="Y163" s="43"/>
      <c r="Z163" s="46">
        <f t="shared" si="62"/>
        <v>-3.2781865815551043</v>
      </c>
      <c r="AA163" s="21">
        <f t="shared" si="63"/>
        <v>-2.9551801847438952</v>
      </c>
      <c r="AB163" s="10">
        <f t="shared" si="64"/>
        <v>-2.5721188130455985</v>
      </c>
      <c r="AC163" s="43"/>
      <c r="AD163" s="46">
        <f t="shared" si="65"/>
        <v>-3.7765951714666954</v>
      </c>
      <c r="AE163" s="21">
        <f t="shared" si="66"/>
        <v>-3.3658813012080984</v>
      </c>
      <c r="AF163" s="10">
        <f t="shared" si="67"/>
        <v>-2.9216771041998513</v>
      </c>
      <c r="AG163" s="50"/>
      <c r="AH163" s="46">
        <f t="shared" si="68"/>
        <v>-0.61302367926580459</v>
      </c>
      <c r="AI163" s="10">
        <f t="shared" si="59"/>
        <v>-0.74646826000677524</v>
      </c>
      <c r="AK163" s="46">
        <f t="shared" si="69"/>
        <v>-3.4892863535139638</v>
      </c>
      <c r="AL163" s="10">
        <f t="shared" si="61"/>
        <v>-4.0294656063192633</v>
      </c>
    </row>
    <row r="164" spans="2:38" x14ac:dyDescent="0.3">
      <c r="B164" s="2" t="s">
        <v>161</v>
      </c>
      <c r="C164" s="41"/>
      <c r="D164" s="14">
        <v>0.31881294178011699</v>
      </c>
      <c r="E164" s="15">
        <v>0.38837601208907402</v>
      </c>
      <c r="F164" s="19">
        <v>0.224849038667777</v>
      </c>
      <c r="G164" s="43"/>
      <c r="H164" s="6">
        <v>51.724108529731403</v>
      </c>
      <c r="I164" s="7">
        <v>49.061298753209854</v>
      </c>
      <c r="J164" s="43"/>
      <c r="K164" s="6">
        <v>48.085652880554903</v>
      </c>
      <c r="L164" s="7">
        <v>45.055955830911799</v>
      </c>
      <c r="M164" s="43"/>
      <c r="N164" s="6">
        <v>54.2377655232386</v>
      </c>
      <c r="O164" s="7">
        <v>51.430295388453949</v>
      </c>
      <c r="P164" s="43"/>
      <c r="Q164" s="6">
        <v>50.470623970447797</v>
      </c>
      <c r="R164" s="7">
        <v>47.291813272273799</v>
      </c>
      <c r="S164" s="43"/>
      <c r="T164" s="6">
        <v>45.239717199907602</v>
      </c>
      <c r="U164" s="7">
        <v>42.074607181721952</v>
      </c>
      <c r="V164" s="43"/>
      <c r="W164" s="6">
        <v>42.080426894448003</v>
      </c>
      <c r="X164" s="7">
        <v>38.693959299979952</v>
      </c>
      <c r="Y164" s="43"/>
      <c r="Z164" s="46">
        <f t="shared" si="62"/>
        <v>-3.6384556491764997</v>
      </c>
      <c r="AA164" s="21">
        <f t="shared" si="63"/>
        <v>-3.7671415527908039</v>
      </c>
      <c r="AB164" s="10">
        <f t="shared" si="64"/>
        <v>-3.1592903054595993</v>
      </c>
      <c r="AC164" s="43"/>
      <c r="AD164" s="46">
        <f t="shared" si="65"/>
        <v>-4.0053429222980554</v>
      </c>
      <c r="AE164" s="21">
        <f t="shared" si="66"/>
        <v>-4.1384821161801497</v>
      </c>
      <c r="AF164" s="10">
        <f t="shared" si="67"/>
        <v>-3.380647881742</v>
      </c>
      <c r="AG164" s="50"/>
      <c r="AH164" s="46">
        <f t="shared" si="68"/>
        <v>-1.1421705056478817</v>
      </c>
      <c r="AI164" s="10">
        <f t="shared" si="59"/>
        <v>-1.4330100678051534</v>
      </c>
      <c r="AK164" s="46">
        <f t="shared" si="69"/>
        <v>-4.885098288074432</v>
      </c>
      <c r="AL164" s="10">
        <f t="shared" si="61"/>
        <v>-5.5521506033915422</v>
      </c>
    </row>
    <row r="165" spans="2:38" x14ac:dyDescent="0.3">
      <c r="B165" s="2" t="s">
        <v>162</v>
      </c>
      <c r="C165" s="41"/>
      <c r="D165" s="14">
        <v>0.21204761847846099</v>
      </c>
      <c r="E165" s="15">
        <v>0.42582224778471101</v>
      </c>
      <c r="F165" s="19">
        <v>0.23245715409564099</v>
      </c>
      <c r="G165" s="43"/>
      <c r="H165" s="6">
        <v>56.2713656559946</v>
      </c>
      <c r="I165" s="7">
        <v>55.98270976385605</v>
      </c>
      <c r="J165" s="43"/>
      <c r="K165" s="6">
        <v>52.690684421439798</v>
      </c>
      <c r="L165" s="7">
        <v>52.3638551582387</v>
      </c>
      <c r="M165" s="43"/>
      <c r="N165" s="6">
        <v>59.564957058911098</v>
      </c>
      <c r="O165" s="7">
        <v>59.557031246436253</v>
      </c>
      <c r="P165" s="43"/>
      <c r="Q165" s="6">
        <v>55.764184880304001</v>
      </c>
      <c r="R165" s="7">
        <v>55.708102204650601</v>
      </c>
      <c r="S165" s="43"/>
      <c r="T165" s="6">
        <v>53.215456252681498</v>
      </c>
      <c r="U165" s="7">
        <v>53.068029737882</v>
      </c>
      <c r="V165" s="43"/>
      <c r="W165" s="6">
        <v>49.733477014168301</v>
      </c>
      <c r="X165" s="7">
        <v>49.527349126282402</v>
      </c>
      <c r="Y165" s="43"/>
      <c r="Z165" s="46">
        <f t="shared" si="62"/>
        <v>-3.5806812345548025</v>
      </c>
      <c r="AA165" s="21">
        <f t="shared" si="63"/>
        <v>-3.8007721786070974</v>
      </c>
      <c r="AB165" s="10">
        <f t="shared" si="64"/>
        <v>-3.4819792385131976</v>
      </c>
      <c r="AC165" s="43"/>
      <c r="AD165" s="46">
        <f t="shared" si="65"/>
        <v>-3.6188546056173507</v>
      </c>
      <c r="AE165" s="21">
        <f t="shared" si="66"/>
        <v>-3.8489290417856523</v>
      </c>
      <c r="AF165" s="10">
        <f t="shared" si="67"/>
        <v>-3.5406806115995977</v>
      </c>
      <c r="AG165" s="50"/>
      <c r="AH165" s="46">
        <f t="shared" si="68"/>
        <v>-0.39183218553770349</v>
      </c>
      <c r="AI165" s="10">
        <f t="shared" si="59"/>
        <v>-0.39469442654702724</v>
      </c>
      <c r="AK165" s="46">
        <f t="shared" si="69"/>
        <v>-4.1257884216041925</v>
      </c>
      <c r="AL165" s="10">
        <f t="shared" si="61"/>
        <v>-4.1778185967142552</v>
      </c>
    </row>
    <row r="166" spans="2:38" x14ac:dyDescent="0.3">
      <c r="B166" s="2" t="s">
        <v>163</v>
      </c>
      <c r="C166" s="41"/>
      <c r="D166" s="14">
        <v>3.06762361181078E-2</v>
      </c>
      <c r="E166" s="15">
        <v>3.38295493306114E-2</v>
      </c>
      <c r="F166" s="19">
        <v>1.3185395070452501E-2</v>
      </c>
      <c r="G166" s="43"/>
      <c r="H166" s="6">
        <v>33.759261610429199</v>
      </c>
      <c r="I166" s="7">
        <v>32.293409283365804</v>
      </c>
      <c r="J166" s="43"/>
      <c r="K166" s="6">
        <v>31.649939858892399</v>
      </c>
      <c r="L166" s="7">
        <v>30.283712882696953</v>
      </c>
      <c r="M166" s="43"/>
      <c r="N166" s="6">
        <v>33.765334743516398</v>
      </c>
      <c r="O166" s="7">
        <v>32.3686806454023</v>
      </c>
      <c r="P166" s="43"/>
      <c r="Q166" s="6">
        <v>31.713137629216099</v>
      </c>
      <c r="R166" s="7">
        <v>30.413468583088601</v>
      </c>
      <c r="S166" s="43"/>
      <c r="T166" s="6">
        <v>29.104454682326601</v>
      </c>
      <c r="U166" s="7">
        <v>27.413477883211051</v>
      </c>
      <c r="V166" s="43"/>
      <c r="W166" s="6">
        <v>27.201297089983701</v>
      </c>
      <c r="X166" s="7">
        <v>25.592815814920201</v>
      </c>
      <c r="Y166" s="43"/>
      <c r="Z166" s="46">
        <f t="shared" si="62"/>
        <v>-2.1093217515368003</v>
      </c>
      <c r="AA166" s="21">
        <f t="shared" si="63"/>
        <v>-2.0521971143002986</v>
      </c>
      <c r="AB166" s="10">
        <f t="shared" si="64"/>
        <v>-1.9031575923429003</v>
      </c>
      <c r="AC166" s="43"/>
      <c r="AD166" s="46">
        <f t="shared" si="65"/>
        <v>-2.0096964006688509</v>
      </c>
      <c r="AE166" s="21">
        <f t="shared" si="66"/>
        <v>-1.9552120623136986</v>
      </c>
      <c r="AF166" s="10">
        <f t="shared" si="67"/>
        <v>-1.8206620682908508</v>
      </c>
      <c r="AG166" s="50"/>
      <c r="AH166" s="46">
        <f t="shared" si="68"/>
        <v>-0.19183559106291295</v>
      </c>
      <c r="AI166" s="10">
        <f t="shared" si="59"/>
        <v>-0.17453603644160723</v>
      </c>
      <c r="AK166" s="46">
        <f t="shared" si="69"/>
        <v>-2.7377023813480243</v>
      </c>
      <c r="AL166" s="10">
        <f t="shared" si="61"/>
        <v>-2.5800859141170887</v>
      </c>
    </row>
    <row r="167" spans="2:38" x14ac:dyDescent="0.3">
      <c r="B167" s="2" t="s">
        <v>164</v>
      </c>
      <c r="C167" s="41"/>
      <c r="D167" s="14">
        <v>9.5344276768309106E-3</v>
      </c>
      <c r="E167" s="15">
        <v>8.6998891535739198E-3</v>
      </c>
      <c r="F167" s="19">
        <v>4.4305570612334999E-3</v>
      </c>
      <c r="G167" s="43"/>
      <c r="H167" s="6">
        <v>40.743215241887398</v>
      </c>
      <c r="I167" s="7">
        <v>42.157456856430848</v>
      </c>
      <c r="J167" s="43"/>
      <c r="K167" s="6">
        <v>38.564480784259203</v>
      </c>
      <c r="L167" s="7">
        <v>39.840098000865453</v>
      </c>
      <c r="M167" s="43"/>
      <c r="N167" s="6">
        <v>40.519975512237103</v>
      </c>
      <c r="O167" s="7">
        <v>41.96384863824845</v>
      </c>
      <c r="P167" s="43"/>
      <c r="Q167" s="6">
        <v>38.3499554827171</v>
      </c>
      <c r="R167" s="7">
        <v>39.640649498167548</v>
      </c>
      <c r="S167" s="43"/>
      <c r="T167" s="6">
        <v>36.0794639412062</v>
      </c>
      <c r="U167" s="7">
        <v>38.281569037831304</v>
      </c>
      <c r="V167" s="43"/>
      <c r="W167" s="6">
        <v>34.184390672207101</v>
      </c>
      <c r="X167" s="7">
        <v>36.250793054353096</v>
      </c>
      <c r="Y167" s="43"/>
      <c r="Z167" s="46">
        <f t="shared" si="62"/>
        <v>-2.1787344576281953</v>
      </c>
      <c r="AA167" s="21">
        <f t="shared" si="63"/>
        <v>-2.1700200295200034</v>
      </c>
      <c r="AB167" s="10">
        <f t="shared" si="64"/>
        <v>-1.8950732689990986</v>
      </c>
      <c r="AC167" s="43"/>
      <c r="AD167" s="46">
        <f t="shared" si="65"/>
        <v>-2.317358855565395</v>
      </c>
      <c r="AE167" s="21">
        <f t="shared" si="66"/>
        <v>-2.3231991400809022</v>
      </c>
      <c r="AF167" s="10">
        <f t="shared" si="67"/>
        <v>-2.0307759834782075</v>
      </c>
      <c r="AG167" s="50"/>
      <c r="AH167" s="46">
        <f t="shared" si="68"/>
        <v>-0.38410550849297859</v>
      </c>
      <c r="AI167" s="10">
        <f t="shared" si="59"/>
        <v>-0.39618724600509714</v>
      </c>
      <c r="AK167" s="46">
        <f t="shared" si="69"/>
        <v>-3.9783116982217703</v>
      </c>
      <c r="AL167" s="10">
        <f t="shared" si="61"/>
        <v>-4.1804835451290359</v>
      </c>
    </row>
    <row r="168" spans="2:38" x14ac:dyDescent="0.3">
      <c r="B168" s="2" t="s">
        <v>165</v>
      </c>
      <c r="C168" s="41"/>
      <c r="D168" s="14">
        <v>0.106484984892253</v>
      </c>
      <c r="E168" s="15">
        <v>7.8024123180847199E-2</v>
      </c>
      <c r="F168" s="19">
        <v>5.2833139601124297E-2</v>
      </c>
      <c r="G168" s="43"/>
      <c r="H168" s="6">
        <v>30.212610586383601</v>
      </c>
      <c r="I168" s="7">
        <v>38.495339600905247</v>
      </c>
      <c r="J168" s="43"/>
      <c r="K168" s="6">
        <v>28.046875370917299</v>
      </c>
      <c r="L168" s="7">
        <v>35.7216077342067</v>
      </c>
      <c r="M168" s="43"/>
      <c r="N168" s="6">
        <v>30.5272588397603</v>
      </c>
      <c r="O168" s="7">
        <v>37.71956742461515</v>
      </c>
      <c r="P168" s="43"/>
      <c r="Q168" s="6">
        <v>28.510534293382602</v>
      </c>
      <c r="R168" s="7">
        <v>35.209453296746403</v>
      </c>
      <c r="S168" s="43"/>
      <c r="T168" s="6">
        <v>27.367338356300301</v>
      </c>
      <c r="U168" s="7">
        <v>32.779209346873202</v>
      </c>
      <c r="V168" s="43"/>
      <c r="W168" s="6">
        <v>25.604729216314301</v>
      </c>
      <c r="X168" s="7">
        <v>30.630094229396398</v>
      </c>
      <c r="Y168" s="43"/>
      <c r="Z168" s="46">
        <f t="shared" si="62"/>
        <v>-2.1657352154663023</v>
      </c>
      <c r="AA168" s="21">
        <f t="shared" si="63"/>
        <v>-2.0167245463776986</v>
      </c>
      <c r="AB168" s="10">
        <f t="shared" si="64"/>
        <v>-1.7626091399860009</v>
      </c>
      <c r="AC168" s="43"/>
      <c r="AD168" s="46">
        <f t="shared" si="65"/>
        <v>-2.7737318666985473</v>
      </c>
      <c r="AE168" s="21">
        <f t="shared" si="66"/>
        <v>-2.5101141278687464</v>
      </c>
      <c r="AF168" s="10">
        <f t="shared" si="67"/>
        <v>-2.1491151174768035</v>
      </c>
      <c r="AG168" s="50"/>
      <c r="AH168" s="46">
        <f t="shared" si="68"/>
        <v>-0.57836744866448786</v>
      </c>
      <c r="AI168" s="10">
        <f t="shared" si="59"/>
        <v>-0.89265109879244087</v>
      </c>
      <c r="AK168" s="46">
        <f t="shared" si="69"/>
        <v>-3.4721628229459398</v>
      </c>
      <c r="AL168" s="10">
        <f t="shared" si="61"/>
        <v>-4.7780468761340025</v>
      </c>
    </row>
    <row r="169" spans="2:38" x14ac:dyDescent="0.3">
      <c r="B169" s="2" t="s">
        <v>166</v>
      </c>
      <c r="C169" s="41"/>
      <c r="D169" s="14">
        <v>5.7969420620573003E-2</v>
      </c>
      <c r="E169" s="15">
        <v>3.7427714016355203E-2</v>
      </c>
      <c r="F169" s="19">
        <v>2.52406345230381E-2</v>
      </c>
      <c r="G169" s="43"/>
      <c r="H169" s="6">
        <v>38.861956266251802</v>
      </c>
      <c r="I169" s="7">
        <v>51.898720224597852</v>
      </c>
      <c r="J169" s="43"/>
      <c r="K169" s="6">
        <v>36.294306842877504</v>
      </c>
      <c r="L169" s="7">
        <v>48.630859783433749</v>
      </c>
      <c r="M169" s="43"/>
      <c r="N169" s="6">
        <v>38.367941767364201</v>
      </c>
      <c r="O169" s="7">
        <v>49.535209508402602</v>
      </c>
      <c r="P169" s="43"/>
      <c r="Q169" s="6">
        <v>35.9903734687175</v>
      </c>
      <c r="R169" s="7">
        <v>46.584613706276549</v>
      </c>
      <c r="S169" s="43"/>
      <c r="T169" s="6">
        <v>35.284803192974699</v>
      </c>
      <c r="U169" s="7">
        <v>44.940413581280602</v>
      </c>
      <c r="V169" s="43"/>
      <c r="W169" s="6">
        <v>33.118553290767899</v>
      </c>
      <c r="X169" s="7">
        <v>42.266673919138555</v>
      </c>
      <c r="Y169" s="43"/>
      <c r="Z169" s="46">
        <f t="shared" si="62"/>
        <v>-2.5676494233742986</v>
      </c>
      <c r="AA169" s="21">
        <f t="shared" si="63"/>
        <v>-2.3775682986467004</v>
      </c>
      <c r="AB169" s="10">
        <f t="shared" si="64"/>
        <v>-2.1662499022068005</v>
      </c>
      <c r="AC169" s="43"/>
      <c r="AD169" s="46">
        <f t="shared" si="65"/>
        <v>-3.2678604411641032</v>
      </c>
      <c r="AE169" s="21">
        <f t="shared" si="66"/>
        <v>-2.9505958021260525</v>
      </c>
      <c r="AF169" s="10">
        <f t="shared" si="67"/>
        <v>-2.6737396621420473</v>
      </c>
      <c r="AG169" s="50"/>
      <c r="AH169" s="46">
        <f t="shared" si="68"/>
        <v>-0.4818778628686608</v>
      </c>
      <c r="AI169" s="10">
        <f t="shared" si="59"/>
        <v>-0.71474576098787057</v>
      </c>
      <c r="AK169" s="46">
        <f t="shared" si="69"/>
        <v>-3.9466287458902753</v>
      </c>
      <c r="AL169" s="10">
        <f t="shared" si="61"/>
        <v>-5.3018756479258222</v>
      </c>
    </row>
    <row r="170" spans="2:38" x14ac:dyDescent="0.3">
      <c r="B170" s="2" t="s">
        <v>167</v>
      </c>
      <c r="C170" s="41"/>
      <c r="D170" s="14">
        <v>0.17595526338369699</v>
      </c>
      <c r="E170" s="15">
        <v>0.40091070373597298</v>
      </c>
      <c r="F170" s="19">
        <v>0.12938363658833499</v>
      </c>
      <c r="G170" s="43"/>
      <c r="H170" s="6">
        <v>54.830254798748101</v>
      </c>
      <c r="I170" s="7">
        <v>65.005628988277749</v>
      </c>
      <c r="J170" s="43"/>
      <c r="K170" s="6">
        <v>50.931363394567001</v>
      </c>
      <c r="L170" s="7">
        <v>60.692957698953798</v>
      </c>
      <c r="M170" s="43"/>
      <c r="N170" s="6">
        <v>55.217742489035501</v>
      </c>
      <c r="O170" s="7">
        <v>67.016130838883043</v>
      </c>
      <c r="P170" s="43"/>
      <c r="Q170" s="6">
        <v>51.059705245147299</v>
      </c>
      <c r="R170" s="7">
        <v>62.360647556165105</v>
      </c>
      <c r="S170" s="43"/>
      <c r="T170" s="6">
        <v>49.863335993198099</v>
      </c>
      <c r="U170" s="7">
        <v>57.854352935751002</v>
      </c>
      <c r="V170" s="43"/>
      <c r="W170" s="6">
        <v>46.443042931758598</v>
      </c>
      <c r="X170" s="7">
        <v>54.060669237529751</v>
      </c>
      <c r="Y170" s="43"/>
      <c r="Z170" s="46">
        <f t="shared" si="62"/>
        <v>-3.8988914041811</v>
      </c>
      <c r="AA170" s="21">
        <f t="shared" si="63"/>
        <v>-4.1580372438882023</v>
      </c>
      <c r="AB170" s="10">
        <f t="shared" si="64"/>
        <v>-3.4202930614395015</v>
      </c>
      <c r="AC170" s="43"/>
      <c r="AD170" s="46">
        <f t="shared" si="65"/>
        <v>-4.3126712893239514</v>
      </c>
      <c r="AE170" s="21">
        <f t="shared" si="66"/>
        <v>-4.6554832827179382</v>
      </c>
      <c r="AF170" s="10">
        <f t="shared" si="67"/>
        <v>-3.7936836982212512</v>
      </c>
      <c r="AG170" s="50"/>
      <c r="AH170" s="46">
        <f t="shared" si="68"/>
        <v>-0.58238438520031433</v>
      </c>
      <c r="AI170" s="10">
        <f t="shared" si="59"/>
        <v>-0.69039863344044394</v>
      </c>
      <c r="AK170" s="46">
        <f t="shared" si="69"/>
        <v>-4.737466318895823</v>
      </c>
      <c r="AL170" s="10">
        <f t="shared" si="61"/>
        <v>-5.3347687000666486</v>
      </c>
    </row>
    <row r="171" spans="2:38" x14ac:dyDescent="0.3">
      <c r="B171" s="2" t="s">
        <v>168</v>
      </c>
      <c r="C171" s="41"/>
      <c r="D171" s="14">
        <v>5.3692336741199699E-2</v>
      </c>
      <c r="E171" s="15">
        <v>8.8546451862234796E-2</v>
      </c>
      <c r="F171" s="19">
        <v>4.0853484225472698E-2</v>
      </c>
      <c r="G171" s="43"/>
      <c r="H171" s="6">
        <v>51.411857646482503</v>
      </c>
      <c r="I171" s="7">
        <v>62.924488653618553</v>
      </c>
      <c r="J171" s="43"/>
      <c r="K171" s="6">
        <v>48.321357959349001</v>
      </c>
      <c r="L171" s="7">
        <v>59.402209113349201</v>
      </c>
      <c r="M171" s="43"/>
      <c r="N171" s="6">
        <v>53.617826971688501</v>
      </c>
      <c r="O171" s="7">
        <v>66.737613306768395</v>
      </c>
      <c r="P171" s="43"/>
      <c r="Q171" s="6">
        <v>50.351422019808503</v>
      </c>
      <c r="R171" s="7">
        <v>63.022655092526101</v>
      </c>
      <c r="S171" s="43"/>
      <c r="T171" s="6">
        <v>46.895688989076497</v>
      </c>
      <c r="U171" s="7">
        <v>56.518061634131804</v>
      </c>
      <c r="V171" s="43"/>
      <c r="W171" s="6">
        <v>44.006138184669801</v>
      </c>
      <c r="X171" s="7">
        <v>53.244995722452302</v>
      </c>
      <c r="Y171" s="43"/>
      <c r="Z171" s="46">
        <f t="shared" si="62"/>
        <v>-3.0904996871335015</v>
      </c>
      <c r="AA171" s="21">
        <f t="shared" si="63"/>
        <v>-3.2664049518799985</v>
      </c>
      <c r="AB171" s="10">
        <f t="shared" si="64"/>
        <v>-2.8895508044066958</v>
      </c>
      <c r="AC171" s="43"/>
      <c r="AD171" s="46">
        <f t="shared" si="65"/>
        <v>-3.5222795402693521</v>
      </c>
      <c r="AE171" s="21">
        <f t="shared" si="66"/>
        <v>-3.7149582142422943</v>
      </c>
      <c r="AF171" s="10">
        <f t="shared" si="67"/>
        <v>-3.2730659116795024</v>
      </c>
      <c r="AG171" s="50"/>
      <c r="AH171" s="46">
        <f t="shared" si="68"/>
        <v>-0.4705136079507154</v>
      </c>
      <c r="AI171" s="10">
        <f t="shared" si="59"/>
        <v>-0.54837609028040135</v>
      </c>
      <c r="AK171" s="46">
        <f t="shared" si="69"/>
        <v>-4.4225629233300134</v>
      </c>
      <c r="AL171" s="10">
        <f t="shared" si="61"/>
        <v>-5.0656622802117628</v>
      </c>
    </row>
    <row r="172" spans="2:38" x14ac:dyDescent="0.3">
      <c r="B172" s="2" t="s">
        <v>169</v>
      </c>
      <c r="C172" s="41"/>
      <c r="D172" s="14">
        <v>1.1329941759558</v>
      </c>
      <c r="E172" s="15">
        <v>1.33104681316909</v>
      </c>
      <c r="F172" s="19">
        <v>0.61182634467485197</v>
      </c>
      <c r="G172" s="43"/>
      <c r="H172" s="6">
        <v>56.688089487382499</v>
      </c>
      <c r="I172" s="7">
        <v>55.984538463363201</v>
      </c>
      <c r="J172" s="43"/>
      <c r="K172" s="6">
        <v>54.223178621021503</v>
      </c>
      <c r="L172" s="7">
        <v>53.257651939331453</v>
      </c>
      <c r="M172" s="43"/>
      <c r="N172" s="6">
        <v>59.324893610742102</v>
      </c>
      <c r="O172" s="7">
        <v>59.087800510233251</v>
      </c>
      <c r="P172" s="43"/>
      <c r="Q172" s="6">
        <v>56.6072879017985</v>
      </c>
      <c r="R172" s="7">
        <v>56.131792626098502</v>
      </c>
      <c r="S172" s="43"/>
      <c r="T172" s="6">
        <v>48.2891988450463</v>
      </c>
      <c r="U172" s="7">
        <v>47.828531959297649</v>
      </c>
      <c r="V172" s="43"/>
      <c r="W172" s="6">
        <v>46.080258326105501</v>
      </c>
      <c r="X172" s="7">
        <v>45.403895699642099</v>
      </c>
      <c r="Y172" s="43"/>
      <c r="Z172" s="46">
        <f t="shared" si="62"/>
        <v>-2.4649108663609951</v>
      </c>
      <c r="AA172" s="21">
        <f t="shared" si="63"/>
        <v>-2.7176057089436014</v>
      </c>
      <c r="AB172" s="10">
        <f t="shared" si="64"/>
        <v>-2.2089405189407998</v>
      </c>
      <c r="AC172" s="43"/>
      <c r="AD172" s="46">
        <f t="shared" si="65"/>
        <v>-2.7268865240317481</v>
      </c>
      <c r="AE172" s="21">
        <f t="shared" si="66"/>
        <v>-2.956007884134749</v>
      </c>
      <c r="AF172" s="10">
        <f t="shared" si="67"/>
        <v>-2.42463625965555</v>
      </c>
      <c r="AG172" s="50"/>
      <c r="AH172" s="46">
        <f t="shared" si="68"/>
        <v>-0.58805565626872347</v>
      </c>
      <c r="AI172" s="10">
        <f t="shared" si="59"/>
        <v>-0.6300133018402424</v>
      </c>
      <c r="AK172" s="46">
        <f t="shared" si="69"/>
        <v>-2.4795940625717376</v>
      </c>
      <c r="AL172" s="10">
        <f t="shared" si="61"/>
        <v>-2.71941079887026</v>
      </c>
    </row>
    <row r="173" spans="2:38" x14ac:dyDescent="0.3">
      <c r="B173" s="2" t="s">
        <v>170</v>
      </c>
      <c r="C173" s="41"/>
      <c r="D173" s="14">
        <v>3.36087823902173E-2</v>
      </c>
      <c r="E173" s="15">
        <v>2.4848483929103899E-2</v>
      </c>
      <c r="F173" s="19">
        <v>1.6090146350621101E-2</v>
      </c>
      <c r="G173" s="43"/>
      <c r="H173" s="6">
        <v>42.354452619066599</v>
      </c>
      <c r="I173" s="7">
        <v>57.34106041818545</v>
      </c>
      <c r="J173" s="43"/>
      <c r="K173" s="6">
        <v>39.543283327441799</v>
      </c>
      <c r="L173" s="7">
        <v>53.791932288750402</v>
      </c>
      <c r="M173" s="43"/>
      <c r="N173" s="6">
        <v>41.786338264522897</v>
      </c>
      <c r="O173" s="7">
        <v>54.959604777718695</v>
      </c>
      <c r="P173" s="43"/>
      <c r="Q173" s="6">
        <v>39.1582077909368</v>
      </c>
      <c r="R173" s="7">
        <v>51.6930670722641</v>
      </c>
      <c r="S173" s="43"/>
      <c r="T173" s="6">
        <v>38.225432595678001</v>
      </c>
      <c r="U173" s="7">
        <v>49.638943334479649</v>
      </c>
      <c r="V173" s="43"/>
      <c r="W173" s="6">
        <v>35.838432577528202</v>
      </c>
      <c r="X173" s="7">
        <v>46.676580954474204</v>
      </c>
      <c r="Y173" s="43"/>
      <c r="Z173" s="46">
        <f t="shared" si="62"/>
        <v>-2.8111692916248003</v>
      </c>
      <c r="AA173" s="21">
        <f t="shared" si="63"/>
        <v>-2.6281304735860971</v>
      </c>
      <c r="AB173" s="10">
        <f t="shared" si="64"/>
        <v>-2.3870000181497986</v>
      </c>
      <c r="AC173" s="43"/>
      <c r="AD173" s="46">
        <f t="shared" si="65"/>
        <v>-3.5491281294350472</v>
      </c>
      <c r="AE173" s="21">
        <f t="shared" si="66"/>
        <v>-3.2665377054545957</v>
      </c>
      <c r="AF173" s="10">
        <f t="shared" si="67"/>
        <v>-2.9623623800054446</v>
      </c>
      <c r="AG173" s="50"/>
      <c r="AH173" s="46">
        <f t="shared" si="68"/>
        <v>-0.57439060275288323</v>
      </c>
      <c r="AI173" s="10">
        <f t="shared" si="59"/>
        <v>-0.7898342874548191</v>
      </c>
      <c r="AK173" s="46">
        <f t="shared" si="69"/>
        <v>-4.7565039315197435</v>
      </c>
      <c r="AL173" s="10">
        <f t="shared" si="61"/>
        <v>-6.2126580974488146</v>
      </c>
    </row>
    <row r="174" spans="2:38" x14ac:dyDescent="0.3">
      <c r="B174" s="2" t="s">
        <v>171</v>
      </c>
      <c r="C174" s="41"/>
      <c r="D174" s="14">
        <v>8.06884172344614E-3</v>
      </c>
      <c r="E174" s="15">
        <v>1.8777379238917001E-2</v>
      </c>
      <c r="F174" s="19">
        <v>8.1444312228344598E-3</v>
      </c>
      <c r="G174" s="43"/>
      <c r="H174" s="6">
        <v>40.044870932910698</v>
      </c>
      <c r="I174" s="7">
        <v>37.7639847416946</v>
      </c>
      <c r="J174" s="43"/>
      <c r="K174" s="6">
        <v>37.597192403701897</v>
      </c>
      <c r="L174" s="7">
        <v>35.51211376703035</v>
      </c>
      <c r="M174" s="43"/>
      <c r="N174" s="6">
        <v>40.529642062371998</v>
      </c>
      <c r="O174" s="7">
        <v>37.858666175549352</v>
      </c>
      <c r="P174" s="43"/>
      <c r="Q174" s="6">
        <v>38.063139428337102</v>
      </c>
      <c r="R174" s="7">
        <v>35.619099437710304</v>
      </c>
      <c r="S174" s="43"/>
      <c r="T174" s="6">
        <v>34.968751142613101</v>
      </c>
      <c r="U174" s="7">
        <v>33.424701760152402</v>
      </c>
      <c r="V174" s="43"/>
      <c r="W174" s="6">
        <v>32.832136547245298</v>
      </c>
      <c r="X174" s="7">
        <v>31.45147794079525</v>
      </c>
      <c r="Y174" s="43"/>
      <c r="Z174" s="46">
        <f t="shared" si="62"/>
        <v>-2.447678529208801</v>
      </c>
      <c r="AA174" s="21">
        <f t="shared" si="63"/>
        <v>-2.4665026340348959</v>
      </c>
      <c r="AB174" s="10">
        <f t="shared" si="64"/>
        <v>-2.1366145953678028</v>
      </c>
      <c r="AC174" s="43"/>
      <c r="AD174" s="46">
        <f t="shared" si="65"/>
        <v>-2.25187097466425</v>
      </c>
      <c r="AE174" s="21">
        <f t="shared" si="66"/>
        <v>-2.2395667378390485</v>
      </c>
      <c r="AF174" s="10">
        <f t="shared" si="67"/>
        <v>-1.9732238193571519</v>
      </c>
      <c r="AG174" s="50"/>
      <c r="AH174" s="46">
        <f t="shared" si="68"/>
        <v>-0.20446945383148526</v>
      </c>
      <c r="AI174" s="10">
        <f t="shared" si="59"/>
        <v>-0.14844139280374252</v>
      </c>
      <c r="AK174" s="46">
        <f t="shared" si="69"/>
        <v>-3.2775525309261653</v>
      </c>
      <c r="AL174" s="10">
        <f t="shared" si="61"/>
        <v>-2.8280821827237537</v>
      </c>
    </row>
    <row r="175" spans="2:38" x14ac:dyDescent="0.3">
      <c r="B175" s="2" t="s">
        <v>172</v>
      </c>
      <c r="C175" s="41"/>
      <c r="D175" s="14">
        <v>1.5985088074999002E-2</v>
      </c>
      <c r="E175" s="15">
        <v>2.0937196103938901E-2</v>
      </c>
      <c r="F175" s="19">
        <v>1.1845739905384201E-2</v>
      </c>
      <c r="G175" s="43"/>
      <c r="H175" s="6">
        <v>49.212662774399099</v>
      </c>
      <c r="I175" s="7">
        <v>45.053006119341546</v>
      </c>
      <c r="J175" s="43"/>
      <c r="K175" s="6">
        <v>46.436273279315898</v>
      </c>
      <c r="L175" s="7">
        <v>42.443533614817554</v>
      </c>
      <c r="M175" s="43"/>
      <c r="N175" s="6">
        <v>52.910626962387703</v>
      </c>
      <c r="O175" s="7">
        <v>48.623982386716698</v>
      </c>
      <c r="P175" s="43"/>
      <c r="Q175" s="6">
        <v>49.960885177223197</v>
      </c>
      <c r="R175" s="7">
        <v>45.83279220029705</v>
      </c>
      <c r="S175" s="43"/>
      <c r="T175" s="6">
        <v>46.477081408644203</v>
      </c>
      <c r="U175" s="7">
        <v>42.419174708410097</v>
      </c>
      <c r="V175" s="43"/>
      <c r="W175" s="6">
        <v>43.7496190634686</v>
      </c>
      <c r="X175" s="7">
        <v>39.885961726912448</v>
      </c>
      <c r="Y175" s="43"/>
      <c r="Z175" s="46">
        <f t="shared" si="62"/>
        <v>-2.7763894950832011</v>
      </c>
      <c r="AA175" s="21">
        <f t="shared" si="63"/>
        <v>-2.9497417851645054</v>
      </c>
      <c r="AB175" s="10">
        <f t="shared" si="64"/>
        <v>-2.7274623451756028</v>
      </c>
      <c r="AC175" s="43"/>
      <c r="AD175" s="46">
        <f t="shared" si="65"/>
        <v>-2.6094725045239926</v>
      </c>
      <c r="AE175" s="21">
        <f t="shared" si="66"/>
        <v>-2.791190186419648</v>
      </c>
      <c r="AF175" s="10">
        <f t="shared" si="67"/>
        <v>-2.5332129814976483</v>
      </c>
      <c r="AG175" s="50"/>
      <c r="AH175" s="46">
        <f t="shared" si="68"/>
        <v>-0.38610097835018015</v>
      </c>
      <c r="AI175" s="10">
        <f t="shared" si="59"/>
        <v>-0.44930050952653061</v>
      </c>
      <c r="AK175" s="46">
        <f t="shared" si="69"/>
        <v>-4.4186538632266199</v>
      </c>
      <c r="AL175" s="10">
        <f t="shared" si="61"/>
        <v>-4.5074422023154268</v>
      </c>
    </row>
    <row r="176" spans="2:38" x14ac:dyDescent="0.3">
      <c r="B176" s="2" t="s">
        <v>173</v>
      </c>
      <c r="C176" s="41"/>
      <c r="D176" s="14">
        <v>5.4942144572012804E-4</v>
      </c>
      <c r="E176" s="15">
        <v>7.2392586081126303E-4</v>
      </c>
      <c r="F176" s="19">
        <v>2.6064928392070097E-4</v>
      </c>
      <c r="G176" s="43"/>
      <c r="H176" s="6">
        <v>24.5310206273607</v>
      </c>
      <c r="I176" s="7">
        <v>26.449653064092701</v>
      </c>
      <c r="J176" s="43"/>
      <c r="K176" s="6">
        <v>22.604427870413002</v>
      </c>
      <c r="L176" s="7">
        <v>24.4422994830189</v>
      </c>
      <c r="M176" s="43"/>
      <c r="N176" s="6">
        <v>24.006691081873299</v>
      </c>
      <c r="O176" s="7">
        <v>25.963559949489301</v>
      </c>
      <c r="P176" s="43"/>
      <c r="Q176" s="6">
        <v>22.135692195672199</v>
      </c>
      <c r="R176" s="7">
        <v>24.007141077535351</v>
      </c>
      <c r="S176" s="43"/>
      <c r="T176" s="6">
        <v>22.3028567460352</v>
      </c>
      <c r="U176" s="7">
        <v>24.1494861019189</v>
      </c>
      <c r="V176" s="43"/>
      <c r="W176" s="6">
        <v>20.568810474894601</v>
      </c>
      <c r="X176" s="7">
        <v>22.326478848967852</v>
      </c>
      <c r="Y176" s="43"/>
      <c r="Z176" s="46">
        <f t="shared" si="62"/>
        <v>-1.9265927569476986</v>
      </c>
      <c r="AA176" s="21">
        <f t="shared" si="63"/>
        <v>-1.8709988862011002</v>
      </c>
      <c r="AB176" s="10">
        <f t="shared" si="64"/>
        <v>-1.7340462711405991</v>
      </c>
      <c r="AC176" s="43"/>
      <c r="AD176" s="46">
        <f t="shared" si="65"/>
        <v>-2.0073535810738008</v>
      </c>
      <c r="AE176" s="21">
        <f t="shared" si="66"/>
        <v>-1.9564188719539501</v>
      </c>
      <c r="AF176" s="10">
        <f t="shared" si="67"/>
        <v>-1.8230072529510473</v>
      </c>
      <c r="AG176" s="50"/>
      <c r="AH176" s="46">
        <f t="shared" si="68"/>
        <v>-0.16002710275203583</v>
      </c>
      <c r="AI176" s="10">
        <f t="shared" si="59"/>
        <v>-0.15498607986061569</v>
      </c>
      <c r="AK176" s="46">
        <f t="shared" si="69"/>
        <v>-3.0702097266463522</v>
      </c>
      <c r="AL176" s="10">
        <f t="shared" si="61"/>
        <v>-3.1166262859756229</v>
      </c>
    </row>
    <row r="177" spans="2:38" x14ac:dyDescent="0.3">
      <c r="B177" s="2" t="s">
        <v>174</v>
      </c>
      <c r="C177" s="41"/>
      <c r="D177" s="14">
        <v>6.1057630336216501E-2</v>
      </c>
      <c r="E177" s="15">
        <v>5.1148482592655801E-2</v>
      </c>
      <c r="F177" s="19">
        <v>1.7732640421179401E-2</v>
      </c>
      <c r="G177" s="43"/>
      <c r="H177" s="6">
        <v>38.726509864116203</v>
      </c>
      <c r="I177" s="7">
        <v>38.016199598133952</v>
      </c>
      <c r="J177" s="43"/>
      <c r="K177" s="6">
        <v>35.413869662408501</v>
      </c>
      <c r="L177" s="7">
        <v>34.637084981154302</v>
      </c>
      <c r="M177" s="43"/>
      <c r="N177" s="6">
        <v>37.056957849437502</v>
      </c>
      <c r="O177" s="7">
        <v>36.365235199177548</v>
      </c>
      <c r="P177" s="43"/>
      <c r="Q177" s="6">
        <v>34.015903816567899</v>
      </c>
      <c r="R177" s="7">
        <v>33.261045174625352</v>
      </c>
      <c r="S177" s="43"/>
      <c r="T177" s="6">
        <v>30.702428599393201</v>
      </c>
      <c r="U177" s="7">
        <v>29.772775595137251</v>
      </c>
      <c r="V177" s="43"/>
      <c r="W177" s="6">
        <v>28.285373700315599</v>
      </c>
      <c r="X177" s="7">
        <v>27.309677988359603</v>
      </c>
      <c r="Y177" s="43"/>
      <c r="Z177" s="46">
        <f t="shared" si="62"/>
        <v>-3.3126402017077012</v>
      </c>
      <c r="AA177" s="21">
        <f t="shared" si="63"/>
        <v>-3.041054032869603</v>
      </c>
      <c r="AB177" s="10">
        <f t="shared" si="64"/>
        <v>-2.417054899077602</v>
      </c>
      <c r="AC177" s="43"/>
      <c r="AD177" s="46">
        <f t="shared" si="65"/>
        <v>-3.3791146169796491</v>
      </c>
      <c r="AE177" s="21">
        <f t="shared" si="66"/>
        <v>-3.1041900245521958</v>
      </c>
      <c r="AF177" s="10">
        <f t="shared" si="67"/>
        <v>-2.463097606777648</v>
      </c>
      <c r="AG177" s="50"/>
      <c r="AH177" s="46">
        <f t="shared" si="68"/>
        <v>-0.67720338619041487</v>
      </c>
      <c r="AI177" s="10">
        <f t="shared" si="59"/>
        <v>-0.69359285407014759</v>
      </c>
      <c r="AK177" s="46">
        <f t="shared" si="69"/>
        <v>-5.1360759883302691</v>
      </c>
      <c r="AL177" s="10">
        <f t="shared" si="61"/>
        <v>-5.2481730996716127</v>
      </c>
    </row>
    <row r="178" spans="2:38" x14ac:dyDescent="0.3">
      <c r="B178" s="2" t="s">
        <v>175</v>
      </c>
      <c r="C178" s="41"/>
      <c r="D178" s="14">
        <v>8.7137671518938795E-2</v>
      </c>
      <c r="E178" s="15">
        <v>0.16435615081895899</v>
      </c>
      <c r="F178" s="19">
        <v>4.5408744936677001E-2</v>
      </c>
      <c r="G178" s="43"/>
      <c r="H178" s="6">
        <v>52.290345227940797</v>
      </c>
      <c r="I178" s="7">
        <v>60.526747361949198</v>
      </c>
      <c r="J178" s="43"/>
      <c r="K178" s="6">
        <v>48.582825642919403</v>
      </c>
      <c r="L178" s="7">
        <v>56.272180820535851</v>
      </c>
      <c r="M178" s="43"/>
      <c r="N178" s="6">
        <v>51.991958255361098</v>
      </c>
      <c r="O178" s="7">
        <v>60.007072928253052</v>
      </c>
      <c r="P178" s="43"/>
      <c r="Q178" s="6">
        <v>48.283912243206501</v>
      </c>
      <c r="R178" s="7">
        <v>55.733372320656052</v>
      </c>
      <c r="S178" s="43"/>
      <c r="T178" s="6">
        <v>45.343428045256701</v>
      </c>
      <c r="U178" s="7">
        <v>51.463214861466497</v>
      </c>
      <c r="V178" s="43"/>
      <c r="W178" s="6">
        <v>42.332262228759497</v>
      </c>
      <c r="X178" s="7">
        <v>48.00108522820625</v>
      </c>
      <c r="Y178" s="43"/>
      <c r="Z178" s="46">
        <f t="shared" si="62"/>
        <v>-3.7075195850213944</v>
      </c>
      <c r="AA178" s="21">
        <f t="shared" si="63"/>
        <v>-3.7080460121545968</v>
      </c>
      <c r="AB178" s="10">
        <f t="shared" si="64"/>
        <v>-3.0111658164972042</v>
      </c>
      <c r="AC178" s="43"/>
      <c r="AD178" s="46">
        <f t="shared" si="65"/>
        <v>-4.2545665414133467</v>
      </c>
      <c r="AE178" s="21">
        <f t="shared" si="66"/>
        <v>-4.2737006075970001</v>
      </c>
      <c r="AF178" s="10">
        <f t="shared" si="67"/>
        <v>-3.4621296332602469</v>
      </c>
      <c r="AG178" s="50"/>
      <c r="AH178" s="46">
        <f t="shared" si="68"/>
        <v>-0.54414186866044501</v>
      </c>
      <c r="AI178" s="10">
        <f t="shared" si="59"/>
        <v>-0.63356673289011001</v>
      </c>
      <c r="AK178" s="46">
        <f t="shared" si="69"/>
        <v>-4.8065546977415305</v>
      </c>
      <c r="AL178" s="10">
        <f t="shared" si="61"/>
        <v>-5.5465107814671004</v>
      </c>
    </row>
    <row r="179" spans="2:38" x14ac:dyDescent="0.3">
      <c r="B179" s="2" t="s">
        <v>176</v>
      </c>
      <c r="C179" s="41"/>
      <c r="D179" s="14">
        <v>0.95556253685753401</v>
      </c>
      <c r="E179" s="15">
        <v>0.85736289291832801</v>
      </c>
      <c r="F179" s="19">
        <v>0.52910688938331996</v>
      </c>
      <c r="G179" s="43"/>
      <c r="H179" s="6">
        <v>46.520401468897703</v>
      </c>
      <c r="I179" s="7">
        <v>57.919724832374456</v>
      </c>
      <c r="J179" s="43"/>
      <c r="K179" s="6">
        <v>43.423956839835199</v>
      </c>
      <c r="L179" s="7">
        <v>54.293798975602499</v>
      </c>
      <c r="M179" s="43"/>
      <c r="N179" s="6">
        <v>46.572379953691303</v>
      </c>
      <c r="O179" s="7">
        <v>57.660153067794596</v>
      </c>
      <c r="P179" s="43"/>
      <c r="Q179" s="6">
        <v>43.510411308282599</v>
      </c>
      <c r="R179" s="7">
        <v>54.098558791155803</v>
      </c>
      <c r="S179" s="43"/>
      <c r="T179" s="6">
        <v>42.587199831454001</v>
      </c>
      <c r="U179" s="7">
        <v>51.716141387393101</v>
      </c>
      <c r="V179" s="43"/>
      <c r="W179" s="6">
        <v>39.874901740246898</v>
      </c>
      <c r="X179" s="7">
        <v>48.559590737441496</v>
      </c>
      <c r="Y179" s="43"/>
      <c r="Z179" s="46">
        <f t="shared" si="62"/>
        <v>-3.0964446290625034</v>
      </c>
      <c r="AA179" s="21">
        <f t="shared" si="63"/>
        <v>-3.0619686454087045</v>
      </c>
      <c r="AB179" s="10">
        <f t="shared" si="64"/>
        <v>-2.7122980912071029</v>
      </c>
      <c r="AC179" s="43"/>
      <c r="AD179" s="46">
        <f t="shared" si="65"/>
        <v>-3.625925856771957</v>
      </c>
      <c r="AE179" s="21">
        <f t="shared" si="66"/>
        <v>-3.5615942766387931</v>
      </c>
      <c r="AF179" s="10">
        <f t="shared" si="67"/>
        <v>-3.1565506499516047</v>
      </c>
      <c r="AG179" s="50"/>
      <c r="AH179" s="46">
        <f t="shared" si="68"/>
        <v>-0.67254604409234797</v>
      </c>
      <c r="AI179" s="10">
        <f t="shared" si="59"/>
        <v>-0.80777319307756879</v>
      </c>
      <c r="AK179" s="46">
        <f t="shared" si="69"/>
        <v>-3.1443006464406102</v>
      </c>
      <c r="AL179" s="10">
        <f t="shared" si="61"/>
        <v>-3.6730998692951515</v>
      </c>
    </row>
    <row r="180" spans="2:38" x14ac:dyDescent="0.3">
      <c r="B180" s="2" t="s">
        <v>177</v>
      </c>
      <c r="C180" s="41"/>
      <c r="D180" s="14">
        <v>0.30992369825235899</v>
      </c>
      <c r="E180" s="15">
        <v>0.40694675656945201</v>
      </c>
      <c r="F180" s="19">
        <v>0.21735457150276999</v>
      </c>
      <c r="G180" s="43"/>
      <c r="H180" s="6">
        <v>49.049943270413998</v>
      </c>
      <c r="I180" s="7">
        <v>61.123394992984046</v>
      </c>
      <c r="J180" s="43"/>
      <c r="K180" s="6">
        <v>45.554644443712903</v>
      </c>
      <c r="L180" s="7">
        <v>57.080991711034152</v>
      </c>
      <c r="M180" s="43"/>
      <c r="N180" s="6">
        <v>49.66038331219</v>
      </c>
      <c r="O180" s="7">
        <v>62.914804138999244</v>
      </c>
      <c r="P180" s="43"/>
      <c r="Q180" s="6">
        <v>46.048309510497603</v>
      </c>
      <c r="R180" s="7">
        <v>58.713712338674952</v>
      </c>
      <c r="S180" s="43"/>
      <c r="T180" s="6">
        <v>45.429630970636602</v>
      </c>
      <c r="U180" s="7">
        <v>55.348248389636851</v>
      </c>
      <c r="V180" s="43"/>
      <c r="W180" s="6">
        <v>42.258775540857002</v>
      </c>
      <c r="X180" s="7">
        <v>51.659761825575551</v>
      </c>
      <c r="Y180" s="43"/>
      <c r="Z180" s="46">
        <f t="shared" si="62"/>
        <v>-3.4952988267010952</v>
      </c>
      <c r="AA180" s="21">
        <f t="shared" si="63"/>
        <v>-3.6120738016923966</v>
      </c>
      <c r="AB180" s="10">
        <f t="shared" si="64"/>
        <v>-3.1708554297795999</v>
      </c>
      <c r="AC180" s="43"/>
      <c r="AD180" s="46">
        <f t="shared" si="65"/>
        <v>-4.0424032819498947</v>
      </c>
      <c r="AE180" s="21">
        <f t="shared" si="66"/>
        <v>-4.2010918003242921</v>
      </c>
      <c r="AF180" s="10">
        <f t="shared" si="67"/>
        <v>-3.6884865640613</v>
      </c>
      <c r="AG180" s="50"/>
      <c r="AH180" s="46">
        <f t="shared" si="68"/>
        <v>-0.71392364327794244</v>
      </c>
      <c r="AI180" s="10">
        <f t="shared" si="59"/>
        <v>-0.82623458406628103</v>
      </c>
      <c r="AK180" s="46">
        <f t="shared" si="69"/>
        <v>-4.2820055855069841</v>
      </c>
      <c r="AL180" s="10">
        <f t="shared" si="61"/>
        <v>-4.9679073926231894</v>
      </c>
    </row>
    <row r="181" spans="2:38" x14ac:dyDescent="0.3">
      <c r="B181" s="2" t="s">
        <v>178</v>
      </c>
      <c r="C181" s="41"/>
      <c r="D181" s="14">
        <v>0</v>
      </c>
      <c r="E181" s="15">
        <v>0</v>
      </c>
      <c r="F181" s="19">
        <v>0</v>
      </c>
      <c r="G181" s="43"/>
      <c r="H181" s="6" t="s">
        <v>107</v>
      </c>
      <c r="I181" s="7" t="s">
        <v>107</v>
      </c>
      <c r="J181" s="43"/>
      <c r="K181" s="6" t="s">
        <v>107</v>
      </c>
      <c r="L181" s="7" t="s">
        <v>107</v>
      </c>
      <c r="M181" s="43"/>
      <c r="N181" s="6" t="s">
        <v>107</v>
      </c>
      <c r="O181" s="7" t="s">
        <v>107</v>
      </c>
      <c r="P181" s="43"/>
      <c r="Q181" s="6" t="s">
        <v>107</v>
      </c>
      <c r="R181" s="7" t="s">
        <v>107</v>
      </c>
      <c r="S181" s="43"/>
      <c r="T181" s="6" t="s">
        <v>107</v>
      </c>
      <c r="U181" s="7" t="s">
        <v>107</v>
      </c>
      <c r="V181" s="43"/>
      <c r="W181" s="6" t="s">
        <v>107</v>
      </c>
      <c r="X181" s="7" t="s">
        <v>107</v>
      </c>
      <c r="Y181" s="43"/>
      <c r="Z181" s="101" t="s">
        <v>107</v>
      </c>
      <c r="AA181" s="102" t="s">
        <v>107</v>
      </c>
      <c r="AB181" s="103" t="s">
        <v>107</v>
      </c>
      <c r="AC181" s="104"/>
      <c r="AD181" s="46" t="s">
        <v>107</v>
      </c>
      <c r="AE181" s="21" t="s">
        <v>107</v>
      </c>
      <c r="AF181" s="10" t="s">
        <v>107</v>
      </c>
      <c r="AG181" s="50"/>
      <c r="AH181" s="46" t="s">
        <v>107</v>
      </c>
      <c r="AI181" s="10" t="s">
        <v>107</v>
      </c>
      <c r="AK181" s="46" t="s">
        <v>107</v>
      </c>
      <c r="AL181" s="10" t="s">
        <v>107</v>
      </c>
    </row>
    <row r="182" spans="2:38" x14ac:dyDescent="0.3">
      <c r="B182" s="2" t="s">
        <v>179</v>
      </c>
      <c r="C182" s="41"/>
      <c r="D182" s="14">
        <v>9.2063869718621599E-2</v>
      </c>
      <c r="E182" s="15">
        <v>0.25188594679654203</v>
      </c>
      <c r="F182" s="19">
        <v>0.15321611288565601</v>
      </c>
      <c r="G182" s="43"/>
      <c r="H182" s="6">
        <v>53.858267159643901</v>
      </c>
      <c r="I182" s="7">
        <v>50.104484253531098</v>
      </c>
      <c r="J182" s="43"/>
      <c r="K182" s="6">
        <v>51.098761710686396</v>
      </c>
      <c r="L182" s="7">
        <v>47.391842294228248</v>
      </c>
      <c r="M182" s="43"/>
      <c r="N182" s="6">
        <v>60.298675103699601</v>
      </c>
      <c r="O182" s="7">
        <v>57.629901928433156</v>
      </c>
      <c r="P182" s="43"/>
      <c r="Q182" s="6">
        <v>57.308515209824002</v>
      </c>
      <c r="R182" s="7">
        <v>54.64150629991525</v>
      </c>
      <c r="S182" s="43"/>
      <c r="T182" s="6">
        <v>53.761565519421701</v>
      </c>
      <c r="U182" s="7">
        <v>50.18514159887075</v>
      </c>
      <c r="V182" s="43"/>
      <c r="W182" s="6">
        <v>50.879366562726702</v>
      </c>
      <c r="X182" s="7">
        <v>47.344504104103052</v>
      </c>
      <c r="Y182" s="43"/>
      <c r="Z182" s="46">
        <f t="shared" ref="Z182:Z197" si="70">K182-H182</f>
        <v>-2.7595054489575048</v>
      </c>
      <c r="AA182" s="21">
        <f t="shared" ref="AA182:AA197" si="71">Q182-N182</f>
        <v>-2.9901598938755996</v>
      </c>
      <c r="AB182" s="10">
        <f t="shared" ref="AB182:AB197" si="72">W182-T182</f>
        <v>-2.8821989566949995</v>
      </c>
      <c r="AC182" s="43"/>
      <c r="AD182" s="46">
        <f t="shared" ref="AD182:AD197" si="73">L182-I182</f>
        <v>-2.7126419593028501</v>
      </c>
      <c r="AE182" s="21">
        <f t="shared" ref="AE182:AE197" si="74">R182-O182</f>
        <v>-2.9883956285179067</v>
      </c>
      <c r="AF182" s="10">
        <f t="shared" ref="AF182:AF197" si="75">X182-U182</f>
        <v>-2.840637494767698</v>
      </c>
      <c r="AG182" s="50"/>
      <c r="AH182" s="46">
        <f t="shared" ref="AH182:AH197" si="76">SLOPE(Z182:AB182,LN($D182:$F182))</f>
        <v>-0.22921431604998418</v>
      </c>
      <c r="AI182" s="10">
        <f t="shared" si="59"/>
        <v>-0.27388143291056283</v>
      </c>
      <c r="AK182" s="46">
        <f t="shared" ref="AK182:AK197" si="77">INTERCEPT(Z182:AB182,LN($D182:$F182))</f>
        <v>-3.3082077625690034</v>
      </c>
      <c r="AL182" s="10">
        <f t="shared" si="61"/>
        <v>-3.3621182363423214</v>
      </c>
    </row>
    <row r="183" spans="2:38" x14ac:dyDescent="0.3">
      <c r="B183" s="2" t="s">
        <v>180</v>
      </c>
      <c r="C183" s="41"/>
      <c r="D183" s="14">
        <v>0.55699177083181695</v>
      </c>
      <c r="E183" s="15">
        <v>0.47150193161979098</v>
      </c>
      <c r="F183" s="19">
        <v>0.182085431046764</v>
      </c>
      <c r="G183" s="43"/>
      <c r="H183" s="6">
        <v>37.340930705301702</v>
      </c>
      <c r="I183" s="7">
        <v>50.3755171228363</v>
      </c>
      <c r="J183" s="43"/>
      <c r="K183" s="6">
        <v>34.7242076735414</v>
      </c>
      <c r="L183" s="7">
        <v>46.950509760713047</v>
      </c>
      <c r="M183" s="43"/>
      <c r="N183" s="6">
        <v>37.260341305792103</v>
      </c>
      <c r="O183" s="7">
        <v>49.256568207171654</v>
      </c>
      <c r="P183" s="43"/>
      <c r="Q183" s="6">
        <v>34.786111022294598</v>
      </c>
      <c r="R183" s="7">
        <v>46.062005200011896</v>
      </c>
      <c r="S183" s="43"/>
      <c r="T183" s="6">
        <v>34.175303430770803</v>
      </c>
      <c r="U183" s="7">
        <v>44.166007565568449</v>
      </c>
      <c r="V183" s="43"/>
      <c r="W183" s="6">
        <v>31.967406812769099</v>
      </c>
      <c r="X183" s="7">
        <v>41.340268289554004</v>
      </c>
      <c r="Y183" s="43"/>
      <c r="Z183" s="46">
        <f t="shared" si="70"/>
        <v>-2.6167230317603014</v>
      </c>
      <c r="AA183" s="21">
        <f t="shared" si="71"/>
        <v>-2.474230283497505</v>
      </c>
      <c r="AB183" s="10">
        <f t="shared" si="72"/>
        <v>-2.2078966180017048</v>
      </c>
      <c r="AC183" s="43"/>
      <c r="AD183" s="46">
        <f t="shared" si="73"/>
        <v>-3.4250073621232531</v>
      </c>
      <c r="AE183" s="21">
        <f t="shared" si="74"/>
        <v>-3.1945630071597577</v>
      </c>
      <c r="AF183" s="10">
        <f t="shared" si="75"/>
        <v>-2.8257392760144455</v>
      </c>
      <c r="AG183" s="50"/>
      <c r="AH183" s="46">
        <f t="shared" si="76"/>
        <v>-0.33632981782375571</v>
      </c>
      <c r="AI183" s="10">
        <f t="shared" si="59"/>
        <v>-0.48524464257276206</v>
      </c>
      <c r="AK183" s="46">
        <f t="shared" si="77"/>
        <v>-2.7737996416492994</v>
      </c>
      <c r="AL183" s="10">
        <f t="shared" si="61"/>
        <v>-3.640202263403955</v>
      </c>
    </row>
    <row r="184" spans="2:38" x14ac:dyDescent="0.3">
      <c r="B184" s="2" t="s">
        <v>181</v>
      </c>
      <c r="C184" s="41"/>
      <c r="D184" s="14">
        <v>0.40790914176480098</v>
      </c>
      <c r="E184" s="15">
        <v>0.57104662975992204</v>
      </c>
      <c r="F184" s="19">
        <v>0.14421639564366201</v>
      </c>
      <c r="G184" s="43"/>
      <c r="H184" s="6">
        <v>66.747599714800501</v>
      </c>
      <c r="I184" s="7">
        <v>72.1883708412267</v>
      </c>
      <c r="J184" s="43"/>
      <c r="K184" s="6">
        <v>60.582284358184097</v>
      </c>
      <c r="L184" s="7">
        <v>65.42006042677005</v>
      </c>
      <c r="M184" s="43"/>
      <c r="N184" s="6">
        <v>63.796784288263098</v>
      </c>
      <c r="O184" s="7">
        <v>69.179334070310304</v>
      </c>
      <c r="P184" s="43"/>
      <c r="Q184" s="6">
        <v>57.477749496857598</v>
      </c>
      <c r="R184" s="7">
        <v>62.254451085848345</v>
      </c>
      <c r="S184" s="43"/>
      <c r="T184" s="6">
        <v>61.981509786293898</v>
      </c>
      <c r="U184" s="7">
        <v>66.881052607002403</v>
      </c>
      <c r="V184" s="43"/>
      <c r="W184" s="6">
        <v>56.982610715370697</v>
      </c>
      <c r="X184" s="7">
        <v>61.307883582006852</v>
      </c>
      <c r="Y184" s="43"/>
      <c r="Z184" s="46">
        <f t="shared" si="70"/>
        <v>-6.1653153566164036</v>
      </c>
      <c r="AA184" s="21">
        <f t="shared" si="71"/>
        <v>-6.3190347914054996</v>
      </c>
      <c r="AB184" s="10">
        <f t="shared" si="72"/>
        <v>-4.9988990709232013</v>
      </c>
      <c r="AC184" s="43"/>
      <c r="AD184" s="46">
        <f t="shared" si="73"/>
        <v>-6.7683104144566499</v>
      </c>
      <c r="AE184" s="21">
        <f t="shared" si="74"/>
        <v>-6.9248829844619593</v>
      </c>
      <c r="AF184" s="10">
        <f t="shared" si="75"/>
        <v>-5.5731690249955506</v>
      </c>
      <c r="AG184" s="50"/>
      <c r="AH184" s="46">
        <f t="shared" si="76"/>
        <v>-0.99778496881338796</v>
      </c>
      <c r="AI184" s="10">
        <f t="shared" si="59"/>
        <v>-1.0218400783824837</v>
      </c>
      <c r="AK184" s="46">
        <f t="shared" si="77"/>
        <v>-6.9563894145406771</v>
      </c>
      <c r="AL184" s="10">
        <f t="shared" si="61"/>
        <v>-7.5779703045107896</v>
      </c>
    </row>
    <row r="185" spans="2:38" x14ac:dyDescent="0.3">
      <c r="B185" s="2" t="s">
        <v>182</v>
      </c>
      <c r="C185" s="41"/>
      <c r="D185" s="14">
        <v>0.846882993866798</v>
      </c>
      <c r="E185" s="15">
        <v>0.52734172231700105</v>
      </c>
      <c r="F185" s="19">
        <v>0.36997941161735498</v>
      </c>
      <c r="G185" s="43"/>
      <c r="H185" s="6">
        <v>35.784037825047399</v>
      </c>
      <c r="I185" s="7">
        <v>42.952954507724051</v>
      </c>
      <c r="J185" s="43"/>
      <c r="K185" s="6">
        <v>32.856643147942798</v>
      </c>
      <c r="L185" s="7">
        <v>39.249153982018996</v>
      </c>
      <c r="M185" s="43"/>
      <c r="N185" s="6">
        <v>37.115209029591398</v>
      </c>
      <c r="O185" s="7">
        <v>43.45512494217715</v>
      </c>
      <c r="P185" s="43"/>
      <c r="Q185" s="6">
        <v>34.385429069765102</v>
      </c>
      <c r="R185" s="7">
        <v>40.104549969500496</v>
      </c>
      <c r="S185" s="43"/>
      <c r="T185" s="6">
        <v>33.684692381525799</v>
      </c>
      <c r="U185" s="7">
        <v>38.3929180487238</v>
      </c>
      <c r="V185" s="43"/>
      <c r="W185" s="6">
        <v>31.280973318631698</v>
      </c>
      <c r="X185" s="7">
        <v>35.48854285024705</v>
      </c>
      <c r="Y185" s="43"/>
      <c r="Z185" s="46">
        <f t="shared" si="70"/>
        <v>-2.9273946771046013</v>
      </c>
      <c r="AA185" s="21">
        <f t="shared" si="71"/>
        <v>-2.7297799598262955</v>
      </c>
      <c r="AB185" s="10">
        <f t="shared" si="72"/>
        <v>-2.4037190628941012</v>
      </c>
      <c r="AC185" s="43"/>
      <c r="AD185" s="46">
        <f t="shared" si="73"/>
        <v>-3.7038005257050557</v>
      </c>
      <c r="AE185" s="21">
        <f t="shared" si="74"/>
        <v>-3.3505749726766538</v>
      </c>
      <c r="AF185" s="10">
        <f t="shared" si="75"/>
        <v>-2.9043751984767496</v>
      </c>
      <c r="AG185" s="50"/>
      <c r="AH185" s="46">
        <f t="shared" si="76"/>
        <v>-0.6206270360562357</v>
      </c>
      <c r="AI185" s="10">
        <f t="shared" si="59"/>
        <v>-0.95336657130599667</v>
      </c>
      <c r="AK185" s="46">
        <f t="shared" si="77"/>
        <v>-3.0594250209871623</v>
      </c>
      <c r="AL185" s="10">
        <f t="shared" si="61"/>
        <v>-3.8917329012247159</v>
      </c>
    </row>
    <row r="186" spans="2:38" x14ac:dyDescent="0.3">
      <c r="B186" s="2" t="s">
        <v>183</v>
      </c>
      <c r="C186" s="41"/>
      <c r="D186" s="14">
        <v>0.1740325076773</v>
      </c>
      <c r="E186" s="15">
        <v>0.42344442790107101</v>
      </c>
      <c r="F186" s="19">
        <v>0.2260815036239</v>
      </c>
      <c r="G186" s="43"/>
      <c r="H186" s="6">
        <v>41.074399137534499</v>
      </c>
      <c r="I186" s="7">
        <v>38.709912368370752</v>
      </c>
      <c r="J186" s="43"/>
      <c r="K186" s="6">
        <v>38.782931434527903</v>
      </c>
      <c r="L186" s="7">
        <v>36.496912770175349</v>
      </c>
      <c r="M186" s="43"/>
      <c r="N186" s="6">
        <v>44.732134543330403</v>
      </c>
      <c r="O186" s="7">
        <v>42.018170003709855</v>
      </c>
      <c r="P186" s="43"/>
      <c r="Q186" s="6">
        <v>42.325807567529303</v>
      </c>
      <c r="R186" s="7">
        <v>39.7200776816535</v>
      </c>
      <c r="S186" s="43"/>
      <c r="T186" s="6">
        <v>40.207136152558498</v>
      </c>
      <c r="U186" s="7">
        <v>37.662610137721302</v>
      </c>
      <c r="V186" s="43"/>
      <c r="W186" s="6">
        <v>37.962601006332299</v>
      </c>
      <c r="X186" s="7">
        <v>35.525263518371851</v>
      </c>
      <c r="Y186" s="43"/>
      <c r="Z186" s="46">
        <f t="shared" si="70"/>
        <v>-2.291467703006596</v>
      </c>
      <c r="AA186" s="21">
        <f t="shared" si="71"/>
        <v>-2.4063269758011003</v>
      </c>
      <c r="AB186" s="10">
        <f t="shared" si="72"/>
        <v>-2.2445351462261982</v>
      </c>
      <c r="AC186" s="43"/>
      <c r="AD186" s="46">
        <f t="shared" si="73"/>
        <v>-2.2129995981954025</v>
      </c>
      <c r="AE186" s="21">
        <f t="shared" si="74"/>
        <v>-2.2980923220563554</v>
      </c>
      <c r="AF186" s="10">
        <f t="shared" si="75"/>
        <v>-2.1373466193494508</v>
      </c>
      <c r="AG186" s="50"/>
      <c r="AH186" s="46">
        <f t="shared" si="76"/>
        <v>-0.15274976476582372</v>
      </c>
      <c r="AI186" s="10">
        <f t="shared" si="59"/>
        <v>-0.12510249053885961</v>
      </c>
      <c r="AK186" s="46">
        <f t="shared" si="77"/>
        <v>-2.522598394752896</v>
      </c>
      <c r="AL186" s="10">
        <f t="shared" si="61"/>
        <v>-2.3868988142050291</v>
      </c>
    </row>
    <row r="187" spans="2:38" x14ac:dyDescent="0.3">
      <c r="B187" s="2" t="s">
        <v>184</v>
      </c>
      <c r="C187" s="41"/>
      <c r="D187" s="14">
        <v>10.528314402522099</v>
      </c>
      <c r="E187" s="15">
        <v>6.0107707381020603</v>
      </c>
      <c r="F187" s="19">
        <v>3.8008361286666101</v>
      </c>
      <c r="G187" s="43"/>
      <c r="H187" s="6">
        <v>42.934617755076403</v>
      </c>
      <c r="I187" s="7">
        <v>53.25708155271635</v>
      </c>
      <c r="J187" s="43"/>
      <c r="K187" s="6">
        <v>40.272445733683803</v>
      </c>
      <c r="L187" s="7">
        <v>50.151782397392253</v>
      </c>
      <c r="M187" s="43"/>
      <c r="N187" s="6">
        <v>40.880022845699997</v>
      </c>
      <c r="O187" s="7">
        <v>49.286130995824401</v>
      </c>
      <c r="P187" s="43"/>
      <c r="Q187" s="6">
        <v>38.465653775358597</v>
      </c>
      <c r="R187" s="7">
        <v>46.5447393603595</v>
      </c>
      <c r="S187" s="43"/>
      <c r="T187" s="6">
        <v>37.127914801542403</v>
      </c>
      <c r="U187" s="7">
        <v>43.922538505131598</v>
      </c>
      <c r="V187" s="43"/>
      <c r="W187" s="6">
        <v>34.988445628669297</v>
      </c>
      <c r="X187" s="7">
        <v>41.534954022200154</v>
      </c>
      <c r="Y187" s="43"/>
      <c r="Z187" s="46">
        <f t="shared" si="70"/>
        <v>-2.6621720213925997</v>
      </c>
      <c r="AA187" s="21">
        <f t="shared" si="71"/>
        <v>-2.4143690703414009</v>
      </c>
      <c r="AB187" s="10">
        <f t="shared" si="72"/>
        <v>-2.1394691728731061</v>
      </c>
      <c r="AC187" s="43"/>
      <c r="AD187" s="46">
        <f t="shared" si="73"/>
        <v>-3.1052991553240972</v>
      </c>
      <c r="AE187" s="21">
        <f t="shared" si="74"/>
        <v>-2.7413916354649004</v>
      </c>
      <c r="AF187" s="10">
        <f t="shared" si="75"/>
        <v>-2.3875844829314445</v>
      </c>
      <c r="AG187" s="50"/>
      <c r="AH187" s="46">
        <f t="shared" si="76"/>
        <v>-0.51043306728331139</v>
      </c>
      <c r="AI187" s="10">
        <f t="shared" si="59"/>
        <v>-0.70241430829716389</v>
      </c>
      <c r="AK187" s="46">
        <f t="shared" si="77"/>
        <v>-1.4724620845191763</v>
      </c>
      <c r="AL187" s="10">
        <f t="shared" si="61"/>
        <v>-1.4610161314080532</v>
      </c>
    </row>
    <row r="188" spans="2:38" x14ac:dyDescent="0.3">
      <c r="B188" s="2" t="s">
        <v>185</v>
      </c>
      <c r="C188" s="41"/>
      <c r="D188" s="14">
        <v>6.0240707918088901E-2</v>
      </c>
      <c r="E188" s="15">
        <v>6.8838605150993798E-2</v>
      </c>
      <c r="F188" s="19">
        <v>2.49964253074038E-2</v>
      </c>
      <c r="G188" s="43"/>
      <c r="H188" s="6">
        <v>30.819998558302601</v>
      </c>
      <c r="I188" s="7">
        <v>27.7965165876547</v>
      </c>
      <c r="J188" s="43"/>
      <c r="K188" s="6">
        <v>29.223113692601899</v>
      </c>
      <c r="L188" s="7">
        <v>26.264194759666651</v>
      </c>
      <c r="M188" s="43"/>
      <c r="N188" s="6">
        <v>31.316190852405601</v>
      </c>
      <c r="O188" s="7">
        <v>28.229785970025347</v>
      </c>
      <c r="P188" s="43"/>
      <c r="Q188" s="6">
        <v>29.7137796533945</v>
      </c>
      <c r="R188" s="7">
        <v>26.685617121374797</v>
      </c>
      <c r="S188" s="43"/>
      <c r="T188" s="6">
        <v>25.7762055458875</v>
      </c>
      <c r="U188" s="7">
        <v>23.990419070037049</v>
      </c>
      <c r="V188" s="43"/>
      <c r="W188" s="6">
        <v>24.486864330176701</v>
      </c>
      <c r="X188" s="7">
        <v>22.727238457238947</v>
      </c>
      <c r="Y188" s="43"/>
      <c r="Z188" s="46">
        <f t="shared" si="70"/>
        <v>-1.5968848657007015</v>
      </c>
      <c r="AA188" s="21">
        <f t="shared" si="71"/>
        <v>-1.602411199011101</v>
      </c>
      <c r="AB188" s="10">
        <f t="shared" si="72"/>
        <v>-1.2893412157107988</v>
      </c>
      <c r="AC188" s="43"/>
      <c r="AD188" s="46">
        <f t="shared" si="73"/>
        <v>-1.5323218279880493</v>
      </c>
      <c r="AE188" s="21">
        <f t="shared" si="74"/>
        <v>-1.5441688486505498</v>
      </c>
      <c r="AF188" s="10">
        <f t="shared" si="75"/>
        <v>-1.2631806127981022</v>
      </c>
      <c r="AG188" s="50"/>
      <c r="AH188" s="46">
        <f t="shared" si="76"/>
        <v>-0.32369967660600568</v>
      </c>
      <c r="AI188" s="10">
        <f t="shared" si="59"/>
        <v>-0.28770150508421283</v>
      </c>
      <c r="AK188" s="46">
        <f t="shared" si="77"/>
        <v>-2.4861313521553239</v>
      </c>
      <c r="AL188" s="10">
        <f t="shared" si="61"/>
        <v>-2.326388573976959</v>
      </c>
    </row>
    <row r="189" spans="2:38" x14ac:dyDescent="0.3">
      <c r="B189" s="2" t="s">
        <v>186</v>
      </c>
      <c r="C189" s="41"/>
      <c r="D189" s="14">
        <v>0.35389009994843301</v>
      </c>
      <c r="E189" s="15">
        <v>0.46414020440799802</v>
      </c>
      <c r="F189" s="19">
        <v>0.20991902989067099</v>
      </c>
      <c r="G189" s="43"/>
      <c r="H189" s="6">
        <v>48.463813887454101</v>
      </c>
      <c r="I189" s="7">
        <v>61.7316060690885</v>
      </c>
      <c r="J189" s="43"/>
      <c r="K189" s="6">
        <v>45.406092981486701</v>
      </c>
      <c r="L189" s="7">
        <v>58.140461144208103</v>
      </c>
      <c r="M189" s="43"/>
      <c r="N189" s="6">
        <v>49.728663861865897</v>
      </c>
      <c r="O189" s="7">
        <v>64.148021264110398</v>
      </c>
      <c r="P189" s="43"/>
      <c r="Q189" s="6">
        <v>46.559671565895997</v>
      </c>
      <c r="R189" s="7">
        <v>60.421723970327605</v>
      </c>
      <c r="S189" s="43"/>
      <c r="T189" s="6">
        <v>44.355529101715597</v>
      </c>
      <c r="U189" s="7">
        <v>54.912113798532253</v>
      </c>
      <c r="V189" s="43"/>
      <c r="W189" s="6">
        <v>41.541944340023399</v>
      </c>
      <c r="X189" s="7">
        <v>51.637867558279851</v>
      </c>
      <c r="Y189" s="43"/>
      <c r="Z189" s="46">
        <f t="shared" si="70"/>
        <v>-3.0577209059674004</v>
      </c>
      <c r="AA189" s="21">
        <f t="shared" si="71"/>
        <v>-3.1689922959699004</v>
      </c>
      <c r="AB189" s="10">
        <f t="shared" si="72"/>
        <v>-2.8135847616921978</v>
      </c>
      <c r="AC189" s="43"/>
      <c r="AD189" s="46">
        <f t="shared" si="73"/>
        <v>-3.5911449248803962</v>
      </c>
      <c r="AE189" s="21">
        <f t="shared" si="74"/>
        <v>-3.7262972937827925</v>
      </c>
      <c r="AF189" s="10">
        <f t="shared" si="75"/>
        <v>-3.2742462402524026</v>
      </c>
      <c r="AG189" s="50"/>
      <c r="AH189" s="46">
        <f t="shared" si="76"/>
        <v>-0.45054366214898589</v>
      </c>
      <c r="AI189" s="10">
        <f t="shared" si="59"/>
        <v>-0.57469728898308048</v>
      </c>
      <c r="AK189" s="46">
        <f t="shared" si="77"/>
        <v>-3.5191485221736221</v>
      </c>
      <c r="AL189" s="10">
        <f t="shared" si="61"/>
        <v>-4.1756357893407268</v>
      </c>
    </row>
    <row r="190" spans="2:38" x14ac:dyDescent="0.3">
      <c r="B190" s="2" t="s">
        <v>187</v>
      </c>
      <c r="C190" s="41"/>
      <c r="D190" s="14">
        <v>1.4504877950399901E-3</v>
      </c>
      <c r="E190" s="15">
        <v>2.3846025074694302E-3</v>
      </c>
      <c r="F190" s="19">
        <v>1.62629868041779E-3</v>
      </c>
      <c r="G190" s="43"/>
      <c r="H190" s="6">
        <v>25.091072489025599</v>
      </c>
      <c r="I190" s="7">
        <v>26.725191696789899</v>
      </c>
      <c r="J190" s="43"/>
      <c r="K190" s="6">
        <v>23.120085530290801</v>
      </c>
      <c r="L190" s="7">
        <v>24.668675529189152</v>
      </c>
      <c r="M190" s="43"/>
      <c r="N190" s="6">
        <v>24.501913526115899</v>
      </c>
      <c r="O190" s="7">
        <v>26.130300878730601</v>
      </c>
      <c r="P190" s="43"/>
      <c r="Q190" s="6">
        <v>22.594771621195001</v>
      </c>
      <c r="R190" s="7">
        <v>24.137677413192051</v>
      </c>
      <c r="S190" s="43"/>
      <c r="T190" s="6">
        <v>22.603824158185301</v>
      </c>
      <c r="U190" s="7">
        <v>24.09417271788395</v>
      </c>
      <c r="V190" s="43"/>
      <c r="W190" s="6">
        <v>20.851730398630099</v>
      </c>
      <c r="X190" s="7">
        <v>22.258464412221798</v>
      </c>
      <c r="Y190" s="43"/>
      <c r="Z190" s="46">
        <f t="shared" si="70"/>
        <v>-1.9709869587347981</v>
      </c>
      <c r="AA190" s="21">
        <f t="shared" si="71"/>
        <v>-1.9071419049208984</v>
      </c>
      <c r="AB190" s="10">
        <f t="shared" si="72"/>
        <v>-1.7520937595552013</v>
      </c>
      <c r="AC190" s="43"/>
      <c r="AD190" s="46">
        <f t="shared" si="73"/>
        <v>-2.0565161676007477</v>
      </c>
      <c r="AE190" s="21">
        <f t="shared" si="74"/>
        <v>-1.99262346553855</v>
      </c>
      <c r="AF190" s="10">
        <f t="shared" si="75"/>
        <v>-1.8357083056621519</v>
      </c>
      <c r="AG190" s="50"/>
      <c r="AH190" s="46">
        <f t="shared" si="76"/>
        <v>-6.290992495887068E-3</v>
      </c>
      <c r="AI190" s="10">
        <f t="shared" si="59"/>
        <v>-7.4510775703234278E-3</v>
      </c>
      <c r="AK190" s="46">
        <f t="shared" si="77"/>
        <v>-1.9165754950771592</v>
      </c>
      <c r="AL190" s="10">
        <f t="shared" si="61"/>
        <v>-2.0087962693269303</v>
      </c>
    </row>
    <row r="191" spans="2:38" x14ac:dyDescent="0.3">
      <c r="B191" s="2" t="s">
        <v>188</v>
      </c>
      <c r="C191" s="41"/>
      <c r="D191" s="14">
        <v>0.67539286482648098</v>
      </c>
      <c r="E191" s="15">
        <v>1.09802572291067</v>
      </c>
      <c r="F191" s="19">
        <v>0.34906041965722401</v>
      </c>
      <c r="G191" s="43"/>
      <c r="H191" s="6">
        <v>45.967607451191597</v>
      </c>
      <c r="I191" s="7">
        <v>45.636248650806401</v>
      </c>
      <c r="J191" s="43"/>
      <c r="K191" s="6">
        <v>43.2786187171127</v>
      </c>
      <c r="L191" s="7">
        <v>42.931514544035295</v>
      </c>
      <c r="M191" s="43"/>
      <c r="N191" s="6">
        <v>48.695250989303197</v>
      </c>
      <c r="O191" s="7">
        <v>48.557807901725695</v>
      </c>
      <c r="P191" s="43"/>
      <c r="Q191" s="6">
        <v>45.804542042532297</v>
      </c>
      <c r="R191" s="7">
        <v>45.647760022163453</v>
      </c>
      <c r="S191" s="43"/>
      <c r="T191" s="6">
        <v>36.725568361054599</v>
      </c>
      <c r="U191" s="7">
        <v>36.556734695536349</v>
      </c>
      <c r="V191" s="43"/>
      <c r="W191" s="6">
        <v>34.575726724877804</v>
      </c>
      <c r="X191" s="7">
        <v>34.37117626835645</v>
      </c>
      <c r="Y191" s="43"/>
      <c r="Z191" s="46">
        <f t="shared" si="70"/>
        <v>-2.6889887340788974</v>
      </c>
      <c r="AA191" s="21">
        <f t="shared" si="71"/>
        <v>-2.8907089467709</v>
      </c>
      <c r="AB191" s="10">
        <f t="shared" si="72"/>
        <v>-2.1498416361767951</v>
      </c>
      <c r="AC191" s="43"/>
      <c r="AD191" s="46">
        <f t="shared" si="73"/>
        <v>-2.7047341067711059</v>
      </c>
      <c r="AE191" s="21">
        <f t="shared" si="74"/>
        <v>-2.9100478795622422</v>
      </c>
      <c r="AF191" s="10">
        <f t="shared" si="75"/>
        <v>-2.1855584271798989</v>
      </c>
      <c r="AG191" s="50"/>
      <c r="AH191" s="46">
        <f t="shared" si="76"/>
        <v>-0.65632751528544453</v>
      </c>
      <c r="AI191" s="10">
        <f t="shared" si="59"/>
        <v>-0.64111239887089977</v>
      </c>
      <c r="AK191" s="46">
        <f t="shared" si="77"/>
        <v>-2.8721792910132677</v>
      </c>
      <c r="AL191" s="10">
        <f t="shared" si="61"/>
        <v>-2.8889254635563852</v>
      </c>
    </row>
    <row r="192" spans="2:38" x14ac:dyDescent="0.3">
      <c r="B192" s="2" t="s">
        <v>189</v>
      </c>
      <c r="C192" s="41"/>
      <c r="D192" s="14">
        <v>0.82618364739209305</v>
      </c>
      <c r="E192" s="15">
        <v>1.2692477066904599</v>
      </c>
      <c r="F192" s="19">
        <v>0.64846268811859198</v>
      </c>
      <c r="G192" s="43"/>
      <c r="H192" s="6">
        <v>54.476183185767702</v>
      </c>
      <c r="I192" s="7">
        <v>57.3206962548633</v>
      </c>
      <c r="J192" s="43"/>
      <c r="K192" s="6">
        <v>52.215869617488501</v>
      </c>
      <c r="L192" s="7">
        <v>55.00932493951855</v>
      </c>
      <c r="M192" s="43"/>
      <c r="N192" s="6">
        <v>59.077169948000403</v>
      </c>
      <c r="O192" s="7">
        <v>63.550777595155097</v>
      </c>
      <c r="P192" s="43"/>
      <c r="Q192" s="6">
        <v>56.585965371634302</v>
      </c>
      <c r="R192" s="7">
        <v>60.988540113136452</v>
      </c>
      <c r="S192" s="43"/>
      <c r="T192" s="6">
        <v>48.240683035567201</v>
      </c>
      <c r="U192" s="7">
        <v>50.335924602412</v>
      </c>
      <c r="V192" s="43"/>
      <c r="W192" s="6">
        <v>46.195692959600898</v>
      </c>
      <c r="X192" s="7">
        <v>48.239820085518446</v>
      </c>
      <c r="Y192" s="43"/>
      <c r="Z192" s="46">
        <f t="shared" si="70"/>
        <v>-2.2603135682792015</v>
      </c>
      <c r="AA192" s="21">
        <f t="shared" si="71"/>
        <v>-2.4912045763661013</v>
      </c>
      <c r="AB192" s="10">
        <f t="shared" si="72"/>
        <v>-2.0449900759663038</v>
      </c>
      <c r="AC192" s="43"/>
      <c r="AD192" s="46">
        <f t="shared" si="73"/>
        <v>-2.3113713153447506</v>
      </c>
      <c r="AE192" s="21">
        <f t="shared" si="74"/>
        <v>-2.5622374820186451</v>
      </c>
      <c r="AF192" s="10">
        <f t="shared" si="75"/>
        <v>-2.0961045168935541</v>
      </c>
      <c r="AG192" s="50"/>
      <c r="AH192" s="46">
        <f t="shared" si="76"/>
        <v>-0.64976305748524388</v>
      </c>
      <c r="AI192" s="10">
        <f t="shared" si="59"/>
        <v>-0.68137483861754045</v>
      </c>
      <c r="AK192" s="46">
        <f t="shared" si="77"/>
        <v>-2.349032952368427</v>
      </c>
      <c r="AL192" s="10">
        <f t="shared" si="61"/>
        <v>-2.4108318323272657</v>
      </c>
    </row>
    <row r="193" spans="2:38" x14ac:dyDescent="0.3">
      <c r="B193" s="2" t="s">
        <v>190</v>
      </c>
      <c r="C193" s="41"/>
      <c r="D193" s="14">
        <v>0.144325446823443</v>
      </c>
      <c r="E193" s="15">
        <v>0.24815627536085799</v>
      </c>
      <c r="F193" s="19">
        <v>9.7476268626073795E-2</v>
      </c>
      <c r="G193" s="43"/>
      <c r="H193" s="6">
        <v>56.885435944169899</v>
      </c>
      <c r="I193" s="7">
        <v>57.789957195379344</v>
      </c>
      <c r="J193" s="43"/>
      <c r="K193" s="6">
        <v>52.466585596660003</v>
      </c>
      <c r="L193" s="7">
        <v>53.1496047417249</v>
      </c>
      <c r="M193" s="43"/>
      <c r="N193" s="6">
        <v>60.157459949318003</v>
      </c>
      <c r="O193" s="7">
        <v>61.561510024281745</v>
      </c>
      <c r="P193" s="43"/>
      <c r="Q193" s="6">
        <v>55.437039265099401</v>
      </c>
      <c r="R193" s="7">
        <v>56.64747700008715</v>
      </c>
      <c r="S193" s="43"/>
      <c r="T193" s="6">
        <v>50.183125090641298</v>
      </c>
      <c r="U193" s="7">
        <v>50.890114030175653</v>
      </c>
      <c r="V193" s="43"/>
      <c r="W193" s="6">
        <v>46.280744883115197</v>
      </c>
      <c r="X193" s="7">
        <v>46.763804564820745</v>
      </c>
      <c r="Y193" s="43"/>
      <c r="Z193" s="46">
        <f t="shared" si="70"/>
        <v>-4.4188503475098955</v>
      </c>
      <c r="AA193" s="21">
        <f t="shared" si="71"/>
        <v>-4.7204206842186025</v>
      </c>
      <c r="AB193" s="10">
        <f t="shared" si="72"/>
        <v>-3.9023802075261003</v>
      </c>
      <c r="AC193" s="43"/>
      <c r="AD193" s="46">
        <f t="shared" si="73"/>
        <v>-4.6403524536544438</v>
      </c>
      <c r="AE193" s="21">
        <f t="shared" si="74"/>
        <v>-4.9140330241945946</v>
      </c>
      <c r="AF193" s="10">
        <f t="shared" si="75"/>
        <v>-4.1263094653549075</v>
      </c>
      <c r="AG193" s="50"/>
      <c r="AH193" s="46">
        <f t="shared" si="76"/>
        <v>-0.85585366510460703</v>
      </c>
      <c r="AI193" s="10">
        <f t="shared" si="59"/>
        <v>-0.82224351606714174</v>
      </c>
      <c r="AK193" s="46">
        <f t="shared" si="77"/>
        <v>-5.9612222666831647</v>
      </c>
      <c r="AL193" s="10">
        <f t="shared" si="61"/>
        <v>-6.1108533882994491</v>
      </c>
    </row>
    <row r="194" spans="2:38" x14ac:dyDescent="0.3">
      <c r="B194" s="2" t="s">
        <v>191</v>
      </c>
      <c r="C194" s="41"/>
      <c r="D194" s="14">
        <v>4.0306208900952399E-2</v>
      </c>
      <c r="E194" s="15">
        <v>0.106270257388013</v>
      </c>
      <c r="F194" s="19">
        <v>6.6043095218161402E-2</v>
      </c>
      <c r="G194" s="43"/>
      <c r="H194" s="6">
        <v>44.633362934228998</v>
      </c>
      <c r="I194" s="7">
        <v>42.414458597539799</v>
      </c>
      <c r="J194" s="43"/>
      <c r="K194" s="6">
        <v>42.399607700868501</v>
      </c>
      <c r="L194" s="7">
        <v>40.176364458248848</v>
      </c>
      <c r="M194" s="43"/>
      <c r="N194" s="6">
        <v>46.269959683807201</v>
      </c>
      <c r="O194" s="7">
        <v>43.986675904998904</v>
      </c>
      <c r="P194" s="43"/>
      <c r="Q194" s="6">
        <v>44.016707527951603</v>
      </c>
      <c r="R194" s="7">
        <v>41.735868768855049</v>
      </c>
      <c r="S194" s="43"/>
      <c r="T194" s="6">
        <v>43.661958995491702</v>
      </c>
      <c r="U194" s="7">
        <v>41.158986949040852</v>
      </c>
      <c r="V194" s="43"/>
      <c r="W194" s="6">
        <v>41.497484442380099</v>
      </c>
      <c r="X194" s="7">
        <v>39.011523595477598</v>
      </c>
      <c r="Y194" s="43"/>
      <c r="Z194" s="46">
        <f t="shared" si="70"/>
        <v>-2.2337552333604975</v>
      </c>
      <c r="AA194" s="21">
        <f t="shared" si="71"/>
        <v>-2.2532521558555985</v>
      </c>
      <c r="AB194" s="10">
        <f t="shared" si="72"/>
        <v>-2.164474553111603</v>
      </c>
      <c r="AC194" s="43"/>
      <c r="AD194" s="46">
        <f t="shared" si="73"/>
        <v>-2.2380941392909506</v>
      </c>
      <c r="AE194" s="21">
        <f t="shared" si="74"/>
        <v>-2.2508071361438553</v>
      </c>
      <c r="AF194" s="10">
        <f t="shared" si="75"/>
        <v>-2.1474633535632535</v>
      </c>
      <c r="AG194" s="50"/>
      <c r="AH194" s="46">
        <f t="shared" si="76"/>
        <v>-1.9092528175392372E-2</v>
      </c>
      <c r="AI194" s="10">
        <f t="shared" si="59"/>
        <v>-1.1865021687443219E-2</v>
      </c>
      <c r="AK194" s="46">
        <f t="shared" si="77"/>
        <v>-2.2691589403202039</v>
      </c>
      <c r="AL194" s="10">
        <f t="shared" si="61"/>
        <v>-2.2444358005474117</v>
      </c>
    </row>
    <row r="195" spans="2:38" x14ac:dyDescent="0.3">
      <c r="B195" s="2" t="s">
        <v>192</v>
      </c>
      <c r="C195" s="41"/>
      <c r="D195" s="14">
        <v>9.3447737478082493E-2</v>
      </c>
      <c r="E195" s="15">
        <v>0.125574260286968</v>
      </c>
      <c r="F195" s="19">
        <v>6.3942910195509794E-2</v>
      </c>
      <c r="G195" s="43"/>
      <c r="H195" s="6">
        <v>42.4268388340736</v>
      </c>
      <c r="I195" s="7">
        <v>39.854010940829198</v>
      </c>
      <c r="J195" s="43"/>
      <c r="K195" s="6">
        <v>40.059761294333001</v>
      </c>
      <c r="L195" s="7">
        <v>37.58278933865175</v>
      </c>
      <c r="M195" s="43"/>
      <c r="N195" s="6">
        <v>43.051379090167202</v>
      </c>
      <c r="O195" s="7">
        <v>40.416739372507152</v>
      </c>
      <c r="P195" s="43"/>
      <c r="Q195" s="6">
        <v>40.672047944727602</v>
      </c>
      <c r="R195" s="7">
        <v>38.135133922389102</v>
      </c>
      <c r="S195" s="43"/>
      <c r="T195" s="6">
        <v>40.034917005052002</v>
      </c>
      <c r="U195" s="7">
        <v>37.256502790937546</v>
      </c>
      <c r="V195" s="43"/>
      <c r="W195" s="6">
        <v>37.809550023018502</v>
      </c>
      <c r="X195" s="7">
        <v>35.134848755959851</v>
      </c>
      <c r="Y195" s="43"/>
      <c r="Z195" s="46">
        <f t="shared" si="70"/>
        <v>-2.367077539740599</v>
      </c>
      <c r="AA195" s="21">
        <f t="shared" si="71"/>
        <v>-2.3793311454396004</v>
      </c>
      <c r="AB195" s="10">
        <f t="shared" si="72"/>
        <v>-2.2253669820334991</v>
      </c>
      <c r="AC195" s="43"/>
      <c r="AD195" s="46">
        <f t="shared" si="73"/>
        <v>-2.2712216021774481</v>
      </c>
      <c r="AE195" s="21">
        <f t="shared" si="74"/>
        <v>-2.2816054501180503</v>
      </c>
      <c r="AF195" s="10">
        <f t="shared" si="75"/>
        <v>-2.1216540349776949</v>
      </c>
      <c r="AG195" s="50"/>
      <c r="AH195" s="46">
        <f t="shared" si="76"/>
        <v>-0.23486622743367797</v>
      </c>
      <c r="AI195" s="10">
        <f t="shared" si="59"/>
        <v>-0.24428623413631742</v>
      </c>
      <c r="AK195" s="46">
        <f t="shared" si="77"/>
        <v>-2.8872108110229284</v>
      </c>
      <c r="AL195" s="10">
        <f t="shared" si="61"/>
        <v>-2.8107048570375928</v>
      </c>
    </row>
    <row r="196" spans="2:38" x14ac:dyDescent="0.3">
      <c r="B196" s="2" t="s">
        <v>193</v>
      </c>
      <c r="C196" s="41"/>
      <c r="D196" s="14">
        <v>0.70579572935807999</v>
      </c>
      <c r="E196" s="15">
        <v>0.61341716253807399</v>
      </c>
      <c r="F196" s="19">
        <v>0.25701596058051501</v>
      </c>
      <c r="G196" s="43"/>
      <c r="H196" s="6">
        <v>51.944778659548703</v>
      </c>
      <c r="I196" s="7">
        <v>61.490280671176706</v>
      </c>
      <c r="J196" s="43"/>
      <c r="K196" s="6">
        <v>48.305306476672598</v>
      </c>
      <c r="L196" s="7">
        <v>57.380027114988451</v>
      </c>
      <c r="M196" s="43"/>
      <c r="N196" s="6">
        <v>50.667029419159199</v>
      </c>
      <c r="O196" s="7">
        <v>60.254248466114149</v>
      </c>
      <c r="P196" s="43"/>
      <c r="Q196" s="6">
        <v>47.075359801253299</v>
      </c>
      <c r="R196" s="7">
        <v>56.209495606059249</v>
      </c>
      <c r="S196" s="43"/>
      <c r="T196" s="6">
        <v>46.958286244652598</v>
      </c>
      <c r="U196" s="7">
        <v>52.848350644863245</v>
      </c>
      <c r="V196" s="43"/>
      <c r="W196" s="6">
        <v>43.989758903373797</v>
      </c>
      <c r="X196" s="7">
        <v>49.678825021324002</v>
      </c>
      <c r="Y196" s="43"/>
      <c r="Z196" s="46">
        <f t="shared" si="70"/>
        <v>-3.639472182876105</v>
      </c>
      <c r="AA196" s="21">
        <f t="shared" si="71"/>
        <v>-3.5916696179059002</v>
      </c>
      <c r="AB196" s="10">
        <f t="shared" si="72"/>
        <v>-2.9685273412788007</v>
      </c>
      <c r="AC196" s="43"/>
      <c r="AD196" s="46">
        <f t="shared" si="73"/>
        <v>-4.1102535561882547</v>
      </c>
      <c r="AE196" s="21">
        <f t="shared" si="74"/>
        <v>-4.0447528600548992</v>
      </c>
      <c r="AF196" s="10">
        <f t="shared" si="75"/>
        <v>-3.1695256235392435</v>
      </c>
      <c r="AG196" s="50"/>
      <c r="AH196" s="46">
        <f t="shared" si="76"/>
        <v>-0.68260032834601359</v>
      </c>
      <c r="AI196" s="10">
        <f t="shared" si="59"/>
        <v>-0.95768843848859619</v>
      </c>
      <c r="AK196" s="46">
        <f t="shared" si="77"/>
        <v>-3.8994977635067323</v>
      </c>
      <c r="AL196" s="10">
        <f t="shared" si="61"/>
        <v>-4.4757942368394881</v>
      </c>
    </row>
    <row r="197" spans="2:38" ht="16.2" thickBot="1" x14ac:dyDescent="0.35">
      <c r="B197" s="3" t="s">
        <v>194</v>
      </c>
      <c r="C197" s="41"/>
      <c r="D197" s="16">
        <f>SUM(D4:D196)</f>
        <v>115.33727602679278</v>
      </c>
      <c r="E197" s="17">
        <f>SUM(E4:E196)</f>
        <v>138.66100029922259</v>
      </c>
      <c r="F197" s="20">
        <f>SUM(F4:F196)</f>
        <v>68.035024087371724</v>
      </c>
      <c r="G197" s="43"/>
      <c r="H197" s="8">
        <v>52.481353759765597</v>
      </c>
      <c r="I197" s="7">
        <v>58.726934432983349</v>
      </c>
      <c r="J197" s="43"/>
      <c r="K197" s="8">
        <v>49.328273773193303</v>
      </c>
      <c r="L197" s="7">
        <v>55.138788223266545</v>
      </c>
      <c r="M197" s="43"/>
      <c r="N197" s="8">
        <v>54.188774108886697</v>
      </c>
      <c r="O197" s="7">
        <v>61.033535003662053</v>
      </c>
      <c r="P197" s="43"/>
      <c r="Q197" s="8">
        <v>50.855575561523402</v>
      </c>
      <c r="R197" s="7">
        <v>57.23254394531245</v>
      </c>
      <c r="S197" s="43"/>
      <c r="T197" s="8">
        <v>48.879158020019503</v>
      </c>
      <c r="U197" s="7">
        <v>53.747594833373995</v>
      </c>
      <c r="V197" s="43"/>
      <c r="W197" s="8">
        <v>45.923583984375</v>
      </c>
      <c r="X197" s="7">
        <v>50.466226577758704</v>
      </c>
      <c r="Y197" s="43"/>
      <c r="Z197" s="47">
        <f t="shared" si="70"/>
        <v>-3.153079986572294</v>
      </c>
      <c r="AA197" s="28">
        <f t="shared" si="71"/>
        <v>-3.3331985473632955</v>
      </c>
      <c r="AB197" s="11">
        <f t="shared" si="72"/>
        <v>-2.9555740356445028</v>
      </c>
      <c r="AC197" s="43"/>
      <c r="AD197" s="47">
        <f t="shared" si="73"/>
        <v>-3.588146209716804</v>
      </c>
      <c r="AE197" s="28">
        <f t="shared" si="74"/>
        <v>-3.8009910583496023</v>
      </c>
      <c r="AF197" s="11">
        <f t="shared" si="75"/>
        <v>-3.2813682556152912</v>
      </c>
      <c r="AG197" s="50"/>
      <c r="AH197" s="47">
        <f t="shared" si="76"/>
        <v>-0.49579161905008345</v>
      </c>
      <c r="AI197" s="11">
        <f t="shared" ref="AI197" si="78">SLOPE(AD197:AF197,LN($D197:$F197))</f>
        <v>-0.69690374402640787</v>
      </c>
      <c r="AK197" s="47">
        <f t="shared" si="77"/>
        <v>-0.85013033439625429</v>
      </c>
      <c r="AL197" s="11">
        <f t="shared" ref="AL197" si="79">INTERCEPT(AD197:AF197,LN($D197:$F197))</f>
        <v>-0.32786747731579702</v>
      </c>
    </row>
  </sheetData>
  <mergeCells count="12">
    <mergeCell ref="AD2:AF2"/>
    <mergeCell ref="AH2:AI2"/>
    <mergeCell ref="AK2:AL2"/>
    <mergeCell ref="B2:B3"/>
    <mergeCell ref="D2:F2"/>
    <mergeCell ref="H2:I2"/>
    <mergeCell ref="K2:L2"/>
    <mergeCell ref="N2:O2"/>
    <mergeCell ref="Q2:R2"/>
    <mergeCell ref="T2:U2"/>
    <mergeCell ref="W2:X2"/>
    <mergeCell ref="Z2:AB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L197"/>
  <sheetViews>
    <sheetView zoomScale="75" zoomScaleNormal="75" workbookViewId="0">
      <pane xSplit="3" ySplit="3" topLeftCell="L4" activePane="bottomRight" state="frozen"/>
      <selection pane="topRight" activeCell="D1" sqref="D1"/>
      <selection pane="bottomLeft" activeCell="A4" sqref="A4"/>
      <selection pane="bottomRight" activeCell="AJ1" sqref="AJ1:AJ1048576"/>
    </sheetView>
  </sheetViews>
  <sheetFormatPr defaultColWidth="10.8984375" defaultRowHeight="15.6" x14ac:dyDescent="0.3"/>
  <cols>
    <col min="1" max="1" width="3.8984375" style="1" customWidth="1"/>
    <col min="2" max="2" width="19.09765625" style="1" customWidth="1"/>
    <col min="3" max="3" width="3.8984375" style="1" customWidth="1"/>
    <col min="4" max="6" width="13.8984375" style="1" customWidth="1"/>
    <col min="7" max="7" width="3.8984375" style="1" customWidth="1"/>
    <col min="8" max="9" width="11.09765625" style="1" customWidth="1"/>
    <col min="10" max="10" width="3.8984375" style="1" customWidth="1"/>
    <col min="11" max="12" width="11.09765625" style="1" customWidth="1"/>
    <col min="13" max="13" width="3.8984375" style="1" customWidth="1"/>
    <col min="14" max="15" width="11.09765625" style="1" customWidth="1"/>
    <col min="16" max="16" width="3.8984375" style="1" customWidth="1"/>
    <col min="17" max="18" width="11.09765625" style="1" customWidth="1"/>
    <col min="19" max="19" width="3.8984375" style="1" customWidth="1"/>
    <col min="20" max="21" width="11.09765625" style="1" customWidth="1"/>
    <col min="22" max="22" width="3.8984375" style="1" customWidth="1"/>
    <col min="23" max="24" width="11.09765625" style="1" customWidth="1"/>
    <col min="25" max="25" width="3.8984375" style="1" customWidth="1"/>
    <col min="26" max="28" width="9.8984375" style="1" bestFit="1" customWidth="1"/>
    <col min="29" max="29" width="3.8984375" style="1" customWidth="1"/>
    <col min="30" max="32" width="9.8984375" style="1" bestFit="1" customWidth="1"/>
    <col min="33" max="33" width="3.8984375" style="1" customWidth="1"/>
    <col min="34" max="35" width="10.8984375" style="1"/>
    <col min="36" max="36" width="3.8984375" style="1" customWidth="1"/>
    <col min="37" max="16384" width="10.8984375" style="1"/>
  </cols>
  <sheetData>
    <row r="1" spans="2:38" ht="16.2" thickBot="1" x14ac:dyDescent="0.35"/>
    <row r="2" spans="2:38" ht="16.2" thickBot="1" x14ac:dyDescent="0.35">
      <c r="B2" s="125" t="s">
        <v>195</v>
      </c>
      <c r="C2" s="40"/>
      <c r="D2" s="127" t="s">
        <v>196</v>
      </c>
      <c r="E2" s="127"/>
      <c r="F2" s="128"/>
      <c r="G2" s="42"/>
      <c r="H2" s="122" t="s">
        <v>201</v>
      </c>
      <c r="I2" s="123"/>
      <c r="J2" s="42"/>
      <c r="K2" s="122" t="s">
        <v>202</v>
      </c>
      <c r="L2" s="123"/>
      <c r="M2" s="42"/>
      <c r="N2" s="122" t="s">
        <v>203</v>
      </c>
      <c r="O2" s="123"/>
      <c r="P2" s="42"/>
      <c r="Q2" s="122" t="s">
        <v>204</v>
      </c>
      <c r="R2" s="123"/>
      <c r="S2" s="42"/>
      <c r="T2" s="122" t="s">
        <v>205</v>
      </c>
      <c r="U2" s="123"/>
      <c r="V2" s="42"/>
      <c r="W2" s="122" t="s">
        <v>206</v>
      </c>
      <c r="X2" s="123"/>
      <c r="Y2" s="42"/>
      <c r="Z2" s="120" t="s">
        <v>200</v>
      </c>
      <c r="AA2" s="124"/>
      <c r="AB2" s="121"/>
      <c r="AC2" s="42"/>
      <c r="AD2" s="120" t="s">
        <v>248</v>
      </c>
      <c r="AE2" s="124"/>
      <c r="AF2" s="121"/>
      <c r="AG2" s="48"/>
      <c r="AH2" s="120" t="s">
        <v>197</v>
      </c>
      <c r="AI2" s="121"/>
      <c r="AK2" s="120" t="s">
        <v>198</v>
      </c>
      <c r="AL2" s="121"/>
    </row>
    <row r="3" spans="2:38" ht="36" customHeight="1" thickBot="1" x14ac:dyDescent="0.35">
      <c r="B3" s="126"/>
      <c r="C3" s="40"/>
      <c r="D3" s="22" t="s">
        <v>249</v>
      </c>
      <c r="E3" s="23" t="s">
        <v>250</v>
      </c>
      <c r="F3" s="24" t="s">
        <v>251</v>
      </c>
      <c r="G3" s="42"/>
      <c r="H3" s="97" t="s">
        <v>200</v>
      </c>
      <c r="I3" s="100" t="s">
        <v>248</v>
      </c>
      <c r="J3" s="42"/>
      <c r="K3" s="97" t="s">
        <v>200</v>
      </c>
      <c r="L3" s="100" t="s">
        <v>248</v>
      </c>
      <c r="M3" s="42"/>
      <c r="N3" s="97" t="s">
        <v>200</v>
      </c>
      <c r="O3" s="100" t="s">
        <v>248</v>
      </c>
      <c r="P3" s="42"/>
      <c r="Q3" s="97" t="s">
        <v>200</v>
      </c>
      <c r="R3" s="100" t="s">
        <v>248</v>
      </c>
      <c r="S3" s="42"/>
      <c r="T3" s="97" t="s">
        <v>200</v>
      </c>
      <c r="U3" s="100" t="s">
        <v>248</v>
      </c>
      <c r="V3" s="42"/>
      <c r="W3" s="97" t="s">
        <v>200</v>
      </c>
      <c r="X3" s="100" t="s">
        <v>248</v>
      </c>
      <c r="Y3" s="42"/>
      <c r="Z3" s="51" t="s">
        <v>207</v>
      </c>
      <c r="AA3" s="52" t="s">
        <v>208</v>
      </c>
      <c r="AB3" s="53" t="s">
        <v>209</v>
      </c>
      <c r="AC3" s="42"/>
      <c r="AD3" s="51" t="s">
        <v>207</v>
      </c>
      <c r="AE3" s="52" t="s">
        <v>208</v>
      </c>
      <c r="AF3" s="53" t="s">
        <v>209</v>
      </c>
      <c r="AG3" s="49"/>
      <c r="AH3" s="37" t="s">
        <v>200</v>
      </c>
      <c r="AI3" s="38" t="s">
        <v>248</v>
      </c>
      <c r="AK3" s="37" t="s">
        <v>200</v>
      </c>
      <c r="AL3" s="38" t="s">
        <v>248</v>
      </c>
    </row>
    <row r="4" spans="2:38" x14ac:dyDescent="0.3">
      <c r="B4" s="2" t="s">
        <v>0</v>
      </c>
      <c r="C4" s="41"/>
      <c r="D4" s="12">
        <v>0.54020618398852005</v>
      </c>
      <c r="E4" s="13">
        <v>0.89972154834843998</v>
      </c>
      <c r="F4" s="18">
        <v>0.31590139084735402</v>
      </c>
      <c r="G4" s="43"/>
      <c r="H4" s="6">
        <v>53.782675849584102</v>
      </c>
      <c r="I4" s="7">
        <v>58.63560595527165</v>
      </c>
      <c r="J4" s="43"/>
      <c r="K4" s="6">
        <v>51.445146424229101</v>
      </c>
      <c r="L4" s="7">
        <v>56.061316468535452</v>
      </c>
      <c r="M4" s="43"/>
      <c r="N4" s="6">
        <v>58.319486273304001</v>
      </c>
      <c r="O4" s="7">
        <v>63.957301420312952</v>
      </c>
      <c r="P4" s="43"/>
      <c r="Q4" s="6">
        <v>55.804631788066899</v>
      </c>
      <c r="R4" s="7">
        <v>61.205076462502646</v>
      </c>
      <c r="S4" s="43"/>
      <c r="T4" s="6">
        <v>47.209928191253397</v>
      </c>
      <c r="U4" s="7">
        <v>51.601037394498505</v>
      </c>
      <c r="V4" s="43"/>
      <c r="W4" s="6">
        <v>45.181581889934598</v>
      </c>
      <c r="X4" s="7">
        <v>49.4125091357066</v>
      </c>
      <c r="Y4" s="43"/>
      <c r="Z4" s="45">
        <f t="shared" ref="Z4:Z35" si="0">K4-H4</f>
        <v>-2.337529425355001</v>
      </c>
      <c r="AA4" s="26">
        <f t="shared" ref="AA4:AA35" si="1">Q4-N4</f>
        <v>-2.5148544852371018</v>
      </c>
      <c r="AB4" s="27">
        <f t="shared" ref="AB4:AB35" si="2">W4-T4</f>
        <v>-2.0283463013187983</v>
      </c>
      <c r="AC4" s="43"/>
      <c r="AD4" s="45">
        <f t="shared" ref="AD4:AD35" si="3">L4-I4</f>
        <v>-2.5742894867361983</v>
      </c>
      <c r="AE4" s="26">
        <f t="shared" ref="AE4:AE35" si="4">R4-O4</f>
        <v>-2.7522249578103057</v>
      </c>
      <c r="AF4" s="27">
        <f t="shared" ref="AF4:AF35" si="5">X4-U4</f>
        <v>-2.188528258791905</v>
      </c>
      <c r="AG4" s="50"/>
      <c r="AH4" s="45">
        <f t="shared" ref="AH4:AH35" si="6">SLOPE(Z4:AB4,LN($D4:$F4))</f>
        <v>-0.46578180814901088</v>
      </c>
      <c r="AI4" s="27">
        <f>SLOPE(AD4:AF4,LN($D4:$F4))</f>
        <v>-0.54012378407852957</v>
      </c>
      <c r="AK4" s="45">
        <f t="shared" ref="AK4:AK35" si="7">INTERCEPT(Z4:AB4,LN($D4:$F4))</f>
        <v>-2.5845039790190798</v>
      </c>
      <c r="AL4" s="27">
        <f>INTERCEPT(AD4:AF4,LN($D4:$F4))</f>
        <v>-2.8423754622521935</v>
      </c>
    </row>
    <row r="5" spans="2:38" x14ac:dyDescent="0.3">
      <c r="B5" s="2" t="s">
        <v>1</v>
      </c>
      <c r="C5" s="41"/>
      <c r="D5" s="14">
        <v>1.6035863573910999E-2</v>
      </c>
      <c r="E5" s="15">
        <v>1.3215051598434099E-2</v>
      </c>
      <c r="F5" s="19">
        <v>8.9525984195441104E-3</v>
      </c>
      <c r="G5" s="43"/>
      <c r="H5" s="6">
        <v>41.900253054289998</v>
      </c>
      <c r="I5" s="7">
        <v>47.689925759647053</v>
      </c>
      <c r="J5" s="43"/>
      <c r="K5" s="6">
        <v>40.313044636953599</v>
      </c>
      <c r="L5" s="7">
        <v>45.847021795047951</v>
      </c>
      <c r="M5" s="43"/>
      <c r="N5" s="6">
        <v>39.559674028804999</v>
      </c>
      <c r="O5" s="7">
        <v>44.212702546976999</v>
      </c>
      <c r="P5" s="43"/>
      <c r="Q5" s="6">
        <v>38.138579103170898</v>
      </c>
      <c r="R5" s="7">
        <v>42.577834317001049</v>
      </c>
      <c r="S5" s="43"/>
      <c r="T5" s="6">
        <v>34.637712583822299</v>
      </c>
      <c r="U5" s="7">
        <v>38.590039394230246</v>
      </c>
      <c r="V5" s="43"/>
      <c r="W5" s="6">
        <v>33.393680503080397</v>
      </c>
      <c r="X5" s="7">
        <v>37.165946675522846</v>
      </c>
      <c r="Y5" s="43"/>
      <c r="Z5" s="46">
        <f t="shared" si="0"/>
        <v>-1.5872084173363987</v>
      </c>
      <c r="AA5" s="21">
        <f t="shared" si="1"/>
        <v>-1.421094925634101</v>
      </c>
      <c r="AB5" s="10">
        <f t="shared" si="2"/>
        <v>-1.2440320807419027</v>
      </c>
      <c r="AC5" s="43"/>
      <c r="AD5" s="46">
        <f t="shared" si="3"/>
        <v>-1.8429039645991026</v>
      </c>
      <c r="AE5" s="21">
        <f t="shared" si="4"/>
        <v>-1.6348682299759503</v>
      </c>
      <c r="AF5" s="10">
        <f t="shared" si="5"/>
        <v>-1.4240927187073993</v>
      </c>
      <c r="AG5" s="50"/>
      <c r="AH5" s="46">
        <f t="shared" si="6"/>
        <v>-0.56941246318448335</v>
      </c>
      <c r="AI5" s="10">
        <f t="shared" ref="AI5:AI68" si="8">SLOPE(AD5:AF5,LN($D5:$F5))</f>
        <v>-0.6929410729716855</v>
      </c>
      <c r="AK5" s="46">
        <f t="shared" si="7"/>
        <v>-3.9181410457286372</v>
      </c>
      <c r="AL5" s="10">
        <f t="shared" ref="AL5:AL68" si="9">INTERCEPT(AD5:AF5,LN($D5:$F5))</f>
        <v>-4.6771530309732707</v>
      </c>
    </row>
    <row r="6" spans="2:38" x14ac:dyDescent="0.3">
      <c r="B6" s="2" t="s">
        <v>2</v>
      </c>
      <c r="C6" s="41"/>
      <c r="D6" s="14">
        <v>0.436210922803145</v>
      </c>
      <c r="E6" s="15">
        <v>0.48940299062331899</v>
      </c>
      <c r="F6" s="19">
        <v>0.110448369158408</v>
      </c>
      <c r="G6" s="43"/>
      <c r="H6" s="6">
        <v>46.015405933964999</v>
      </c>
      <c r="I6" s="7">
        <v>51.007623539649003</v>
      </c>
      <c r="J6" s="43"/>
      <c r="K6" s="6">
        <v>44.130311883698703</v>
      </c>
      <c r="L6" s="7">
        <v>48.856283209183303</v>
      </c>
      <c r="M6" s="43"/>
      <c r="N6" s="6">
        <v>45.222512806358303</v>
      </c>
      <c r="O6" s="7">
        <v>49.806463306374454</v>
      </c>
      <c r="P6" s="43"/>
      <c r="Q6" s="6">
        <v>43.448064546415402</v>
      </c>
      <c r="R6" s="7">
        <v>47.801744400382752</v>
      </c>
      <c r="S6" s="43"/>
      <c r="T6" s="6">
        <v>35.419729415227302</v>
      </c>
      <c r="U6" s="7">
        <v>38.127083515197597</v>
      </c>
      <c r="V6" s="43"/>
      <c r="W6" s="6">
        <v>34.0533006234242</v>
      </c>
      <c r="X6" s="7">
        <v>36.575276355380552</v>
      </c>
      <c r="Y6" s="43"/>
      <c r="Z6" s="46">
        <f t="shared" si="0"/>
        <v>-1.8850940502662965</v>
      </c>
      <c r="AA6" s="21">
        <f t="shared" si="1"/>
        <v>-1.7744482599429006</v>
      </c>
      <c r="AB6" s="10">
        <f t="shared" si="2"/>
        <v>-1.3664287918031022</v>
      </c>
      <c r="AC6" s="43"/>
      <c r="AD6" s="46">
        <f t="shared" si="3"/>
        <v>-2.1513403304657004</v>
      </c>
      <c r="AE6" s="21">
        <f t="shared" si="4"/>
        <v>-2.0047189059917017</v>
      </c>
      <c r="AF6" s="10">
        <f t="shared" si="5"/>
        <v>-1.5518071598170451</v>
      </c>
      <c r="AG6" s="50"/>
      <c r="AH6" s="46">
        <f t="shared" si="6"/>
        <v>-0.31756317927949945</v>
      </c>
      <c r="AI6" s="10">
        <f t="shared" si="8"/>
        <v>-0.3597807281366166</v>
      </c>
      <c r="AK6" s="46">
        <f t="shared" si="7"/>
        <v>-2.0720030373006675</v>
      </c>
      <c r="AL6" s="10">
        <f t="shared" si="9"/>
        <v>-2.3520368938823784</v>
      </c>
    </row>
    <row r="7" spans="2:38" x14ac:dyDescent="0.3">
      <c r="B7" s="2" t="s">
        <v>3</v>
      </c>
      <c r="C7" s="41"/>
      <c r="D7" s="14">
        <v>8.5223669850833996E-4</v>
      </c>
      <c r="E7" s="15">
        <v>4.0655394527338998E-4</v>
      </c>
      <c r="F7" s="19">
        <v>3.1913162544660098E-4</v>
      </c>
      <c r="G7" s="43"/>
      <c r="H7" s="6">
        <v>40.469847224814799</v>
      </c>
      <c r="I7" s="7">
        <v>45.425049618099948</v>
      </c>
      <c r="J7" s="43"/>
      <c r="K7" s="6">
        <v>38.859988218501798</v>
      </c>
      <c r="L7" s="7">
        <v>43.546896015326098</v>
      </c>
      <c r="M7" s="43"/>
      <c r="N7" s="6">
        <v>37.356253043440397</v>
      </c>
      <c r="O7" s="7">
        <v>40.898894487775749</v>
      </c>
      <c r="P7" s="43"/>
      <c r="Q7" s="6">
        <v>35.947510993309102</v>
      </c>
      <c r="R7" s="7">
        <v>39.255168130956051</v>
      </c>
      <c r="S7" s="43"/>
      <c r="T7" s="6">
        <v>32.728562693733302</v>
      </c>
      <c r="U7" s="7">
        <v>35.606143591425905</v>
      </c>
      <c r="V7" s="43"/>
      <c r="W7" s="6">
        <v>31.502617023616899</v>
      </c>
      <c r="X7" s="7">
        <v>34.183377916827951</v>
      </c>
      <c r="Y7" s="43"/>
      <c r="Z7" s="46">
        <f t="shared" si="0"/>
        <v>-1.6098590063130018</v>
      </c>
      <c r="AA7" s="21">
        <f t="shared" si="1"/>
        <v>-1.4087420501312948</v>
      </c>
      <c r="AB7" s="10">
        <f t="shared" si="2"/>
        <v>-1.2259456701164027</v>
      </c>
      <c r="AC7" s="43"/>
      <c r="AD7" s="46">
        <f t="shared" si="3"/>
        <v>-1.8781536027738497</v>
      </c>
      <c r="AE7" s="21">
        <f t="shared" si="4"/>
        <v>-1.6437263568196983</v>
      </c>
      <c r="AF7" s="10">
        <f t="shared" si="5"/>
        <v>-1.4227656745979544</v>
      </c>
      <c r="AG7" s="50"/>
      <c r="AH7" s="46">
        <f t="shared" si="6"/>
        <v>-0.36290096406823641</v>
      </c>
      <c r="AI7" s="10">
        <f t="shared" si="8"/>
        <v>-0.42915378414987909</v>
      </c>
      <c r="AK7" s="46">
        <f t="shared" si="7"/>
        <v>-4.1880590977606236</v>
      </c>
      <c r="AL7" s="10">
        <f t="shared" si="9"/>
        <v>-4.9277150327001591</v>
      </c>
    </row>
    <row r="8" spans="2:38" x14ac:dyDescent="0.3">
      <c r="B8" s="2" t="s">
        <v>4</v>
      </c>
      <c r="C8" s="41"/>
      <c r="D8" s="14">
        <v>0.138888917387128</v>
      </c>
      <c r="E8" s="15">
        <v>0.121603087800287</v>
      </c>
      <c r="F8" s="19">
        <v>5.6296903658378403E-2</v>
      </c>
      <c r="G8" s="43"/>
      <c r="H8" s="6">
        <v>36.062486526292901</v>
      </c>
      <c r="I8" s="7">
        <v>42.354875928340597</v>
      </c>
      <c r="J8" s="43"/>
      <c r="K8" s="6">
        <v>34.915577668181903</v>
      </c>
      <c r="L8" s="7">
        <v>41.194265009976505</v>
      </c>
      <c r="M8" s="43"/>
      <c r="N8" s="6">
        <v>36.451158247691701</v>
      </c>
      <c r="O8" s="7">
        <v>43.062966588489047</v>
      </c>
      <c r="P8" s="43"/>
      <c r="Q8" s="6">
        <v>35.316200238790003</v>
      </c>
      <c r="R8" s="7">
        <v>41.897927704004204</v>
      </c>
      <c r="S8" s="43"/>
      <c r="T8" s="6">
        <v>33.359279927206003</v>
      </c>
      <c r="U8" s="7">
        <v>39.663544384108398</v>
      </c>
      <c r="V8" s="43"/>
      <c r="W8" s="6">
        <v>32.305450156029998</v>
      </c>
      <c r="X8" s="7">
        <v>38.576052181847999</v>
      </c>
      <c r="Y8" s="43"/>
      <c r="Z8" s="46">
        <f t="shared" si="0"/>
        <v>-1.1469088581109972</v>
      </c>
      <c r="AA8" s="21">
        <f t="shared" si="1"/>
        <v>-1.1349580089016982</v>
      </c>
      <c r="AB8" s="10">
        <f t="shared" si="2"/>
        <v>-1.0538297711760052</v>
      </c>
      <c r="AC8" s="43"/>
      <c r="AD8" s="46">
        <f t="shared" si="3"/>
        <v>-1.1606109183640925</v>
      </c>
      <c r="AE8" s="21">
        <f t="shared" si="4"/>
        <v>-1.1650388844848436</v>
      </c>
      <c r="AF8" s="10">
        <f t="shared" si="5"/>
        <v>-1.0874922022603997</v>
      </c>
      <c r="AG8" s="50"/>
      <c r="AH8" s="46">
        <f t="shared" si="6"/>
        <v>-0.10385499673630272</v>
      </c>
      <c r="AI8" s="10">
        <f t="shared" si="8"/>
        <v>-8.7756511397114323E-2</v>
      </c>
      <c r="AK8" s="46">
        <f t="shared" si="7"/>
        <v>-1.3527797946432374</v>
      </c>
      <c r="AL8" s="10">
        <f t="shared" si="9"/>
        <v>-1.3412561465061641</v>
      </c>
    </row>
    <row r="9" spans="2:38" x14ac:dyDescent="0.3">
      <c r="B9" s="2" t="s">
        <v>5</v>
      </c>
      <c r="C9" s="41"/>
      <c r="D9" s="14">
        <v>4.6263763132191899E-3</v>
      </c>
      <c r="E9" s="15">
        <v>3.5392767792640201E-3</v>
      </c>
      <c r="F9" s="19">
        <v>1.22927880168328E-3</v>
      </c>
      <c r="G9" s="43"/>
      <c r="H9" s="6">
        <v>29.680944442748999</v>
      </c>
      <c r="I9" s="7">
        <v>27.905229568481399</v>
      </c>
      <c r="J9" s="43"/>
      <c r="K9" s="6">
        <v>27.8126125335693</v>
      </c>
      <c r="L9" s="7">
        <v>25.9797859191894</v>
      </c>
      <c r="M9" s="43"/>
      <c r="N9" s="6">
        <v>28.4714050292968</v>
      </c>
      <c r="O9" s="7">
        <v>26.5037775039672</v>
      </c>
      <c r="P9" s="43"/>
      <c r="Q9" s="6">
        <v>26.766971588134702</v>
      </c>
      <c r="R9" s="7">
        <v>24.760285377502399</v>
      </c>
      <c r="S9" s="43"/>
      <c r="T9" s="6">
        <v>24.199598312377901</v>
      </c>
      <c r="U9" s="7">
        <v>22.21480178833</v>
      </c>
      <c r="V9" s="43"/>
      <c r="W9" s="6">
        <v>22.764163970947202</v>
      </c>
      <c r="X9" s="7">
        <v>20.773332595825153</v>
      </c>
      <c r="Y9" s="43"/>
      <c r="Z9" s="46">
        <f t="shared" si="0"/>
        <v>-1.8683319091796982</v>
      </c>
      <c r="AA9" s="21">
        <f t="shared" si="1"/>
        <v>-1.7044334411620987</v>
      </c>
      <c r="AB9" s="10">
        <f t="shared" si="2"/>
        <v>-1.4354343414306996</v>
      </c>
      <c r="AC9" s="43"/>
      <c r="AD9" s="46">
        <f t="shared" si="3"/>
        <v>-1.9254436492919993</v>
      </c>
      <c r="AE9" s="21">
        <f t="shared" si="4"/>
        <v>-1.7434921264648011</v>
      </c>
      <c r="AF9" s="10">
        <f t="shared" si="5"/>
        <v>-1.4414691925048473</v>
      </c>
      <c r="AG9" s="50"/>
      <c r="AH9" s="46">
        <f t="shared" si="6"/>
        <v>-0.30615291762685276</v>
      </c>
      <c r="AI9" s="10">
        <f t="shared" si="8"/>
        <v>-0.34261978778097307</v>
      </c>
      <c r="AK9" s="46">
        <f t="shared" si="7"/>
        <v>-3.4778596591464939</v>
      </c>
      <c r="AL9" s="10">
        <f t="shared" si="9"/>
        <v>-3.7273396111014874</v>
      </c>
    </row>
    <row r="10" spans="2:38" x14ac:dyDescent="0.3">
      <c r="B10" s="2" t="s">
        <v>6</v>
      </c>
      <c r="C10" s="41"/>
      <c r="D10" s="14">
        <v>1.1501908079258101</v>
      </c>
      <c r="E10" s="15">
        <v>1.19106166879085</v>
      </c>
      <c r="F10" s="19">
        <v>0.400169273890285</v>
      </c>
      <c r="G10" s="43"/>
      <c r="H10" s="6">
        <v>32.150196699513501</v>
      </c>
      <c r="I10" s="7">
        <v>29.744610647122897</v>
      </c>
      <c r="J10" s="43"/>
      <c r="K10" s="6">
        <v>30.910262483210001</v>
      </c>
      <c r="L10" s="7">
        <v>28.591267314276401</v>
      </c>
      <c r="M10" s="43"/>
      <c r="N10" s="6">
        <v>32.748814236900699</v>
      </c>
      <c r="O10" s="7">
        <v>30.449145457555552</v>
      </c>
      <c r="P10" s="43"/>
      <c r="Q10" s="6">
        <v>31.508154615361999</v>
      </c>
      <c r="R10" s="7">
        <v>29.286704848661099</v>
      </c>
      <c r="S10" s="43"/>
      <c r="T10" s="6">
        <v>25.578517894297601</v>
      </c>
      <c r="U10" s="7">
        <v>24.308233257398051</v>
      </c>
      <c r="V10" s="43"/>
      <c r="W10" s="6">
        <v>24.608887388126298</v>
      </c>
      <c r="X10" s="7">
        <v>23.400367711474999</v>
      </c>
      <c r="Y10" s="43"/>
      <c r="Z10" s="46">
        <f t="shared" si="0"/>
        <v>-1.2399342163034994</v>
      </c>
      <c r="AA10" s="21">
        <f t="shared" si="1"/>
        <v>-1.2406596215387005</v>
      </c>
      <c r="AB10" s="10">
        <f t="shared" si="2"/>
        <v>-0.96963050617130264</v>
      </c>
      <c r="AC10" s="43"/>
      <c r="AD10" s="46">
        <f t="shared" si="3"/>
        <v>-1.1533433328464966</v>
      </c>
      <c r="AE10" s="21">
        <f t="shared" si="4"/>
        <v>-1.1624406088944532</v>
      </c>
      <c r="AF10" s="10">
        <f t="shared" si="5"/>
        <v>-0.9078655459230518</v>
      </c>
      <c r="AG10" s="50"/>
      <c r="AH10" s="46">
        <f t="shared" si="6"/>
        <v>-0.25200873082969982</v>
      </c>
      <c r="AI10" s="10">
        <f t="shared" si="8"/>
        <v>-0.23298294716216128</v>
      </c>
      <c r="AK10" s="46">
        <f t="shared" si="7"/>
        <v>-1.2005684871767817</v>
      </c>
      <c r="AL10" s="10">
        <f t="shared" si="9"/>
        <v>-1.121231435690941</v>
      </c>
    </row>
    <row r="11" spans="2:38" x14ac:dyDescent="0.3">
      <c r="B11" s="2" t="s">
        <v>7</v>
      </c>
      <c r="C11" s="41"/>
      <c r="D11" s="14">
        <v>1.9579205122316399E-2</v>
      </c>
      <c r="E11" s="15">
        <v>2.05306564828985E-2</v>
      </c>
      <c r="F11" s="19">
        <v>8.2987370382651294E-3</v>
      </c>
      <c r="G11" s="43"/>
      <c r="H11" s="6">
        <v>48.301662065871</v>
      </c>
      <c r="I11" s="7">
        <v>53.206635510464899</v>
      </c>
      <c r="J11" s="43"/>
      <c r="K11" s="6">
        <v>46.299610200402697</v>
      </c>
      <c r="L11" s="7">
        <v>50.976195967348453</v>
      </c>
      <c r="M11" s="43"/>
      <c r="N11" s="6">
        <v>49.354878310486697</v>
      </c>
      <c r="O11" s="7">
        <v>54.245328446549905</v>
      </c>
      <c r="P11" s="43"/>
      <c r="Q11" s="6">
        <v>47.3327748531567</v>
      </c>
      <c r="R11" s="7">
        <v>51.995822524569647</v>
      </c>
      <c r="S11" s="43"/>
      <c r="T11" s="6">
        <v>40.9036489106171</v>
      </c>
      <c r="U11" s="7">
        <v>44.498703151776198</v>
      </c>
      <c r="V11" s="43"/>
      <c r="W11" s="6">
        <v>39.266367267252299</v>
      </c>
      <c r="X11" s="7">
        <v>42.685524056763548</v>
      </c>
      <c r="Y11" s="43"/>
      <c r="Z11" s="46">
        <f t="shared" si="0"/>
        <v>-2.002051865468303</v>
      </c>
      <c r="AA11" s="21">
        <f t="shared" si="1"/>
        <v>-2.0221034573299974</v>
      </c>
      <c r="AB11" s="10">
        <f t="shared" si="2"/>
        <v>-1.6372816433648012</v>
      </c>
      <c r="AC11" s="43"/>
      <c r="AD11" s="46">
        <f t="shared" si="3"/>
        <v>-2.2304395431164465</v>
      </c>
      <c r="AE11" s="21">
        <f t="shared" si="4"/>
        <v>-2.2495059219802584</v>
      </c>
      <c r="AF11" s="10">
        <f t="shared" si="5"/>
        <v>-1.8131790950126501</v>
      </c>
      <c r="AG11" s="50"/>
      <c r="AH11" s="46">
        <f t="shared" si="6"/>
        <v>-0.42489027343770258</v>
      </c>
      <c r="AI11" s="10">
        <f t="shared" si="8"/>
        <v>-0.4836658309473702</v>
      </c>
      <c r="AK11" s="46">
        <f t="shared" si="7"/>
        <v>-3.6732109035558218</v>
      </c>
      <c r="AL11" s="10">
        <f t="shared" si="9"/>
        <v>-4.1308418835329999</v>
      </c>
    </row>
    <row r="12" spans="2:38" x14ac:dyDescent="0.3">
      <c r="B12" s="2" t="s">
        <v>8</v>
      </c>
      <c r="C12" s="41"/>
      <c r="D12" s="14">
        <v>1.0049127359732599</v>
      </c>
      <c r="E12" s="15">
        <v>0.72660653915034001</v>
      </c>
      <c r="F12" s="19">
        <v>0.26880178612682898</v>
      </c>
      <c r="G12" s="43"/>
      <c r="H12" s="6">
        <v>29.202149396677399</v>
      </c>
      <c r="I12" s="7">
        <v>28.47760514816375</v>
      </c>
      <c r="J12" s="43"/>
      <c r="K12" s="6">
        <v>27.868486853731699</v>
      </c>
      <c r="L12" s="7">
        <v>27.173792824432951</v>
      </c>
      <c r="M12" s="43"/>
      <c r="N12" s="6">
        <v>27.732635447982599</v>
      </c>
      <c r="O12" s="7">
        <v>27.525083922318</v>
      </c>
      <c r="P12" s="43"/>
      <c r="Q12" s="6">
        <v>26.460721141442001</v>
      </c>
      <c r="R12" s="7">
        <v>26.270810051702853</v>
      </c>
      <c r="S12" s="43"/>
      <c r="T12" s="6">
        <v>22.968023255273099</v>
      </c>
      <c r="U12" s="7">
        <v>23.487558578669052</v>
      </c>
      <c r="V12" s="43"/>
      <c r="W12" s="6">
        <v>21.883294131458499</v>
      </c>
      <c r="X12" s="7">
        <v>22.41724314181215</v>
      </c>
      <c r="Y12" s="43"/>
      <c r="Z12" s="46">
        <f t="shared" si="0"/>
        <v>-1.3336625429456994</v>
      </c>
      <c r="AA12" s="21">
        <f t="shared" si="1"/>
        <v>-1.271914306540598</v>
      </c>
      <c r="AB12" s="10">
        <f t="shared" si="2"/>
        <v>-1.0847291238146006</v>
      </c>
      <c r="AC12" s="43"/>
      <c r="AD12" s="46">
        <f t="shared" si="3"/>
        <v>-1.3038123237307992</v>
      </c>
      <c r="AE12" s="21">
        <f t="shared" si="4"/>
        <v>-1.2542738706151475</v>
      </c>
      <c r="AF12" s="10">
        <f t="shared" si="5"/>
        <v>-1.0703154368569017</v>
      </c>
      <c r="AG12" s="50"/>
      <c r="AH12" s="46">
        <f t="shared" si="6"/>
        <v>-0.18864808731872021</v>
      </c>
      <c r="AI12" s="10">
        <f t="shared" si="8"/>
        <v>-0.1789323857462215</v>
      </c>
      <c r="AK12" s="46">
        <f t="shared" si="7"/>
        <v>-1.3324907705035229</v>
      </c>
      <c r="AL12" s="10">
        <f t="shared" si="9"/>
        <v>-1.3065827912300818</v>
      </c>
    </row>
    <row r="13" spans="2:38" x14ac:dyDescent="0.3">
      <c r="B13" s="2" t="s">
        <v>9</v>
      </c>
      <c r="C13" s="41"/>
      <c r="D13" s="14">
        <v>0.13216719689453399</v>
      </c>
      <c r="E13" s="15">
        <v>7.4012471242872302E-2</v>
      </c>
      <c r="F13" s="19">
        <v>5.21279821391403E-2</v>
      </c>
      <c r="G13" s="43"/>
      <c r="H13" s="6">
        <v>41.702272316755703</v>
      </c>
      <c r="I13" s="7">
        <v>49.455313221070796</v>
      </c>
      <c r="J13" s="43"/>
      <c r="K13" s="6">
        <v>40.093482036652802</v>
      </c>
      <c r="L13" s="7">
        <v>47.553130702824305</v>
      </c>
      <c r="M13" s="43"/>
      <c r="N13" s="6">
        <v>38.7489850714406</v>
      </c>
      <c r="O13" s="7">
        <v>44.324440590808351</v>
      </c>
      <c r="P13" s="43"/>
      <c r="Q13" s="6">
        <v>37.374373922987701</v>
      </c>
      <c r="R13" s="7">
        <v>42.754526964378051</v>
      </c>
      <c r="S13" s="43"/>
      <c r="T13" s="6">
        <v>34.211061532304299</v>
      </c>
      <c r="U13" s="7">
        <v>38.931453728787503</v>
      </c>
      <c r="V13" s="43"/>
      <c r="W13" s="6">
        <v>33.003921874838298</v>
      </c>
      <c r="X13" s="7">
        <v>37.562399097294453</v>
      </c>
      <c r="Y13" s="43"/>
      <c r="Z13" s="46">
        <f t="shared" si="0"/>
        <v>-1.6087902801029017</v>
      </c>
      <c r="AA13" s="21">
        <f t="shared" si="1"/>
        <v>-1.3746111484528996</v>
      </c>
      <c r="AB13" s="10">
        <f t="shared" si="2"/>
        <v>-1.2071396574660014</v>
      </c>
      <c r="AC13" s="43"/>
      <c r="AD13" s="46">
        <f t="shared" si="3"/>
        <v>-1.9021825182464909</v>
      </c>
      <c r="AE13" s="21">
        <f t="shared" si="4"/>
        <v>-1.5699136264302993</v>
      </c>
      <c r="AF13" s="10">
        <f t="shared" si="5"/>
        <v>-1.3690546314930501</v>
      </c>
      <c r="AG13" s="50"/>
      <c r="AH13" s="46">
        <f t="shared" si="6"/>
        <v>-0.42891822870557755</v>
      </c>
      <c r="AI13" s="10">
        <f t="shared" si="8"/>
        <v>-0.57303144851227905</v>
      </c>
      <c r="AK13" s="46">
        <f t="shared" si="7"/>
        <v>-2.4807609334859917</v>
      </c>
      <c r="AL13" s="10">
        <f t="shared" si="9"/>
        <v>-3.0618175500976159</v>
      </c>
    </row>
    <row r="14" spans="2:38" x14ac:dyDescent="0.3">
      <c r="B14" s="2" t="s">
        <v>10</v>
      </c>
      <c r="C14" s="41"/>
      <c r="D14" s="14">
        <v>8.6154385027909897E-2</v>
      </c>
      <c r="E14" s="15">
        <v>6.3098125558820495E-2</v>
      </c>
      <c r="F14" s="19">
        <v>2.44549586960475E-2</v>
      </c>
      <c r="G14" s="43"/>
      <c r="H14" s="6">
        <v>44.869920513062702</v>
      </c>
      <c r="I14" s="7">
        <v>50.633038050032496</v>
      </c>
      <c r="J14" s="43"/>
      <c r="K14" s="6">
        <v>43.014868641749601</v>
      </c>
      <c r="L14" s="7">
        <v>48.461135138888295</v>
      </c>
      <c r="M14" s="43"/>
      <c r="N14" s="6">
        <v>44.833871135995899</v>
      </c>
      <c r="O14" s="7">
        <v>50.567321665401849</v>
      </c>
      <c r="P14" s="43"/>
      <c r="Q14" s="6">
        <v>42.994643757747298</v>
      </c>
      <c r="R14" s="7">
        <v>48.418854488359003</v>
      </c>
      <c r="S14" s="43"/>
      <c r="T14" s="6">
        <v>37.211225467090699</v>
      </c>
      <c r="U14" s="7">
        <v>41.602442306079396</v>
      </c>
      <c r="V14" s="43"/>
      <c r="W14" s="6">
        <v>35.745589593449402</v>
      </c>
      <c r="X14" s="7">
        <v>39.887516005560755</v>
      </c>
      <c r="Y14" s="43"/>
      <c r="Z14" s="46">
        <f t="shared" si="0"/>
        <v>-1.8550518713131012</v>
      </c>
      <c r="AA14" s="21">
        <f t="shared" si="1"/>
        <v>-1.8392273782486015</v>
      </c>
      <c r="AB14" s="10">
        <f t="shared" si="2"/>
        <v>-1.4656358736412969</v>
      </c>
      <c r="AC14" s="43"/>
      <c r="AD14" s="46">
        <f t="shared" si="3"/>
        <v>-2.1719029111442012</v>
      </c>
      <c r="AE14" s="21">
        <f t="shared" si="4"/>
        <v>-2.1484671770428463</v>
      </c>
      <c r="AF14" s="10">
        <f t="shared" si="5"/>
        <v>-1.7149263005186413</v>
      </c>
      <c r="AG14" s="50"/>
      <c r="AH14" s="46">
        <f t="shared" si="6"/>
        <v>-0.3290735136782616</v>
      </c>
      <c r="AI14" s="10">
        <f t="shared" si="8"/>
        <v>-0.38496553088318924</v>
      </c>
      <c r="AK14" s="46">
        <f t="shared" si="7"/>
        <v>-2.6990313251323506</v>
      </c>
      <c r="AL14" s="10">
        <f t="shared" si="9"/>
        <v>-3.1571150267881678</v>
      </c>
    </row>
    <row r="15" spans="2:38" x14ac:dyDescent="0.3">
      <c r="B15" s="2" t="s">
        <v>11</v>
      </c>
      <c r="C15" s="41"/>
      <c r="D15" s="14">
        <v>4.7822968462919398E-2</v>
      </c>
      <c r="E15" s="15">
        <v>3.04403300576013E-2</v>
      </c>
      <c r="F15" s="19">
        <v>1.0119092524568199E-2</v>
      </c>
      <c r="G15" s="43"/>
      <c r="H15" s="6">
        <v>39.627995744415998</v>
      </c>
      <c r="I15" s="7">
        <v>37.706675208956149</v>
      </c>
      <c r="J15" s="43"/>
      <c r="K15" s="6">
        <v>37.280857639268497</v>
      </c>
      <c r="L15" s="7">
        <v>35.126972945017599</v>
      </c>
      <c r="M15" s="43"/>
      <c r="N15" s="6">
        <v>36.2511849480804</v>
      </c>
      <c r="O15" s="7">
        <v>33.648714570899251</v>
      </c>
      <c r="P15" s="43"/>
      <c r="Q15" s="6">
        <v>34.285145332059599</v>
      </c>
      <c r="R15" s="7">
        <v>31.5384051827936</v>
      </c>
      <c r="S15" s="43"/>
      <c r="T15" s="6">
        <v>28.914413949808001</v>
      </c>
      <c r="U15" s="7">
        <v>25.359484216830499</v>
      </c>
      <c r="V15" s="43"/>
      <c r="W15" s="6">
        <v>27.4677964549286</v>
      </c>
      <c r="X15" s="7">
        <v>23.920996071356001</v>
      </c>
      <c r="Y15" s="43"/>
      <c r="Z15" s="46">
        <f t="shared" si="0"/>
        <v>-2.3471381051475007</v>
      </c>
      <c r="AA15" s="21">
        <f t="shared" si="1"/>
        <v>-1.9660396160208009</v>
      </c>
      <c r="AB15" s="10">
        <f t="shared" si="2"/>
        <v>-1.4466174948794013</v>
      </c>
      <c r="AC15" s="43"/>
      <c r="AD15" s="46">
        <f t="shared" si="3"/>
        <v>-2.5797022639385503</v>
      </c>
      <c r="AE15" s="21">
        <f t="shared" si="4"/>
        <v>-2.1103093881056516</v>
      </c>
      <c r="AF15" s="10">
        <f t="shared" si="5"/>
        <v>-1.4384881454744978</v>
      </c>
      <c r="AG15" s="50"/>
      <c r="AH15" s="46">
        <f t="shared" si="6"/>
        <v>-0.55961114726776351</v>
      </c>
      <c r="AI15" s="10">
        <f t="shared" si="8"/>
        <v>-0.71148706293721564</v>
      </c>
      <c r="AK15" s="46">
        <f t="shared" si="7"/>
        <v>-3.9952622578058321</v>
      </c>
      <c r="AL15" s="10">
        <f t="shared" si="9"/>
        <v>-4.6813990322367598</v>
      </c>
    </row>
    <row r="16" spans="2:38" x14ac:dyDescent="0.3">
      <c r="B16" s="2" t="s">
        <v>12</v>
      </c>
      <c r="C16" s="41"/>
      <c r="D16" s="14">
        <v>8.7296646001481196E-2</v>
      </c>
      <c r="E16" s="15">
        <v>0.121141497074747</v>
      </c>
      <c r="F16" s="19">
        <v>2.5418205174343501E-2</v>
      </c>
      <c r="G16" s="43"/>
      <c r="H16" s="6">
        <v>73.608741760253906</v>
      </c>
      <c r="I16" s="7">
        <v>77.416145324707003</v>
      </c>
      <c r="J16" s="43"/>
      <c r="K16" s="6">
        <v>70.365455627441307</v>
      </c>
      <c r="L16" s="7">
        <v>73.688724517822237</v>
      </c>
      <c r="M16" s="43"/>
      <c r="N16" s="6">
        <v>78.449958801269503</v>
      </c>
      <c r="O16" s="7">
        <v>82.542228698730412</v>
      </c>
      <c r="P16" s="43"/>
      <c r="Q16" s="6">
        <v>75.005294799804602</v>
      </c>
      <c r="R16" s="7">
        <v>78.562698364257798</v>
      </c>
      <c r="S16" s="43"/>
      <c r="T16" s="6">
        <v>57.140029907226499</v>
      </c>
      <c r="U16" s="7">
        <v>59.808759689330998</v>
      </c>
      <c r="V16" s="43"/>
      <c r="W16" s="6">
        <v>54.974891662597599</v>
      </c>
      <c r="X16" s="7">
        <v>57.332984924316349</v>
      </c>
      <c r="Y16" s="43"/>
      <c r="Z16" s="46">
        <f t="shared" si="0"/>
        <v>-3.2432861328125995</v>
      </c>
      <c r="AA16" s="21">
        <f t="shared" si="1"/>
        <v>-3.4446640014649006</v>
      </c>
      <c r="AB16" s="10">
        <f t="shared" si="2"/>
        <v>-2.1651382446288991</v>
      </c>
      <c r="AC16" s="43"/>
      <c r="AD16" s="46">
        <f t="shared" si="3"/>
        <v>-3.7274208068847656</v>
      </c>
      <c r="AE16" s="21">
        <f t="shared" si="4"/>
        <v>-3.9795303344726136</v>
      </c>
      <c r="AF16" s="10">
        <f t="shared" si="5"/>
        <v>-2.4757747650146484</v>
      </c>
      <c r="AG16" s="50"/>
      <c r="AH16" s="46">
        <f t="shared" si="6"/>
        <v>-0.83437262442342364</v>
      </c>
      <c r="AI16" s="10">
        <f t="shared" si="8"/>
        <v>-0.97715205773100344</v>
      </c>
      <c r="AK16" s="46">
        <f t="shared" si="7"/>
        <v>-5.2376356685200047</v>
      </c>
      <c r="AL16" s="10">
        <f t="shared" si="9"/>
        <v>-6.0721365890462549</v>
      </c>
    </row>
    <row r="17" spans="2:38" x14ac:dyDescent="0.3">
      <c r="B17" s="2" t="s">
        <v>13</v>
      </c>
      <c r="C17" s="41"/>
      <c r="D17" s="14">
        <v>0.76402837565891302</v>
      </c>
      <c r="E17" s="15">
        <v>1.26414129753164</v>
      </c>
      <c r="F17" s="19">
        <v>0.70151929216912701</v>
      </c>
      <c r="G17" s="43"/>
      <c r="H17" s="6">
        <v>62.984080112881401</v>
      </c>
      <c r="I17" s="7">
        <v>62.605662902191852</v>
      </c>
      <c r="J17" s="43"/>
      <c r="K17" s="6">
        <v>62.0582432964191</v>
      </c>
      <c r="L17" s="7">
        <v>61.467178143096049</v>
      </c>
      <c r="M17" s="43"/>
      <c r="N17" s="6">
        <v>76.923377471744004</v>
      </c>
      <c r="O17" s="7">
        <v>77.230075692207748</v>
      </c>
      <c r="P17" s="43"/>
      <c r="Q17" s="6">
        <v>75.862577173242997</v>
      </c>
      <c r="R17" s="7">
        <v>75.940173419331202</v>
      </c>
      <c r="S17" s="43"/>
      <c r="T17" s="6">
        <v>62.639554869938102</v>
      </c>
      <c r="U17" s="7">
        <v>62.259705825398498</v>
      </c>
      <c r="V17" s="43"/>
      <c r="W17" s="6">
        <v>61.692793549314203</v>
      </c>
      <c r="X17" s="7">
        <v>61.115305692473555</v>
      </c>
      <c r="Y17" s="43"/>
      <c r="Z17" s="46">
        <f t="shared" si="0"/>
        <v>-0.92583681646230076</v>
      </c>
      <c r="AA17" s="21">
        <f t="shared" si="1"/>
        <v>-1.0608002985010074</v>
      </c>
      <c r="AB17" s="10">
        <f t="shared" si="2"/>
        <v>-0.94676132062389939</v>
      </c>
      <c r="AC17" s="43"/>
      <c r="AD17" s="46">
        <f t="shared" si="3"/>
        <v>-1.1384847590958032</v>
      </c>
      <c r="AE17" s="21">
        <f t="shared" si="4"/>
        <v>-1.2899022728765459</v>
      </c>
      <c r="AF17" s="10">
        <f t="shared" si="5"/>
        <v>-1.1444001329249431</v>
      </c>
      <c r="AG17" s="50"/>
      <c r="AH17" s="46">
        <f t="shared" si="6"/>
        <v>-0.21942335982256173</v>
      </c>
      <c r="AI17" s="10">
        <f t="shared" si="8"/>
        <v>-0.26565941426278006</v>
      </c>
      <c r="AK17" s="46">
        <f t="shared" si="7"/>
        <v>-1.0062706946029962</v>
      </c>
      <c r="AL17" s="10">
        <f t="shared" si="9"/>
        <v>-1.2253996172234238</v>
      </c>
    </row>
    <row r="18" spans="2:38" x14ac:dyDescent="0.3">
      <c r="B18" s="2" t="s">
        <v>14</v>
      </c>
      <c r="C18" s="41"/>
      <c r="D18" s="14">
        <v>9.3303662971251696E-3</v>
      </c>
      <c r="E18" s="15">
        <v>6.1762807334755903E-3</v>
      </c>
      <c r="F18" s="19">
        <v>2.1406418195578599E-3</v>
      </c>
      <c r="G18" s="43"/>
      <c r="H18" s="6">
        <v>27.981320266388099</v>
      </c>
      <c r="I18" s="7">
        <v>26.451524541917898</v>
      </c>
      <c r="J18" s="43"/>
      <c r="K18" s="6">
        <v>26.234583507354301</v>
      </c>
      <c r="L18" s="7">
        <v>24.664044336054353</v>
      </c>
      <c r="M18" s="43"/>
      <c r="N18" s="6">
        <v>27.191523737453402</v>
      </c>
      <c r="O18" s="7">
        <v>25.514187722103301</v>
      </c>
      <c r="P18" s="43"/>
      <c r="Q18" s="6">
        <v>25.572727280950701</v>
      </c>
      <c r="R18" s="7">
        <v>23.866107171512599</v>
      </c>
      <c r="S18" s="43"/>
      <c r="T18" s="6">
        <v>23.5058026440223</v>
      </c>
      <c r="U18" s="7">
        <v>21.843074944845199</v>
      </c>
      <c r="V18" s="43"/>
      <c r="W18" s="6">
        <v>22.0949946878997</v>
      </c>
      <c r="X18" s="7">
        <v>20.42750147678575</v>
      </c>
      <c r="Y18" s="43"/>
      <c r="Z18" s="46">
        <f t="shared" si="0"/>
        <v>-1.7467367590337979</v>
      </c>
      <c r="AA18" s="21">
        <f t="shared" si="1"/>
        <v>-1.6187964565027002</v>
      </c>
      <c r="AB18" s="10">
        <f t="shared" si="2"/>
        <v>-1.4108079561225999</v>
      </c>
      <c r="AC18" s="43"/>
      <c r="AD18" s="46">
        <f t="shared" si="3"/>
        <v>-1.7874802058635453</v>
      </c>
      <c r="AE18" s="21">
        <f t="shared" si="4"/>
        <v>-1.6480805505907021</v>
      </c>
      <c r="AF18" s="10">
        <f t="shared" si="5"/>
        <v>-1.4155734680594492</v>
      </c>
      <c r="AG18" s="50"/>
      <c r="AH18" s="46">
        <f t="shared" si="6"/>
        <v>-0.22186588965645815</v>
      </c>
      <c r="AI18" s="10">
        <f t="shared" si="8"/>
        <v>-0.24604713799389186</v>
      </c>
      <c r="AK18" s="46">
        <f t="shared" si="7"/>
        <v>-2.7686071239403174</v>
      </c>
      <c r="AL18" s="10">
        <f t="shared" si="9"/>
        <v>-2.921764608087948</v>
      </c>
    </row>
    <row r="19" spans="2:38" x14ac:dyDescent="0.3">
      <c r="B19" s="2" t="s">
        <v>15</v>
      </c>
      <c r="C19" s="41"/>
      <c r="D19" s="14">
        <v>0.19988025252937999</v>
      </c>
      <c r="E19" s="15">
        <v>0.16129826129358099</v>
      </c>
      <c r="F19" s="19">
        <v>6.0596641851667701E-2</v>
      </c>
      <c r="G19" s="43"/>
      <c r="H19" s="6">
        <v>37.601996189403799</v>
      </c>
      <c r="I19" s="7">
        <v>46.125575997507248</v>
      </c>
      <c r="J19" s="43"/>
      <c r="K19" s="6">
        <v>36.192074834157097</v>
      </c>
      <c r="L19" s="7">
        <v>44.336443773785703</v>
      </c>
      <c r="M19" s="43"/>
      <c r="N19" s="6">
        <v>35.808308066993902</v>
      </c>
      <c r="O19" s="7">
        <v>42.798819544259203</v>
      </c>
      <c r="P19" s="43"/>
      <c r="Q19" s="6">
        <v>34.565686322960197</v>
      </c>
      <c r="R19" s="7">
        <v>41.262893864846944</v>
      </c>
      <c r="S19" s="43"/>
      <c r="T19" s="6">
        <v>30.788944505446601</v>
      </c>
      <c r="U19" s="7">
        <v>36.225455621474495</v>
      </c>
      <c r="V19" s="43"/>
      <c r="W19" s="6">
        <v>29.7310459556853</v>
      </c>
      <c r="X19" s="7">
        <v>34.934830291116455</v>
      </c>
      <c r="Y19" s="43"/>
      <c r="Z19" s="46">
        <f t="shared" si="0"/>
        <v>-1.409921355246702</v>
      </c>
      <c r="AA19" s="21">
        <f t="shared" si="1"/>
        <v>-1.2426217440337055</v>
      </c>
      <c r="AB19" s="10">
        <f t="shared" si="2"/>
        <v>-1.0578985497613012</v>
      </c>
      <c r="AC19" s="43"/>
      <c r="AD19" s="46">
        <f t="shared" si="3"/>
        <v>-1.7891322237215448</v>
      </c>
      <c r="AE19" s="21">
        <f t="shared" si="4"/>
        <v>-1.5359256794122587</v>
      </c>
      <c r="AF19" s="10">
        <f t="shared" si="5"/>
        <v>-1.2906253303580399</v>
      </c>
      <c r="AG19" s="50"/>
      <c r="AH19" s="46">
        <f t="shared" si="6"/>
        <v>-0.26220481279899566</v>
      </c>
      <c r="AI19" s="10">
        <f t="shared" si="8"/>
        <v>-0.36618598843505895</v>
      </c>
      <c r="AK19" s="46">
        <f t="shared" si="7"/>
        <v>-1.7820296969092049</v>
      </c>
      <c r="AL19" s="10">
        <f t="shared" si="9"/>
        <v>-2.2999902430333403</v>
      </c>
    </row>
    <row r="20" spans="2:38" x14ac:dyDescent="0.3">
      <c r="B20" s="2" t="s">
        <v>16</v>
      </c>
      <c r="C20" s="41"/>
      <c r="D20" s="14">
        <v>0.19057125536030201</v>
      </c>
      <c r="E20" s="15">
        <v>0.11708017605132499</v>
      </c>
      <c r="F20" s="19">
        <v>8.1918070346006497E-2</v>
      </c>
      <c r="G20" s="43"/>
      <c r="H20" s="6">
        <v>38.562179642633801</v>
      </c>
      <c r="I20" s="7">
        <v>47.11257432418985</v>
      </c>
      <c r="J20" s="43"/>
      <c r="K20" s="6">
        <v>36.862502704284097</v>
      </c>
      <c r="L20" s="7">
        <v>44.878002256747649</v>
      </c>
      <c r="M20" s="43"/>
      <c r="N20" s="6">
        <v>36.526507953018402</v>
      </c>
      <c r="O20" s="7">
        <v>43.069766614790254</v>
      </c>
      <c r="P20" s="43"/>
      <c r="Q20" s="6">
        <v>35.1347633371049</v>
      </c>
      <c r="R20" s="7">
        <v>41.336638031976001</v>
      </c>
      <c r="S20" s="43"/>
      <c r="T20" s="6">
        <v>31.914833100379699</v>
      </c>
      <c r="U20" s="7">
        <v>36.95970867914825</v>
      </c>
      <c r="V20" s="43"/>
      <c r="W20" s="6">
        <v>30.749524550659299</v>
      </c>
      <c r="X20" s="7">
        <v>35.547714030134699</v>
      </c>
      <c r="Y20" s="43"/>
      <c r="Z20" s="46">
        <f t="shared" si="0"/>
        <v>-1.6996769383497039</v>
      </c>
      <c r="AA20" s="21">
        <f t="shared" si="1"/>
        <v>-1.3917446159135025</v>
      </c>
      <c r="AB20" s="10">
        <f t="shared" si="2"/>
        <v>-1.1653085497204003</v>
      </c>
      <c r="AC20" s="43"/>
      <c r="AD20" s="46">
        <f t="shared" si="3"/>
        <v>-2.2345720674422012</v>
      </c>
      <c r="AE20" s="21">
        <f t="shared" si="4"/>
        <v>-1.7331285828142526</v>
      </c>
      <c r="AF20" s="10">
        <f t="shared" si="5"/>
        <v>-1.4119946490135504</v>
      </c>
      <c r="AG20" s="50"/>
      <c r="AH20" s="46">
        <f t="shared" si="6"/>
        <v>-0.63285978851737612</v>
      </c>
      <c r="AI20" s="10">
        <f t="shared" si="8"/>
        <v>-0.97749901334437406</v>
      </c>
      <c r="AK20" s="46">
        <f t="shared" si="7"/>
        <v>-2.7488988642224226</v>
      </c>
      <c r="AL20" s="10">
        <f t="shared" si="9"/>
        <v>-3.8474984337697258</v>
      </c>
    </row>
    <row r="21" spans="2:38" x14ac:dyDescent="0.3">
      <c r="B21" s="2" t="s">
        <v>17</v>
      </c>
      <c r="C21" s="41"/>
      <c r="D21" s="14">
        <v>2.9313386520202201E-2</v>
      </c>
      <c r="E21" s="15">
        <v>2.3712400140446101E-2</v>
      </c>
      <c r="F21" s="19">
        <v>8.9682833827256503E-3</v>
      </c>
      <c r="G21" s="43"/>
      <c r="H21" s="6">
        <v>28.486593183577</v>
      </c>
      <c r="I21" s="7">
        <v>28.33989336709795</v>
      </c>
      <c r="J21" s="43"/>
      <c r="K21" s="6">
        <v>27.2625331568413</v>
      </c>
      <c r="L21" s="7">
        <v>27.098861782987299</v>
      </c>
      <c r="M21" s="43"/>
      <c r="N21" s="6">
        <v>27.939522881943098</v>
      </c>
      <c r="O21" s="7">
        <v>28.19040967354</v>
      </c>
      <c r="P21" s="43"/>
      <c r="Q21" s="6">
        <v>26.802483540785602</v>
      </c>
      <c r="R21" s="7">
        <v>27.028023278696253</v>
      </c>
      <c r="S21" s="43"/>
      <c r="T21" s="6">
        <v>21.57244592348</v>
      </c>
      <c r="U21" s="7">
        <v>21.430067051105649</v>
      </c>
      <c r="V21" s="43"/>
      <c r="W21" s="6">
        <v>20.6288231572569</v>
      </c>
      <c r="X21" s="7">
        <v>20.484893756857652</v>
      </c>
      <c r="Y21" s="43"/>
      <c r="Z21" s="46">
        <f t="shared" si="0"/>
        <v>-1.2240600267356996</v>
      </c>
      <c r="AA21" s="21">
        <f t="shared" si="1"/>
        <v>-1.1370393411574966</v>
      </c>
      <c r="AB21" s="10">
        <f t="shared" si="2"/>
        <v>-0.94362276622310048</v>
      </c>
      <c r="AC21" s="43"/>
      <c r="AD21" s="46">
        <f t="shared" si="3"/>
        <v>-1.241031584110651</v>
      </c>
      <c r="AE21" s="21">
        <f t="shared" si="4"/>
        <v>-1.1623863948437467</v>
      </c>
      <c r="AF21" s="10">
        <f t="shared" si="5"/>
        <v>-0.94517329424799712</v>
      </c>
      <c r="AG21" s="50"/>
      <c r="AH21" s="46">
        <f t="shared" si="6"/>
        <v>-0.22509097989264315</v>
      </c>
      <c r="AI21" s="10">
        <f t="shared" si="8"/>
        <v>-0.24164968123415168</v>
      </c>
      <c r="AK21" s="46">
        <f t="shared" si="7"/>
        <v>-2.0008522108376128</v>
      </c>
      <c r="AL21" s="10">
        <f t="shared" si="9"/>
        <v>-2.0816301896763911</v>
      </c>
    </row>
    <row r="22" spans="2:38" x14ac:dyDescent="0.3">
      <c r="B22" s="2" t="s">
        <v>18</v>
      </c>
      <c r="C22" s="41"/>
      <c r="D22" s="14">
        <v>5.1284875442839599E-2</v>
      </c>
      <c r="E22" s="15">
        <v>6.5568965665709703E-2</v>
      </c>
      <c r="F22" s="19">
        <v>2.80827191316321E-2</v>
      </c>
      <c r="G22" s="43"/>
      <c r="H22" s="6">
        <v>33.688573592328801</v>
      </c>
      <c r="I22" s="7">
        <v>29.0340664778969</v>
      </c>
      <c r="J22" s="43"/>
      <c r="K22" s="6">
        <v>32.904418479701697</v>
      </c>
      <c r="L22" s="7">
        <v>28.172375112033251</v>
      </c>
      <c r="M22" s="43"/>
      <c r="N22" s="6">
        <v>40.488807211763302</v>
      </c>
      <c r="O22" s="7">
        <v>34.26523880498425</v>
      </c>
      <c r="P22" s="43"/>
      <c r="Q22" s="6">
        <v>39.694989932250202</v>
      </c>
      <c r="R22" s="7">
        <v>33.403428238043702</v>
      </c>
      <c r="S22" s="43"/>
      <c r="T22" s="6">
        <v>31.632276134845199</v>
      </c>
      <c r="U22" s="7">
        <v>26.856302773640401</v>
      </c>
      <c r="V22" s="43"/>
      <c r="W22" s="6">
        <v>30.886108740892801</v>
      </c>
      <c r="X22" s="7">
        <v>26.040718090233199</v>
      </c>
      <c r="Y22" s="43"/>
      <c r="Z22" s="46">
        <f t="shared" si="0"/>
        <v>-0.78415511262710424</v>
      </c>
      <c r="AA22" s="21">
        <f t="shared" si="1"/>
        <v>-0.79381727951309955</v>
      </c>
      <c r="AB22" s="10">
        <f t="shared" si="2"/>
        <v>-0.74616739395239762</v>
      </c>
      <c r="AC22" s="43"/>
      <c r="AD22" s="46">
        <f t="shared" si="3"/>
        <v>-0.86169136586364914</v>
      </c>
      <c r="AE22" s="21">
        <f t="shared" si="4"/>
        <v>-0.86181056694054803</v>
      </c>
      <c r="AF22" s="10">
        <f t="shared" si="5"/>
        <v>-0.81558468340720225</v>
      </c>
      <c r="AG22" s="50"/>
      <c r="AH22" s="46">
        <f t="shared" si="6"/>
        <v>-5.7488375506285577E-2</v>
      </c>
      <c r="AI22" s="10">
        <f t="shared" si="8"/>
        <v>-5.8659330383077232E-2</v>
      </c>
      <c r="AK22" s="46">
        <f t="shared" si="7"/>
        <v>-0.95230660161636282</v>
      </c>
      <c r="AL22" s="10">
        <f t="shared" si="9"/>
        <v>-1.0275728638862369</v>
      </c>
    </row>
    <row r="23" spans="2:38" x14ac:dyDescent="0.3">
      <c r="B23" s="2" t="s">
        <v>19</v>
      </c>
      <c r="C23" s="41"/>
      <c r="D23" s="14">
        <v>2.56495154522807E-2</v>
      </c>
      <c r="E23" s="15">
        <v>4.5593785907472303E-2</v>
      </c>
      <c r="F23" s="19">
        <v>2.6096180017008402E-2</v>
      </c>
      <c r="G23" s="43"/>
      <c r="H23" s="6">
        <v>60.060462306108803</v>
      </c>
      <c r="I23" s="7">
        <v>61.589573126019303</v>
      </c>
      <c r="J23" s="43"/>
      <c r="K23" s="6">
        <v>58.5778315160806</v>
      </c>
      <c r="L23" s="7">
        <v>60.033407946858347</v>
      </c>
      <c r="M23" s="43"/>
      <c r="N23" s="6">
        <v>72.860700343400893</v>
      </c>
      <c r="O23" s="7">
        <v>75.154522658137452</v>
      </c>
      <c r="P23" s="43"/>
      <c r="Q23" s="6">
        <v>71.225396028047996</v>
      </c>
      <c r="R23" s="7">
        <v>73.414551460171552</v>
      </c>
      <c r="S23" s="43"/>
      <c r="T23" s="6">
        <v>60.258697367476898</v>
      </c>
      <c r="U23" s="7">
        <v>61.857374415649801</v>
      </c>
      <c r="V23" s="43"/>
      <c r="W23" s="6">
        <v>58.775869043906802</v>
      </c>
      <c r="X23" s="7">
        <v>60.317251451704152</v>
      </c>
      <c r="Y23" s="43"/>
      <c r="Z23" s="46">
        <f t="shared" si="0"/>
        <v>-1.4826307900282032</v>
      </c>
      <c r="AA23" s="21">
        <f t="shared" si="1"/>
        <v>-1.6353043153528972</v>
      </c>
      <c r="AB23" s="10">
        <f t="shared" si="2"/>
        <v>-1.4828283235700965</v>
      </c>
      <c r="AC23" s="43"/>
      <c r="AD23" s="46">
        <f t="shared" si="3"/>
        <v>-1.5561651791609563</v>
      </c>
      <c r="AE23" s="21">
        <f t="shared" si="4"/>
        <v>-1.7399711979659003</v>
      </c>
      <c r="AF23" s="10">
        <f t="shared" si="5"/>
        <v>-1.5401229639456488</v>
      </c>
      <c r="AG23" s="50"/>
      <c r="AH23" s="46">
        <f t="shared" si="6"/>
        <v>-0.26909490769078109</v>
      </c>
      <c r="AI23" s="10">
        <f t="shared" si="8"/>
        <v>-0.33766745188376762</v>
      </c>
      <c r="AK23" s="46">
        <f t="shared" si="7"/>
        <v>-2.4661972769615592</v>
      </c>
      <c r="AL23" s="10">
        <f t="shared" si="9"/>
        <v>-2.7823496271490962</v>
      </c>
    </row>
    <row r="24" spans="2:38" x14ac:dyDescent="0.3">
      <c r="B24" s="2" t="s">
        <v>20</v>
      </c>
      <c r="C24" s="41"/>
      <c r="D24" s="14">
        <v>9.5003283597702201E-2</v>
      </c>
      <c r="E24" s="15">
        <v>0.17321310581966901</v>
      </c>
      <c r="F24" s="19">
        <v>5.3422661346511503E-2</v>
      </c>
      <c r="G24" s="43"/>
      <c r="H24" s="6">
        <v>26.6647805957864</v>
      </c>
      <c r="I24" s="7">
        <v>24.226694111454599</v>
      </c>
      <c r="J24" s="43"/>
      <c r="K24" s="6">
        <v>25.724037437038199</v>
      </c>
      <c r="L24" s="7">
        <v>23.315224912673202</v>
      </c>
      <c r="M24" s="43"/>
      <c r="N24" s="6">
        <v>28.343332030549899</v>
      </c>
      <c r="O24" s="7">
        <v>26.208036818269953</v>
      </c>
      <c r="P24" s="43"/>
      <c r="Q24" s="6">
        <v>27.379939829772599</v>
      </c>
      <c r="R24" s="7">
        <v>25.269883401350299</v>
      </c>
      <c r="S24" s="43"/>
      <c r="T24" s="6">
        <v>23.634693296735399</v>
      </c>
      <c r="U24" s="7">
        <v>20.871414928970449</v>
      </c>
      <c r="V24" s="43"/>
      <c r="W24" s="6">
        <v>22.7996822313007</v>
      </c>
      <c r="X24" s="7">
        <v>20.07064778329185</v>
      </c>
      <c r="Y24" s="43"/>
      <c r="Z24" s="46">
        <f t="shared" si="0"/>
        <v>-0.94074315874820158</v>
      </c>
      <c r="AA24" s="21">
        <f t="shared" si="1"/>
        <v>-0.96339220077729948</v>
      </c>
      <c r="AB24" s="10">
        <f t="shared" si="2"/>
        <v>-0.83501106543469916</v>
      </c>
      <c r="AC24" s="43"/>
      <c r="AD24" s="46">
        <f t="shared" si="3"/>
        <v>-0.91146919878139698</v>
      </c>
      <c r="AE24" s="21">
        <f t="shared" si="4"/>
        <v>-0.93815341691965415</v>
      </c>
      <c r="AF24" s="10">
        <f t="shared" si="5"/>
        <v>-0.80076714567859852</v>
      </c>
      <c r="AG24" s="50"/>
      <c r="AH24" s="46">
        <f t="shared" si="6"/>
        <v>-0.10862558782504714</v>
      </c>
      <c r="AI24" s="10">
        <f t="shared" si="8"/>
        <v>-0.11627438294858593</v>
      </c>
      <c r="AK24" s="46">
        <f t="shared" si="7"/>
        <v>-1.1678336257132305</v>
      </c>
      <c r="AL24" s="10">
        <f t="shared" si="9"/>
        <v>-1.1561885666796456</v>
      </c>
    </row>
    <row r="25" spans="2:38" x14ac:dyDescent="0.3">
      <c r="B25" s="2" t="s">
        <v>21</v>
      </c>
      <c r="C25" s="41"/>
      <c r="D25" s="14">
        <v>5.1227429744539997E-2</v>
      </c>
      <c r="E25" s="15">
        <v>4.1366051150345397E-2</v>
      </c>
      <c r="F25" s="19">
        <v>2.8519430446005599E-2</v>
      </c>
      <c r="G25" s="43"/>
      <c r="H25" s="6">
        <v>39.836256519546801</v>
      </c>
      <c r="I25" s="7">
        <v>48.286919702615648</v>
      </c>
      <c r="J25" s="43"/>
      <c r="K25" s="6">
        <v>38.331752326298499</v>
      </c>
      <c r="L25" s="7">
        <v>46.465836904735099</v>
      </c>
      <c r="M25" s="43"/>
      <c r="N25" s="6">
        <v>37.451920060979702</v>
      </c>
      <c r="O25" s="7">
        <v>44.412061677021001</v>
      </c>
      <c r="P25" s="43"/>
      <c r="Q25" s="6">
        <v>36.129721061008198</v>
      </c>
      <c r="R25" s="7">
        <v>42.836231925168946</v>
      </c>
      <c r="S25" s="43"/>
      <c r="T25" s="6">
        <v>32.925906192260499</v>
      </c>
      <c r="U25" s="7">
        <v>38.929282168324647</v>
      </c>
      <c r="V25" s="43"/>
      <c r="W25" s="6">
        <v>31.765264734489801</v>
      </c>
      <c r="X25" s="7">
        <v>37.549934717510155</v>
      </c>
      <c r="Y25" s="43"/>
      <c r="Z25" s="46">
        <f t="shared" si="0"/>
        <v>-1.5045041932483016</v>
      </c>
      <c r="AA25" s="21">
        <f t="shared" si="1"/>
        <v>-1.3221989999715049</v>
      </c>
      <c r="AB25" s="10">
        <f t="shared" si="2"/>
        <v>-1.1606414577706978</v>
      </c>
      <c r="AC25" s="43"/>
      <c r="AD25" s="46">
        <f t="shared" si="3"/>
        <v>-1.8210827978805497</v>
      </c>
      <c r="AE25" s="21">
        <f t="shared" si="4"/>
        <v>-1.575829751852055</v>
      </c>
      <c r="AF25" s="10">
        <f t="shared" si="5"/>
        <v>-1.3793474508144925</v>
      </c>
      <c r="AG25" s="50"/>
      <c r="AH25" s="46">
        <f t="shared" si="6"/>
        <v>-0.5700812194921222</v>
      </c>
      <c r="AI25" s="10">
        <f t="shared" si="8"/>
        <v>-0.72902513560230631</v>
      </c>
      <c r="AK25" s="46">
        <f t="shared" si="7"/>
        <v>-3.1750273377039262</v>
      </c>
      <c r="AL25" s="10">
        <f t="shared" si="9"/>
        <v>-3.9526565840894001</v>
      </c>
    </row>
    <row r="26" spans="2:38" x14ac:dyDescent="0.3">
      <c r="B26" s="2" t="s">
        <v>22</v>
      </c>
      <c r="C26" s="41"/>
      <c r="D26" s="14">
        <v>4.5787010488969E-2</v>
      </c>
      <c r="E26" s="15">
        <v>4.4687163892143902E-2</v>
      </c>
      <c r="F26" s="19">
        <v>2.0988778376810999E-2</v>
      </c>
      <c r="G26" s="43"/>
      <c r="H26" s="6">
        <v>36.171625261138203</v>
      </c>
      <c r="I26" s="7">
        <v>35.761192504335199</v>
      </c>
      <c r="J26" s="43"/>
      <c r="K26" s="6">
        <v>34.753396133880997</v>
      </c>
      <c r="L26" s="7">
        <v>34.366980423994647</v>
      </c>
      <c r="M26" s="43"/>
      <c r="N26" s="6">
        <v>36.852093556746297</v>
      </c>
      <c r="O26" s="7">
        <v>36.567442409119799</v>
      </c>
      <c r="P26" s="43"/>
      <c r="Q26" s="6">
        <v>35.414684093145802</v>
      </c>
      <c r="R26" s="7">
        <v>35.144454240764702</v>
      </c>
      <c r="S26" s="43"/>
      <c r="T26" s="6">
        <v>31.623956559970999</v>
      </c>
      <c r="U26" s="7">
        <v>31.10086159084635</v>
      </c>
      <c r="V26" s="43"/>
      <c r="W26" s="6">
        <v>30.362337853845599</v>
      </c>
      <c r="X26" s="7">
        <v>29.841993186191552</v>
      </c>
      <c r="Y26" s="43"/>
      <c r="Z26" s="46">
        <f t="shared" si="0"/>
        <v>-1.4182291272572058</v>
      </c>
      <c r="AA26" s="21">
        <f t="shared" si="1"/>
        <v>-1.4374094636004955</v>
      </c>
      <c r="AB26" s="10">
        <f t="shared" si="2"/>
        <v>-1.2616187061254003</v>
      </c>
      <c r="AC26" s="43"/>
      <c r="AD26" s="46">
        <f t="shared" si="3"/>
        <v>-1.3942120803405516</v>
      </c>
      <c r="AE26" s="21">
        <f t="shared" si="4"/>
        <v>-1.4229881683550971</v>
      </c>
      <c r="AF26" s="10">
        <f t="shared" si="5"/>
        <v>-1.2588684046547982</v>
      </c>
      <c r="AG26" s="50"/>
      <c r="AH26" s="46">
        <f t="shared" si="6"/>
        <v>-0.21569233643733932</v>
      </c>
      <c r="AI26" s="10">
        <f t="shared" si="8"/>
        <v>-0.19396401454443976</v>
      </c>
      <c r="AK26" s="46">
        <f t="shared" si="7"/>
        <v>-2.0953904168139448</v>
      </c>
      <c r="AL26" s="10">
        <f t="shared" si="9"/>
        <v>-2.0088304950233118</v>
      </c>
    </row>
    <row r="27" spans="2:38" x14ac:dyDescent="0.3">
      <c r="B27" s="2" t="s">
        <v>23</v>
      </c>
      <c r="C27" s="41"/>
      <c r="D27" s="14">
        <v>3.1097421547645299</v>
      </c>
      <c r="E27" s="15">
        <v>3.8162388015793201</v>
      </c>
      <c r="F27" s="19">
        <v>1.9084555727410699</v>
      </c>
      <c r="G27" s="43"/>
      <c r="H27" s="6">
        <v>33.6345304357272</v>
      </c>
      <c r="I27" s="7">
        <v>31.507280782681701</v>
      </c>
      <c r="J27" s="43"/>
      <c r="K27" s="6">
        <v>32.501213755906299</v>
      </c>
      <c r="L27" s="7">
        <v>30.357391837653353</v>
      </c>
      <c r="M27" s="43"/>
      <c r="N27" s="6">
        <v>34.840090253529503</v>
      </c>
      <c r="O27" s="7">
        <v>32.618575833505645</v>
      </c>
      <c r="P27" s="43"/>
      <c r="Q27" s="6">
        <v>33.693511923293798</v>
      </c>
      <c r="R27" s="7">
        <v>31.4465346339903</v>
      </c>
      <c r="S27" s="43"/>
      <c r="T27" s="6">
        <v>28.447463599100502</v>
      </c>
      <c r="U27" s="7">
        <v>26.580755175118501</v>
      </c>
      <c r="V27" s="43"/>
      <c r="W27" s="6">
        <v>27.487985975007899</v>
      </c>
      <c r="X27" s="7">
        <v>25.609915732876601</v>
      </c>
      <c r="Y27" s="43"/>
      <c r="Z27" s="46">
        <f t="shared" si="0"/>
        <v>-1.1333166798209007</v>
      </c>
      <c r="AA27" s="21">
        <f t="shared" si="1"/>
        <v>-1.1465783302357053</v>
      </c>
      <c r="AB27" s="10">
        <f t="shared" si="2"/>
        <v>-0.95947762409260307</v>
      </c>
      <c r="AC27" s="43"/>
      <c r="AD27" s="46">
        <f t="shared" si="3"/>
        <v>-1.1498889450283478</v>
      </c>
      <c r="AE27" s="21">
        <f t="shared" si="4"/>
        <v>-1.1720411995153448</v>
      </c>
      <c r="AF27" s="10">
        <f t="shared" si="5"/>
        <v>-0.97083944224189977</v>
      </c>
      <c r="AG27" s="50"/>
      <c r="AH27" s="46">
        <f t="shared" si="6"/>
        <v>-0.28566083255431551</v>
      </c>
      <c r="AI27" s="10">
        <f t="shared" si="8"/>
        <v>-0.30424812642420945</v>
      </c>
      <c r="AK27" s="46">
        <f t="shared" si="7"/>
        <v>-0.78269414165281037</v>
      </c>
      <c r="AL27" s="10">
        <f t="shared" si="9"/>
        <v>-0.78116172401394723</v>
      </c>
    </row>
    <row r="28" spans="2:38" x14ac:dyDescent="0.3">
      <c r="B28" s="2" t="s">
        <v>24</v>
      </c>
      <c r="C28" s="41"/>
      <c r="D28" s="14">
        <v>1.62252236423279E-2</v>
      </c>
      <c r="E28" s="15">
        <v>1.6244365351614901E-2</v>
      </c>
      <c r="F28" s="19">
        <v>8.3850731276514292E-3</v>
      </c>
      <c r="G28" s="43"/>
      <c r="H28" s="6">
        <v>24.403552622211599</v>
      </c>
      <c r="I28" s="7">
        <v>23.749196808643049</v>
      </c>
      <c r="J28" s="43"/>
      <c r="K28" s="6">
        <v>23.7189898638918</v>
      </c>
      <c r="L28" s="7">
        <v>23.072797119501349</v>
      </c>
      <c r="M28" s="43"/>
      <c r="N28" s="6">
        <v>25.071585960607901</v>
      </c>
      <c r="O28" s="7">
        <v>24.549170772968552</v>
      </c>
      <c r="P28" s="43"/>
      <c r="Q28" s="6">
        <v>24.377030452782499</v>
      </c>
      <c r="R28" s="7">
        <v>23.854518840083898</v>
      </c>
      <c r="S28" s="43"/>
      <c r="T28" s="6">
        <v>20.236586809101802</v>
      </c>
      <c r="U28" s="7">
        <v>19.517486356813848</v>
      </c>
      <c r="V28" s="43"/>
      <c r="W28" s="6">
        <v>19.5960446981213</v>
      </c>
      <c r="X28" s="7">
        <v>18.882298060236849</v>
      </c>
      <c r="Y28" s="43"/>
      <c r="Z28" s="46">
        <f t="shared" si="0"/>
        <v>-0.68456275831979951</v>
      </c>
      <c r="AA28" s="21">
        <f t="shared" si="1"/>
        <v>-0.69455550782540243</v>
      </c>
      <c r="AB28" s="10">
        <f t="shared" si="2"/>
        <v>-0.64054211098050118</v>
      </c>
      <c r="AC28" s="43"/>
      <c r="AD28" s="46">
        <f t="shared" si="3"/>
        <v>-0.67639968914170012</v>
      </c>
      <c r="AE28" s="21">
        <f t="shared" si="4"/>
        <v>-0.69465193288465343</v>
      </c>
      <c r="AF28" s="10">
        <f t="shared" si="5"/>
        <v>-0.63518829657699882</v>
      </c>
      <c r="AG28" s="50"/>
      <c r="AH28" s="46">
        <f t="shared" si="6"/>
        <v>-7.4209206614127471E-2</v>
      </c>
      <c r="AI28" s="10">
        <f t="shared" si="8"/>
        <v>-7.6224549088503513E-2</v>
      </c>
      <c r="AK28" s="46">
        <f t="shared" si="7"/>
        <v>-0.99534991285954733</v>
      </c>
      <c r="AL28" s="10">
        <f t="shared" si="9"/>
        <v>-0.99962469218950445</v>
      </c>
    </row>
    <row r="29" spans="2:38" x14ac:dyDescent="0.3">
      <c r="B29" s="2" t="s">
        <v>25</v>
      </c>
      <c r="C29" s="41"/>
      <c r="D29" s="14">
        <v>0.11551869653265</v>
      </c>
      <c r="E29" s="15">
        <v>8.7245716831648099E-2</v>
      </c>
      <c r="F29" s="19">
        <v>5.6491849353377803E-2</v>
      </c>
      <c r="G29" s="43"/>
      <c r="H29" s="6">
        <v>40.590493524035303</v>
      </c>
      <c r="I29" s="7">
        <v>48.007454244784199</v>
      </c>
      <c r="J29" s="43"/>
      <c r="K29" s="6">
        <v>39.055734098737901</v>
      </c>
      <c r="L29" s="7">
        <v>46.193006499705</v>
      </c>
      <c r="M29" s="43"/>
      <c r="N29" s="6">
        <v>38.562423384808397</v>
      </c>
      <c r="O29" s="7">
        <v>44.710531351073854</v>
      </c>
      <c r="P29" s="43"/>
      <c r="Q29" s="6">
        <v>37.189667846253201</v>
      </c>
      <c r="R29" s="7">
        <v>43.113616587858303</v>
      </c>
      <c r="S29" s="43"/>
      <c r="T29" s="6">
        <v>33.675349967438301</v>
      </c>
      <c r="U29" s="7">
        <v>38.767575990671403</v>
      </c>
      <c r="V29" s="43"/>
      <c r="W29" s="6">
        <v>32.480562298415101</v>
      </c>
      <c r="X29" s="7">
        <v>37.384940651440203</v>
      </c>
      <c r="Y29" s="43"/>
      <c r="Z29" s="46">
        <f t="shared" si="0"/>
        <v>-1.5347594252974019</v>
      </c>
      <c r="AA29" s="21">
        <f t="shared" si="1"/>
        <v>-1.3727555385551966</v>
      </c>
      <c r="AB29" s="10">
        <f t="shared" si="2"/>
        <v>-1.1947876690231993</v>
      </c>
      <c r="AC29" s="43"/>
      <c r="AD29" s="46">
        <f t="shared" si="3"/>
        <v>-1.8144477450791996</v>
      </c>
      <c r="AE29" s="21">
        <f t="shared" si="4"/>
        <v>-1.5969147632155511</v>
      </c>
      <c r="AF29" s="10">
        <f t="shared" si="5"/>
        <v>-1.3826353392312001</v>
      </c>
      <c r="AG29" s="50"/>
      <c r="AH29" s="46">
        <f t="shared" si="6"/>
        <v>-0.46961405258984651</v>
      </c>
      <c r="AI29" s="10">
        <f t="shared" si="8"/>
        <v>-0.59415300164321683</v>
      </c>
      <c r="AK29" s="46">
        <f t="shared" si="7"/>
        <v>-2.5369310873581941</v>
      </c>
      <c r="AL29" s="10">
        <f t="shared" si="9"/>
        <v>-3.0776400123657384</v>
      </c>
    </row>
    <row r="30" spans="2:38" x14ac:dyDescent="0.3">
      <c r="B30" s="2" t="s">
        <v>26</v>
      </c>
      <c r="C30" s="41"/>
      <c r="D30" s="14">
        <v>5.1001452948917801E-2</v>
      </c>
      <c r="E30" s="15">
        <v>9.9589855190850896E-2</v>
      </c>
      <c r="F30" s="19">
        <v>6.7852596306738205E-2</v>
      </c>
      <c r="G30" s="43"/>
      <c r="H30" s="6">
        <v>31.123145643052801</v>
      </c>
      <c r="I30" s="7">
        <v>28.234228340023897</v>
      </c>
      <c r="J30" s="43"/>
      <c r="K30" s="6">
        <v>30.223058732682201</v>
      </c>
      <c r="L30" s="7">
        <v>27.4271629658517</v>
      </c>
      <c r="M30" s="43"/>
      <c r="N30" s="6">
        <v>36.251233402226703</v>
      </c>
      <c r="O30" s="7">
        <v>33.655574339827901</v>
      </c>
      <c r="P30" s="43"/>
      <c r="Q30" s="6">
        <v>35.352856503919199</v>
      </c>
      <c r="R30" s="7">
        <v>32.854325616640097</v>
      </c>
      <c r="S30" s="43"/>
      <c r="T30" s="6">
        <v>30.472603311493099</v>
      </c>
      <c r="U30" s="7">
        <v>27.765992560860848</v>
      </c>
      <c r="V30" s="43"/>
      <c r="W30" s="6">
        <v>29.6229212248398</v>
      </c>
      <c r="X30" s="7">
        <v>27.0088671221956</v>
      </c>
      <c r="Y30" s="43"/>
      <c r="Z30" s="46">
        <f t="shared" si="0"/>
        <v>-0.90008691037060018</v>
      </c>
      <c r="AA30" s="21">
        <f t="shared" si="1"/>
        <v>-0.89837689830750378</v>
      </c>
      <c r="AB30" s="10">
        <f t="shared" si="2"/>
        <v>-0.84968208665329925</v>
      </c>
      <c r="AC30" s="43"/>
      <c r="AD30" s="46">
        <f t="shared" si="3"/>
        <v>-0.80706537417219693</v>
      </c>
      <c r="AE30" s="21">
        <f t="shared" si="4"/>
        <v>-0.80124872318780405</v>
      </c>
      <c r="AF30" s="10">
        <f t="shared" si="5"/>
        <v>-0.7571254386652484</v>
      </c>
      <c r="AG30" s="50"/>
      <c r="AH30" s="46">
        <f t="shared" si="6"/>
        <v>-4.6575435376440301E-3</v>
      </c>
      <c r="AI30" s="10">
        <f t="shared" si="8"/>
        <v>1.8009142312830709E-3</v>
      </c>
      <c r="AK30" s="46">
        <f t="shared" si="7"/>
        <v>-0.8950935180158851</v>
      </c>
      <c r="AL30" s="10">
        <f t="shared" si="9"/>
        <v>-0.78369360735918669</v>
      </c>
    </row>
    <row r="31" spans="2:38" x14ac:dyDescent="0.3">
      <c r="B31" s="2" t="s">
        <v>27</v>
      </c>
      <c r="C31" s="41"/>
      <c r="D31" s="14">
        <v>2.3486793608540599E-2</v>
      </c>
      <c r="E31" s="15">
        <v>4.0271932047791198E-2</v>
      </c>
      <c r="F31" s="19">
        <v>2.6729693403471099E-2</v>
      </c>
      <c r="G31" s="43"/>
      <c r="H31" s="6">
        <v>33.230073326925002</v>
      </c>
      <c r="I31" s="7">
        <v>32.724081695190449</v>
      </c>
      <c r="J31" s="43"/>
      <c r="K31" s="6">
        <v>32.427539777651397</v>
      </c>
      <c r="L31" s="7">
        <v>31.788817420977001</v>
      </c>
      <c r="M31" s="43"/>
      <c r="N31" s="6">
        <v>38.296783198316</v>
      </c>
      <c r="O31" s="7">
        <v>37.775906930962549</v>
      </c>
      <c r="P31" s="43"/>
      <c r="Q31" s="6">
        <v>37.4865818154938</v>
      </c>
      <c r="R31" s="7">
        <v>36.82720358889005</v>
      </c>
      <c r="S31" s="43"/>
      <c r="T31" s="6">
        <v>33.396416329458901</v>
      </c>
      <c r="U31" s="7">
        <v>32.510217879386303</v>
      </c>
      <c r="V31" s="43"/>
      <c r="W31" s="6">
        <v>32.6304157963324</v>
      </c>
      <c r="X31" s="7">
        <v>31.62694993488325</v>
      </c>
      <c r="Y31" s="43"/>
      <c r="Z31" s="46">
        <f t="shared" si="0"/>
        <v>-0.80253354927360476</v>
      </c>
      <c r="AA31" s="21">
        <f t="shared" si="1"/>
        <v>-0.81020138282219989</v>
      </c>
      <c r="AB31" s="10">
        <f t="shared" si="2"/>
        <v>-0.76600053312650118</v>
      </c>
      <c r="AC31" s="43"/>
      <c r="AD31" s="46">
        <f t="shared" si="3"/>
        <v>-0.93526427421344849</v>
      </c>
      <c r="AE31" s="21">
        <f t="shared" si="4"/>
        <v>-0.9487033420724984</v>
      </c>
      <c r="AF31" s="10">
        <f t="shared" si="5"/>
        <v>-0.88326794450305357</v>
      </c>
      <c r="AG31" s="50"/>
      <c r="AH31" s="46">
        <f t="shared" si="6"/>
        <v>-3.6860545071429572E-2</v>
      </c>
      <c r="AI31" s="10">
        <f t="shared" si="8"/>
        <v>-5.7503898995038334E-2</v>
      </c>
      <c r="AK31" s="46">
        <f t="shared" si="7"/>
        <v>-0.92297299853349923</v>
      </c>
      <c r="AL31" s="10">
        <f t="shared" si="9"/>
        <v>-1.1253124010237225</v>
      </c>
    </row>
    <row r="32" spans="2:38" x14ac:dyDescent="0.3">
      <c r="B32" s="2" t="s">
        <v>28</v>
      </c>
      <c r="C32" s="41"/>
      <c r="D32" s="14">
        <v>0.103012570565662</v>
      </c>
      <c r="E32" s="15">
        <v>0.14729629375214001</v>
      </c>
      <c r="F32" s="19">
        <v>7.7041926696370999E-2</v>
      </c>
      <c r="G32" s="43"/>
      <c r="H32" s="6">
        <v>36.155870616115301</v>
      </c>
      <c r="I32" s="7">
        <v>33.467055633482047</v>
      </c>
      <c r="J32" s="43"/>
      <c r="K32" s="6">
        <v>35.241585791443498</v>
      </c>
      <c r="L32" s="7">
        <v>32.548077579224547</v>
      </c>
      <c r="M32" s="43"/>
      <c r="N32" s="6">
        <v>39.437255783897598</v>
      </c>
      <c r="O32" s="7">
        <v>36.58576456602345</v>
      </c>
      <c r="P32" s="43"/>
      <c r="Q32" s="6">
        <v>38.509946560709203</v>
      </c>
      <c r="R32" s="7">
        <v>35.647115424792105</v>
      </c>
      <c r="S32" s="43"/>
      <c r="T32" s="6">
        <v>31.190149983945901</v>
      </c>
      <c r="U32" s="7">
        <v>28.440465777575852</v>
      </c>
      <c r="V32" s="43"/>
      <c r="W32" s="6">
        <v>30.3546166594219</v>
      </c>
      <c r="X32" s="7">
        <v>27.609083269313849</v>
      </c>
      <c r="Y32" s="43"/>
      <c r="Z32" s="46">
        <f t="shared" si="0"/>
        <v>-0.91428482467180316</v>
      </c>
      <c r="AA32" s="21">
        <f t="shared" si="1"/>
        <v>-0.92730922318839504</v>
      </c>
      <c r="AB32" s="10">
        <f t="shared" si="2"/>
        <v>-0.83553332452400042</v>
      </c>
      <c r="AC32" s="43"/>
      <c r="AD32" s="46">
        <f t="shared" si="3"/>
        <v>-0.91897805425750079</v>
      </c>
      <c r="AE32" s="21">
        <f t="shared" si="4"/>
        <v>-0.93864914123134469</v>
      </c>
      <c r="AF32" s="10">
        <f t="shared" si="5"/>
        <v>-0.83138250826200277</v>
      </c>
      <c r="AG32" s="50"/>
      <c r="AH32" s="46">
        <f t="shared" si="6"/>
        <v>-0.13761711133938656</v>
      </c>
      <c r="AI32" s="10">
        <f t="shared" si="8"/>
        <v>-0.16131734322240937</v>
      </c>
      <c r="AK32" s="46">
        <f t="shared" si="7"/>
        <v>-1.2020885528819452</v>
      </c>
      <c r="AL32" s="10">
        <f t="shared" si="9"/>
        <v>-1.2593876409682403</v>
      </c>
    </row>
    <row r="33" spans="2:38" x14ac:dyDescent="0.3">
      <c r="B33" s="2" t="s">
        <v>29</v>
      </c>
      <c r="C33" s="41"/>
      <c r="D33" s="14">
        <v>7.7883163251867699E-2</v>
      </c>
      <c r="E33" s="15">
        <v>0.13228007059531</v>
      </c>
      <c r="F33" s="19">
        <v>6.7283222309043197E-2</v>
      </c>
      <c r="G33" s="43"/>
      <c r="H33" s="6">
        <v>29.9637131970137</v>
      </c>
      <c r="I33" s="7">
        <v>27.370740873566199</v>
      </c>
      <c r="J33" s="43"/>
      <c r="K33" s="6">
        <v>29.2231368286389</v>
      </c>
      <c r="L33" s="7">
        <v>26.60599924627185</v>
      </c>
      <c r="M33" s="43"/>
      <c r="N33" s="6">
        <v>34.671810614785002</v>
      </c>
      <c r="O33" s="7">
        <v>32.175429238346055</v>
      </c>
      <c r="P33" s="43"/>
      <c r="Q33" s="6">
        <v>33.933935126762101</v>
      </c>
      <c r="R33" s="7">
        <v>31.417654153272348</v>
      </c>
      <c r="S33" s="43"/>
      <c r="T33" s="6">
        <v>29.315052329654499</v>
      </c>
      <c r="U33" s="7">
        <v>26.846904777459052</v>
      </c>
      <c r="V33" s="43"/>
      <c r="W33" s="6">
        <v>28.595272966946101</v>
      </c>
      <c r="X33" s="7">
        <v>26.098448513821147</v>
      </c>
      <c r="Y33" s="43"/>
      <c r="Z33" s="46">
        <f t="shared" si="0"/>
        <v>-0.7405763683747999</v>
      </c>
      <c r="AA33" s="21">
        <f t="shared" si="1"/>
        <v>-0.73787548802290104</v>
      </c>
      <c r="AB33" s="10">
        <f t="shared" si="2"/>
        <v>-0.71977936270839749</v>
      </c>
      <c r="AC33" s="43"/>
      <c r="AD33" s="46">
        <f t="shared" si="3"/>
        <v>-0.7647416272943488</v>
      </c>
      <c r="AE33" s="21">
        <f t="shared" si="4"/>
        <v>-0.75777508507370683</v>
      </c>
      <c r="AF33" s="10">
        <f t="shared" si="5"/>
        <v>-0.74845626363790529</v>
      </c>
      <c r="AG33" s="50"/>
      <c r="AH33" s="46">
        <f t="shared" si="6"/>
        <v>-1.8241477243446151E-2</v>
      </c>
      <c r="AI33" s="10">
        <f t="shared" si="8"/>
        <v>-6.5770388447255737E-3</v>
      </c>
      <c r="AK33" s="46">
        <f t="shared" si="7"/>
        <v>-0.77697460179160205</v>
      </c>
      <c r="AL33" s="10">
        <f t="shared" si="9"/>
        <v>-0.77293860930383207</v>
      </c>
    </row>
    <row r="34" spans="2:38" x14ac:dyDescent="0.3">
      <c r="B34" s="2" t="s">
        <v>30</v>
      </c>
      <c r="C34" s="41"/>
      <c r="D34" s="14">
        <v>1.6746842744139101</v>
      </c>
      <c r="E34" s="15">
        <v>1.5264052255317899</v>
      </c>
      <c r="F34" s="19">
        <v>1.0194384321593899</v>
      </c>
      <c r="G34" s="43"/>
      <c r="H34" s="6">
        <v>42.233985115072301</v>
      </c>
      <c r="I34" s="7">
        <v>50.273117516307352</v>
      </c>
      <c r="J34" s="43"/>
      <c r="K34" s="6">
        <v>40.755071871573698</v>
      </c>
      <c r="L34" s="7">
        <v>48.54172736556545</v>
      </c>
      <c r="M34" s="43"/>
      <c r="N34" s="6">
        <v>40.584292748941699</v>
      </c>
      <c r="O34" s="7">
        <v>47.378767213260105</v>
      </c>
      <c r="P34" s="43"/>
      <c r="Q34" s="6">
        <v>39.257889767866402</v>
      </c>
      <c r="R34" s="7">
        <v>45.8542197103191</v>
      </c>
      <c r="S34" s="43"/>
      <c r="T34" s="6">
        <v>36.165869341650101</v>
      </c>
      <c r="U34" s="7">
        <v>41.760252346105204</v>
      </c>
      <c r="V34" s="43"/>
      <c r="W34" s="6">
        <v>35.009762207892202</v>
      </c>
      <c r="X34" s="7">
        <v>40.450998068169753</v>
      </c>
      <c r="Y34" s="43"/>
      <c r="Z34" s="46">
        <f t="shared" si="0"/>
        <v>-1.478913243498603</v>
      </c>
      <c r="AA34" s="21">
        <f t="shared" si="1"/>
        <v>-1.3264029810752973</v>
      </c>
      <c r="AB34" s="10">
        <f t="shared" si="2"/>
        <v>-1.1561071337578994</v>
      </c>
      <c r="AC34" s="43"/>
      <c r="AD34" s="46">
        <f t="shared" si="3"/>
        <v>-1.7313901507419018</v>
      </c>
      <c r="AE34" s="21">
        <f t="shared" si="4"/>
        <v>-1.5245475029410045</v>
      </c>
      <c r="AF34" s="10">
        <f t="shared" si="5"/>
        <v>-1.3092542779354517</v>
      </c>
      <c r="AG34" s="50"/>
      <c r="AH34" s="46">
        <f t="shared" si="6"/>
        <v>-0.58171538611840945</v>
      </c>
      <c r="AI34" s="10">
        <f t="shared" si="8"/>
        <v>-0.75520459080317959</v>
      </c>
      <c r="AK34" s="46">
        <f t="shared" si="7"/>
        <v>-1.1347536681094037</v>
      </c>
      <c r="AL34" s="10">
        <f t="shared" si="9"/>
        <v>-1.2806210006766043</v>
      </c>
    </row>
    <row r="35" spans="2:38" x14ac:dyDescent="0.3">
      <c r="B35" s="2" t="s">
        <v>31</v>
      </c>
      <c r="C35" s="41"/>
      <c r="D35" s="14">
        <v>2.41331951943753E-3</v>
      </c>
      <c r="E35" s="15">
        <v>3.6545487159241399E-3</v>
      </c>
      <c r="F35" s="19">
        <v>1.7448144506025201E-3</v>
      </c>
      <c r="G35" s="43"/>
      <c r="H35" s="6">
        <v>32.133278801674898</v>
      </c>
      <c r="I35" s="7">
        <v>32.153732312915849</v>
      </c>
      <c r="J35" s="43"/>
      <c r="K35" s="6">
        <v>30.3415058684119</v>
      </c>
      <c r="L35" s="7">
        <v>30.143304495950051</v>
      </c>
      <c r="M35" s="43"/>
      <c r="N35" s="6">
        <v>31.359531507200899</v>
      </c>
      <c r="O35" s="7">
        <v>30.983909281424449</v>
      </c>
      <c r="P35" s="43"/>
      <c r="Q35" s="6">
        <v>29.6878080512911</v>
      </c>
      <c r="R35" s="7">
        <v>29.126370745738999</v>
      </c>
      <c r="S35" s="43"/>
      <c r="T35" s="6">
        <v>26.327262347888102</v>
      </c>
      <c r="U35" s="7">
        <v>25.853636992821301</v>
      </c>
      <c r="V35" s="43"/>
      <c r="W35" s="6">
        <v>24.949694345241799</v>
      </c>
      <c r="X35" s="7">
        <v>24.342976158167652</v>
      </c>
      <c r="Y35" s="43"/>
      <c r="Z35" s="46">
        <f t="shared" si="0"/>
        <v>-1.7917729332629975</v>
      </c>
      <c r="AA35" s="21">
        <f t="shared" si="1"/>
        <v>-1.6717234559097989</v>
      </c>
      <c r="AB35" s="10">
        <f t="shared" si="2"/>
        <v>-1.3775680026463029</v>
      </c>
      <c r="AC35" s="43"/>
      <c r="AD35" s="46">
        <f t="shared" si="3"/>
        <v>-2.0104278169657981</v>
      </c>
      <c r="AE35" s="21">
        <f t="shared" si="4"/>
        <v>-1.8575385356854497</v>
      </c>
      <c r="AF35" s="10">
        <f t="shared" si="5"/>
        <v>-1.510660834653649</v>
      </c>
      <c r="AG35" s="50"/>
      <c r="AH35" s="46">
        <f t="shared" si="6"/>
        <v>-0.36651280243214224</v>
      </c>
      <c r="AI35" s="10">
        <f t="shared" si="8"/>
        <v>-0.4309586744251237</v>
      </c>
      <c r="AK35" s="46">
        <f t="shared" si="7"/>
        <v>-3.8114994754523681</v>
      </c>
      <c r="AL35" s="10">
        <f t="shared" si="9"/>
        <v>-4.377139791710178</v>
      </c>
    </row>
    <row r="36" spans="2:38" x14ac:dyDescent="0.3">
      <c r="B36" s="2" t="s">
        <v>32</v>
      </c>
      <c r="C36" s="41"/>
      <c r="D36" s="14">
        <v>1.16170838631404E-2</v>
      </c>
      <c r="E36" s="15">
        <v>2.00416847434347E-2</v>
      </c>
      <c r="F36" s="19">
        <v>1.3910825446380301E-2</v>
      </c>
      <c r="G36" s="43"/>
      <c r="H36" s="6">
        <v>32.9571081747184</v>
      </c>
      <c r="I36" s="7">
        <v>26.7459060432043</v>
      </c>
      <c r="J36" s="43"/>
      <c r="K36" s="6">
        <v>32.3220516053469</v>
      </c>
      <c r="L36" s="7">
        <v>26.104546938038201</v>
      </c>
      <c r="M36" s="43"/>
      <c r="N36" s="6">
        <v>35.103399955138002</v>
      </c>
      <c r="O36" s="7">
        <v>29.173860889853351</v>
      </c>
      <c r="P36" s="43"/>
      <c r="Q36" s="6">
        <v>34.447607434744903</v>
      </c>
      <c r="R36" s="7">
        <v>28.508714200629498</v>
      </c>
      <c r="S36" s="43"/>
      <c r="T36" s="6">
        <v>32.438811756042803</v>
      </c>
      <c r="U36" s="7">
        <v>26.311056800240252</v>
      </c>
      <c r="V36" s="43"/>
      <c r="W36" s="6">
        <v>31.812014506445198</v>
      </c>
      <c r="X36" s="7">
        <v>25.6688711455263</v>
      </c>
      <c r="Y36" s="43"/>
      <c r="Z36" s="46">
        <f t="shared" ref="Z36:Z67" si="10">K36-H36</f>
        <v>-0.63505656937149979</v>
      </c>
      <c r="AA36" s="21">
        <f t="shared" ref="AA36:AA67" si="11">Q36-N36</f>
        <v>-0.65579252039309921</v>
      </c>
      <c r="AB36" s="10">
        <f t="shared" ref="AB36:AB67" si="12">W36-T36</f>
        <v>-0.62679724959760463</v>
      </c>
      <c r="AC36" s="43"/>
      <c r="AD36" s="46">
        <f t="shared" ref="AD36:AD67" si="13">L36-I36</f>
        <v>-0.6413591051660994</v>
      </c>
      <c r="AE36" s="21">
        <f t="shared" ref="AE36:AE67" si="14">R36-O36</f>
        <v>-0.66514668922385312</v>
      </c>
      <c r="AF36" s="10">
        <f t="shared" ref="AF36:AF67" si="15">X36-U36</f>
        <v>-0.64218565471395195</v>
      </c>
      <c r="AG36" s="50"/>
      <c r="AH36" s="46">
        <f t="shared" ref="AH36:AH67" si="16">SLOPE(Z36:AB36,LN($D36:$F36))</f>
        <v>-4.4057944275247403E-2</v>
      </c>
      <c r="AI36" s="10">
        <f t="shared" si="8"/>
        <v>-4.642838713007786E-2</v>
      </c>
      <c r="AK36" s="46">
        <f t="shared" ref="AK36:AK67" si="17">INTERCEPT(Z36:AB36,LN($D36:$F36))</f>
        <v>-0.8248507659558203</v>
      </c>
      <c r="AL36" s="10">
        <f t="shared" si="9"/>
        <v>-0.84518684464632632</v>
      </c>
    </row>
    <row r="37" spans="2:38" x14ac:dyDescent="0.3">
      <c r="B37" s="2" t="s">
        <v>33</v>
      </c>
      <c r="C37" s="41"/>
      <c r="D37" s="14">
        <v>2.5226374668832902E-2</v>
      </c>
      <c r="E37" s="15">
        <v>4.4657351669345001E-2</v>
      </c>
      <c r="F37" s="19">
        <v>3.4290349398380701E-2</v>
      </c>
      <c r="G37" s="43"/>
      <c r="H37" s="6">
        <v>34.795870417686302</v>
      </c>
      <c r="I37" s="7">
        <v>32.492665864146048</v>
      </c>
      <c r="J37" s="43"/>
      <c r="K37" s="6">
        <v>33.659625227919797</v>
      </c>
      <c r="L37" s="7">
        <v>31.419151706580351</v>
      </c>
      <c r="M37" s="43"/>
      <c r="N37" s="6">
        <v>38.749569581559903</v>
      </c>
      <c r="O37" s="7">
        <v>37.446603506605001</v>
      </c>
      <c r="P37" s="43"/>
      <c r="Q37" s="6">
        <v>37.587135750052298</v>
      </c>
      <c r="R37" s="7">
        <v>36.3443099133125</v>
      </c>
      <c r="S37" s="43"/>
      <c r="T37" s="6">
        <v>33.523773396236002</v>
      </c>
      <c r="U37" s="7">
        <v>31.562308058640703</v>
      </c>
      <c r="V37" s="43"/>
      <c r="W37" s="6">
        <v>32.440133677454099</v>
      </c>
      <c r="X37" s="7">
        <v>30.5352603536587</v>
      </c>
      <c r="Y37" s="43"/>
      <c r="Z37" s="46">
        <f t="shared" si="10"/>
        <v>-1.1362451897665053</v>
      </c>
      <c r="AA37" s="21">
        <f t="shared" si="11"/>
        <v>-1.1624338315076059</v>
      </c>
      <c r="AB37" s="10">
        <f t="shared" si="12"/>
        <v>-1.0836397187819031</v>
      </c>
      <c r="AC37" s="43"/>
      <c r="AD37" s="46">
        <f t="shared" si="13"/>
        <v>-1.0735141575656968</v>
      </c>
      <c r="AE37" s="21">
        <f t="shared" si="14"/>
        <v>-1.1022935932925009</v>
      </c>
      <c r="AF37" s="10">
        <f t="shared" si="15"/>
        <v>-1.027047704982003</v>
      </c>
      <c r="AG37" s="50"/>
      <c r="AH37" s="46">
        <f t="shared" si="16"/>
        <v>-4.0029539201875027E-2</v>
      </c>
      <c r="AI37" s="10">
        <f t="shared" si="8"/>
        <v>-4.498041492014597E-2</v>
      </c>
      <c r="AK37" s="46">
        <f t="shared" si="17"/>
        <v>-1.2630262058171533</v>
      </c>
      <c r="AL37" s="10">
        <f t="shared" si="9"/>
        <v>-1.2199745405242055</v>
      </c>
    </row>
    <row r="38" spans="2:38" x14ac:dyDescent="0.3">
      <c r="B38" s="2" t="s">
        <v>34</v>
      </c>
      <c r="C38" s="41"/>
      <c r="D38" s="14">
        <v>0.49278310696444599</v>
      </c>
      <c r="E38" s="15">
        <v>0.55176436602262102</v>
      </c>
      <c r="F38" s="19">
        <v>0.18527383053113</v>
      </c>
      <c r="G38" s="43"/>
      <c r="H38" s="6">
        <v>33.362388056326203</v>
      </c>
      <c r="I38" s="7">
        <v>32.861605121367347</v>
      </c>
      <c r="J38" s="43"/>
      <c r="K38" s="6">
        <v>31.3736992796963</v>
      </c>
      <c r="L38" s="7">
        <v>30.970830433541998</v>
      </c>
      <c r="M38" s="43"/>
      <c r="N38" s="6">
        <v>33.785299394951302</v>
      </c>
      <c r="O38" s="7">
        <v>33.261800693782149</v>
      </c>
      <c r="P38" s="43"/>
      <c r="Q38" s="6">
        <v>31.7741979622343</v>
      </c>
      <c r="R38" s="7">
        <v>31.348312296252999</v>
      </c>
      <c r="S38" s="43"/>
      <c r="T38" s="6">
        <v>28.314058353852701</v>
      </c>
      <c r="U38" s="7">
        <v>28.563661866755648</v>
      </c>
      <c r="V38" s="43"/>
      <c r="W38" s="6">
        <v>26.7466791582087</v>
      </c>
      <c r="X38" s="7">
        <v>27.039762912452048</v>
      </c>
      <c r="Y38" s="43"/>
      <c r="Z38" s="46">
        <f t="shared" si="10"/>
        <v>-1.9886887766299033</v>
      </c>
      <c r="AA38" s="21">
        <f t="shared" si="11"/>
        <v>-2.0111014327170018</v>
      </c>
      <c r="AB38" s="10">
        <f t="shared" si="12"/>
        <v>-1.5673791956440013</v>
      </c>
      <c r="AC38" s="43"/>
      <c r="AD38" s="46">
        <f t="shared" si="13"/>
        <v>-1.8907746878253491</v>
      </c>
      <c r="AE38" s="21">
        <f t="shared" si="14"/>
        <v>-1.9134883975291501</v>
      </c>
      <c r="AF38" s="10">
        <f t="shared" si="15"/>
        <v>-1.5238989543036006</v>
      </c>
      <c r="AG38" s="50"/>
      <c r="AH38" s="46">
        <f t="shared" si="16"/>
        <v>-0.41603690619879441</v>
      </c>
      <c r="AI38" s="10">
        <f t="shared" si="8"/>
        <v>-0.3640662002627939</v>
      </c>
      <c r="AK38" s="46">
        <f t="shared" si="17"/>
        <v>-2.2701292773809452</v>
      </c>
      <c r="AL38" s="10">
        <f t="shared" si="9"/>
        <v>-2.1386931622356466</v>
      </c>
    </row>
    <row r="39" spans="2:38" x14ac:dyDescent="0.3">
      <c r="B39" s="2" t="s">
        <v>35</v>
      </c>
      <c r="C39" s="41"/>
      <c r="D39" s="14">
        <v>32.8646407088522</v>
      </c>
      <c r="E39" s="15">
        <v>39.711157780843998</v>
      </c>
      <c r="F39" s="19">
        <v>18.7245283804167</v>
      </c>
      <c r="G39" s="43"/>
      <c r="H39" s="6">
        <v>59.855466254815802</v>
      </c>
      <c r="I39" s="7">
        <v>73.095998649324656</v>
      </c>
      <c r="J39" s="43"/>
      <c r="K39" s="6">
        <v>58.114382550445598</v>
      </c>
      <c r="L39" s="7">
        <v>71.117917299593699</v>
      </c>
      <c r="M39" s="43"/>
      <c r="N39" s="6">
        <v>62.709750743100699</v>
      </c>
      <c r="O39" s="7">
        <v>77.34971232507371</v>
      </c>
      <c r="P39" s="43"/>
      <c r="Q39" s="6">
        <v>60.931906514179602</v>
      </c>
      <c r="R39" s="7">
        <v>75.296861256253294</v>
      </c>
      <c r="S39" s="43"/>
      <c r="T39" s="6">
        <v>53.486092585958801</v>
      </c>
      <c r="U39" s="7">
        <v>62.987926187569101</v>
      </c>
      <c r="V39" s="43"/>
      <c r="W39" s="6">
        <v>52.0704439247952</v>
      </c>
      <c r="X39" s="7">
        <v>61.4602226429027</v>
      </c>
      <c r="Y39" s="43"/>
      <c r="Z39" s="46">
        <f t="shared" si="10"/>
        <v>-1.7410837043702045</v>
      </c>
      <c r="AA39" s="21">
        <f t="shared" si="11"/>
        <v>-1.7778442289210972</v>
      </c>
      <c r="AB39" s="10">
        <f t="shared" si="12"/>
        <v>-1.4156486611636012</v>
      </c>
      <c r="AC39" s="43"/>
      <c r="AD39" s="46">
        <f t="shared" si="13"/>
        <v>-1.9780813497309566</v>
      </c>
      <c r="AE39" s="21">
        <f t="shared" si="14"/>
        <v>-2.0528510688204165</v>
      </c>
      <c r="AF39" s="10">
        <f t="shared" si="15"/>
        <v>-1.5277035446664016</v>
      </c>
      <c r="AG39" s="50"/>
      <c r="AH39" s="46">
        <f t="shared" si="16"/>
        <v>-0.50391117273755692</v>
      </c>
      <c r="AI39" s="10">
        <f t="shared" si="8"/>
        <v>-0.72188458993451721</v>
      </c>
      <c r="AK39" s="46">
        <f t="shared" si="17"/>
        <v>5.229109955578326E-2</v>
      </c>
      <c r="AL39" s="10">
        <f t="shared" si="9"/>
        <v>0.5783958883548832</v>
      </c>
    </row>
    <row r="40" spans="2:38" x14ac:dyDescent="0.3">
      <c r="B40" s="2" t="s">
        <v>36</v>
      </c>
      <c r="C40" s="41"/>
      <c r="D40" s="14">
        <v>0.45812642354440902</v>
      </c>
      <c r="E40" s="15">
        <v>0.60737333976160501</v>
      </c>
      <c r="F40" s="19">
        <v>0.21195405110599</v>
      </c>
      <c r="G40" s="43"/>
      <c r="H40" s="6">
        <v>26.540664399125198</v>
      </c>
      <c r="I40" s="7">
        <v>25.032995796853299</v>
      </c>
      <c r="J40" s="43"/>
      <c r="K40" s="6">
        <v>25.803461919574598</v>
      </c>
      <c r="L40" s="7">
        <v>24.343543452650849</v>
      </c>
      <c r="M40" s="43"/>
      <c r="N40" s="6">
        <v>28.960753174296698</v>
      </c>
      <c r="O40" s="7">
        <v>27.39465210933335</v>
      </c>
      <c r="P40" s="43"/>
      <c r="Q40" s="6">
        <v>28.223886029989799</v>
      </c>
      <c r="R40" s="7">
        <v>26.705423733698701</v>
      </c>
      <c r="S40" s="43"/>
      <c r="T40" s="6">
        <v>20.925155329160699</v>
      </c>
      <c r="U40" s="7">
        <v>19.623838148104049</v>
      </c>
      <c r="V40" s="43"/>
      <c r="W40" s="6">
        <v>20.248485401079201</v>
      </c>
      <c r="X40" s="7">
        <v>18.990666123273847</v>
      </c>
      <c r="Y40" s="43"/>
      <c r="Z40" s="46">
        <f t="shared" si="10"/>
        <v>-0.73720247955060003</v>
      </c>
      <c r="AA40" s="21">
        <f t="shared" si="11"/>
        <v>-0.73686714430689904</v>
      </c>
      <c r="AB40" s="10">
        <f t="shared" si="12"/>
        <v>-0.67666992808149828</v>
      </c>
      <c r="AC40" s="43"/>
      <c r="AD40" s="46">
        <f t="shared" si="13"/>
        <v>-0.68945234420245072</v>
      </c>
      <c r="AE40" s="21">
        <f t="shared" si="14"/>
        <v>-0.68922837563464867</v>
      </c>
      <c r="AF40" s="10">
        <f t="shared" si="15"/>
        <v>-0.63317202483020196</v>
      </c>
      <c r="AG40" s="50"/>
      <c r="AH40" s="46">
        <f t="shared" si="16"/>
        <v>-6.1694448856673141E-2</v>
      </c>
      <c r="AI40" s="10">
        <f t="shared" si="8"/>
        <v>-5.7426371359135323E-2</v>
      </c>
      <c r="AK40" s="46">
        <f t="shared" si="17"/>
        <v>-0.77512410691835021</v>
      </c>
      <c r="AL40" s="10">
        <f t="shared" si="9"/>
        <v>-0.72480142045512908</v>
      </c>
    </row>
    <row r="41" spans="2:38" x14ac:dyDescent="0.3">
      <c r="B41" s="2" t="s">
        <v>37</v>
      </c>
      <c r="C41" s="41"/>
      <c r="D41" s="14">
        <v>3.1966831110471399E-3</v>
      </c>
      <c r="E41" s="15">
        <v>4.2101058022656597E-3</v>
      </c>
      <c r="F41" s="19">
        <v>2.6668529625465099E-3</v>
      </c>
      <c r="G41" s="43"/>
      <c r="H41" s="6">
        <v>27.501091529974801</v>
      </c>
      <c r="I41" s="7">
        <v>26.926464508122301</v>
      </c>
      <c r="J41" s="43"/>
      <c r="K41" s="6">
        <v>26.019243603383</v>
      </c>
      <c r="L41" s="7">
        <v>25.459168701509448</v>
      </c>
      <c r="M41" s="43"/>
      <c r="N41" s="6">
        <v>27.9052603074967</v>
      </c>
      <c r="O41" s="7">
        <v>27.642506890155552</v>
      </c>
      <c r="P41" s="43"/>
      <c r="Q41" s="6">
        <v>26.463771771684101</v>
      </c>
      <c r="R41" s="7">
        <v>26.18938761750335</v>
      </c>
      <c r="S41" s="43"/>
      <c r="T41" s="6">
        <v>24.1612129391842</v>
      </c>
      <c r="U41" s="7">
        <v>23.968195820675149</v>
      </c>
      <c r="V41" s="43"/>
      <c r="W41" s="6">
        <v>22.8883561086455</v>
      </c>
      <c r="X41" s="7">
        <v>22.6874425416433</v>
      </c>
      <c r="Y41" s="43"/>
      <c r="Z41" s="46">
        <f t="shared" si="10"/>
        <v>-1.4818479265918008</v>
      </c>
      <c r="AA41" s="21">
        <f t="shared" si="11"/>
        <v>-1.4414885358125993</v>
      </c>
      <c r="AB41" s="10">
        <f t="shared" si="12"/>
        <v>-1.2728568305387</v>
      </c>
      <c r="AC41" s="43"/>
      <c r="AD41" s="46">
        <f t="shared" si="13"/>
        <v>-1.467295806612853</v>
      </c>
      <c r="AE41" s="21">
        <f t="shared" si="14"/>
        <v>-1.4531192726522022</v>
      </c>
      <c r="AF41" s="10">
        <f t="shared" si="15"/>
        <v>-1.280753279031849</v>
      </c>
      <c r="AG41" s="50"/>
      <c r="AH41" s="46">
        <f t="shared" si="16"/>
        <v>-0.32715116935546318</v>
      </c>
      <c r="AI41" s="10">
        <f t="shared" si="8"/>
        <v>-0.34243483133943325</v>
      </c>
      <c r="AK41" s="46">
        <f t="shared" si="17"/>
        <v>-3.2681563249670296</v>
      </c>
      <c r="AL41" s="10">
        <f t="shared" si="9"/>
        <v>-3.3571494230264172</v>
      </c>
    </row>
    <row r="42" spans="2:38" x14ac:dyDescent="0.3">
      <c r="B42" s="2" t="s">
        <v>38</v>
      </c>
      <c r="C42" s="41"/>
      <c r="D42" s="14">
        <v>2.3042542138840501E-2</v>
      </c>
      <c r="E42" s="15">
        <v>3.7542386826000397E-2</v>
      </c>
      <c r="F42" s="19">
        <v>1.4315520391734501E-2</v>
      </c>
      <c r="G42" s="43"/>
      <c r="H42" s="6">
        <v>27.544298437521999</v>
      </c>
      <c r="I42" s="7">
        <v>29.209057835042898</v>
      </c>
      <c r="J42" s="43"/>
      <c r="K42" s="6">
        <v>26.8518361901837</v>
      </c>
      <c r="L42" s="7">
        <v>28.520528185286452</v>
      </c>
      <c r="M42" s="43"/>
      <c r="N42" s="6">
        <v>28.839023537307501</v>
      </c>
      <c r="O42" s="7">
        <v>30.770340069908649</v>
      </c>
      <c r="P42" s="43"/>
      <c r="Q42" s="6">
        <v>28.151116923966899</v>
      </c>
      <c r="R42" s="7">
        <v>30.07547386518765</v>
      </c>
      <c r="S42" s="43"/>
      <c r="T42" s="6">
        <v>26.4058322854805</v>
      </c>
      <c r="U42" s="7">
        <v>28.166700846037948</v>
      </c>
      <c r="V42" s="43"/>
      <c r="W42" s="6">
        <v>25.7388132977743</v>
      </c>
      <c r="X42" s="7">
        <v>27.48766673648635</v>
      </c>
      <c r="Y42" s="43"/>
      <c r="Z42" s="46">
        <f t="shared" si="10"/>
        <v>-0.6924622473382982</v>
      </c>
      <c r="AA42" s="21">
        <f t="shared" si="11"/>
        <v>-0.68790661334060133</v>
      </c>
      <c r="AB42" s="10">
        <f t="shared" si="12"/>
        <v>-0.66701898770620005</v>
      </c>
      <c r="AC42" s="43"/>
      <c r="AD42" s="46">
        <f t="shared" si="13"/>
        <v>-0.68852964975644682</v>
      </c>
      <c r="AE42" s="21">
        <f t="shared" si="14"/>
        <v>-0.69486620472099858</v>
      </c>
      <c r="AF42" s="10">
        <f t="shared" si="15"/>
        <v>-0.67903410955159771</v>
      </c>
      <c r="AG42" s="50"/>
      <c r="AH42" s="46">
        <f t="shared" si="16"/>
        <v>-2.1533190263357652E-2</v>
      </c>
      <c r="AI42" s="10">
        <f t="shared" si="8"/>
        <v>-1.6406576041012227E-2</v>
      </c>
      <c r="AK42" s="46">
        <f t="shared" si="17"/>
        <v>-0.76356456911569237</v>
      </c>
      <c r="AL42" s="10">
        <f t="shared" si="9"/>
        <v>-0.74926988375608183</v>
      </c>
    </row>
    <row r="43" spans="2:38" x14ac:dyDescent="0.3">
      <c r="B43" s="2" t="s">
        <v>39</v>
      </c>
      <c r="C43" s="41"/>
      <c r="D43" s="14">
        <v>3.98550357606546E-4</v>
      </c>
      <c r="E43" s="15">
        <v>3.6460976428798599E-4</v>
      </c>
      <c r="F43" s="19">
        <v>1.4932346355284301E-4</v>
      </c>
      <c r="G43" s="43"/>
      <c r="H43" s="6">
        <v>17.255243301391602</v>
      </c>
      <c r="I43" s="7">
        <v>17.208623886108349</v>
      </c>
      <c r="J43" s="43"/>
      <c r="K43" s="6">
        <v>16.046916961669901</v>
      </c>
      <c r="L43" s="7">
        <v>15.985973358154251</v>
      </c>
      <c r="M43" s="43"/>
      <c r="N43" s="6">
        <v>17.161140441894499</v>
      </c>
      <c r="O43" s="7">
        <v>17.1576280593872</v>
      </c>
      <c r="P43" s="43"/>
      <c r="Q43" s="6">
        <v>15.9744510650634</v>
      </c>
      <c r="R43" s="7">
        <v>15.953076362609799</v>
      </c>
      <c r="S43" s="43"/>
      <c r="T43" s="6">
        <v>15.6373224258422</v>
      </c>
      <c r="U43" s="7">
        <v>15.5083985328674</v>
      </c>
      <c r="V43" s="43"/>
      <c r="W43" s="6">
        <v>14.553035736083901</v>
      </c>
      <c r="X43" s="7">
        <v>14.412622928619349</v>
      </c>
      <c r="Y43" s="43"/>
      <c r="Z43" s="46">
        <f t="shared" si="10"/>
        <v>-1.208326339721701</v>
      </c>
      <c r="AA43" s="21">
        <f t="shared" si="11"/>
        <v>-1.1866893768310991</v>
      </c>
      <c r="AB43" s="10">
        <f t="shared" si="12"/>
        <v>-1.084286689758299</v>
      </c>
      <c r="AC43" s="43"/>
      <c r="AD43" s="46">
        <f t="shared" si="13"/>
        <v>-1.222650527954098</v>
      </c>
      <c r="AE43" s="21">
        <f t="shared" si="14"/>
        <v>-1.2045516967774006</v>
      </c>
      <c r="AF43" s="10">
        <f t="shared" si="15"/>
        <v>-1.0957756042480504</v>
      </c>
      <c r="AG43" s="50"/>
      <c r="AH43" s="46">
        <f t="shared" si="16"/>
        <v>-0.12162749725228295</v>
      </c>
      <c r="AI43" s="10">
        <f t="shared" si="8"/>
        <v>-0.12624018895525299</v>
      </c>
      <c r="AK43" s="46">
        <f t="shared" si="17"/>
        <v>-2.1552380714949404</v>
      </c>
      <c r="AL43" s="10">
        <f t="shared" si="9"/>
        <v>-2.2075495135373102</v>
      </c>
    </row>
    <row r="44" spans="2:38" x14ac:dyDescent="0.3">
      <c r="B44" s="2" t="s">
        <v>40</v>
      </c>
      <c r="C44" s="41"/>
      <c r="D44" s="14">
        <v>7.8533421110330598E-2</v>
      </c>
      <c r="E44" s="15">
        <v>9.7377972586523004E-2</v>
      </c>
      <c r="F44" s="19">
        <v>3.6689937685310599E-2</v>
      </c>
      <c r="G44" s="43"/>
      <c r="H44" s="6">
        <v>25.4406500571381</v>
      </c>
      <c r="I44" s="7">
        <v>24.878137266446402</v>
      </c>
      <c r="J44" s="43"/>
      <c r="K44" s="6">
        <v>24.352522508606398</v>
      </c>
      <c r="L44" s="7">
        <v>23.8413570500026</v>
      </c>
      <c r="M44" s="43"/>
      <c r="N44" s="6">
        <v>26.1338157801211</v>
      </c>
      <c r="O44" s="7">
        <v>25.820892013352449</v>
      </c>
      <c r="P44" s="43"/>
      <c r="Q44" s="6">
        <v>25.079002062196999</v>
      </c>
      <c r="R44" s="7">
        <v>24.808337548724051</v>
      </c>
      <c r="S44" s="43"/>
      <c r="T44" s="6">
        <v>19.8007735577653</v>
      </c>
      <c r="U44" s="7">
        <v>19.21735305344545</v>
      </c>
      <c r="V44" s="43"/>
      <c r="W44" s="6">
        <v>18.919966833121901</v>
      </c>
      <c r="X44" s="7">
        <v>18.3891512929175</v>
      </c>
      <c r="Y44" s="43"/>
      <c r="Z44" s="46">
        <f t="shared" si="10"/>
        <v>-1.0881275485317019</v>
      </c>
      <c r="AA44" s="21">
        <f t="shared" si="11"/>
        <v>-1.0548137179241017</v>
      </c>
      <c r="AB44" s="10">
        <f t="shared" si="12"/>
        <v>-0.88080672464339926</v>
      </c>
      <c r="AC44" s="43"/>
      <c r="AD44" s="46">
        <f t="shared" si="13"/>
        <v>-1.0367802164438018</v>
      </c>
      <c r="AE44" s="21">
        <f t="shared" si="14"/>
        <v>-1.0125544646283977</v>
      </c>
      <c r="AF44" s="10">
        <f t="shared" si="15"/>
        <v>-0.82820176052794992</v>
      </c>
      <c r="AG44" s="50"/>
      <c r="AH44" s="46">
        <f t="shared" si="16"/>
        <v>-0.20305596122332176</v>
      </c>
      <c r="AI44" s="10">
        <f t="shared" si="8"/>
        <v>-0.21129972917267634</v>
      </c>
      <c r="AK44" s="46">
        <f t="shared" si="17"/>
        <v>-1.561489797249203</v>
      </c>
      <c r="AL44" s="10">
        <f t="shared" si="9"/>
        <v>-1.5352268813948329</v>
      </c>
    </row>
    <row r="45" spans="2:38" x14ac:dyDescent="0.3">
      <c r="B45" s="2" t="s">
        <v>41</v>
      </c>
      <c r="C45" s="41"/>
      <c r="D45" s="14">
        <v>4.8479206081969303E-2</v>
      </c>
      <c r="E45" s="15">
        <v>2.86673659808242E-2</v>
      </c>
      <c r="F45" s="19">
        <v>1.9311608533790402E-2</v>
      </c>
      <c r="G45" s="43"/>
      <c r="H45" s="6">
        <v>40.594778477915199</v>
      </c>
      <c r="I45" s="7">
        <v>49.449199556249951</v>
      </c>
      <c r="J45" s="43"/>
      <c r="K45" s="6">
        <v>39.0288240613082</v>
      </c>
      <c r="L45" s="7">
        <v>47.556009935620651</v>
      </c>
      <c r="M45" s="43"/>
      <c r="N45" s="6">
        <v>37.880240198478702</v>
      </c>
      <c r="O45" s="7">
        <v>44.943625828016096</v>
      </c>
      <c r="P45" s="43"/>
      <c r="Q45" s="6">
        <v>36.528436662867101</v>
      </c>
      <c r="R45" s="7">
        <v>43.332650532509398</v>
      </c>
      <c r="S45" s="43"/>
      <c r="T45" s="6">
        <v>33.364176602840097</v>
      </c>
      <c r="U45" s="7">
        <v>39.466357436063703</v>
      </c>
      <c r="V45" s="43"/>
      <c r="W45" s="6">
        <v>32.175154751537399</v>
      </c>
      <c r="X45" s="7">
        <v>38.056931552864498</v>
      </c>
      <c r="Y45" s="43"/>
      <c r="Z45" s="46">
        <f t="shared" si="10"/>
        <v>-1.5659544166069992</v>
      </c>
      <c r="AA45" s="21">
        <f t="shared" si="11"/>
        <v>-1.3518035356116016</v>
      </c>
      <c r="AB45" s="10">
        <f t="shared" si="12"/>
        <v>-1.189021851302698</v>
      </c>
      <c r="AC45" s="43"/>
      <c r="AD45" s="46">
        <f t="shared" si="13"/>
        <v>-1.8931896206293004</v>
      </c>
      <c r="AE45" s="21">
        <f t="shared" si="14"/>
        <v>-1.610975295506698</v>
      </c>
      <c r="AF45" s="10">
        <f t="shared" si="15"/>
        <v>-1.409425883199205</v>
      </c>
      <c r="AG45" s="50"/>
      <c r="AH45" s="46">
        <f t="shared" si="16"/>
        <v>-0.40941665263167565</v>
      </c>
      <c r="AI45" s="10">
        <f t="shared" si="8"/>
        <v>-0.52620516744178047</v>
      </c>
      <c r="AK45" s="46">
        <f t="shared" si="17"/>
        <v>-2.8053874552223435</v>
      </c>
      <c r="AL45" s="10">
        <f t="shared" si="9"/>
        <v>-3.4840833843659182</v>
      </c>
    </row>
    <row r="46" spans="2:38" x14ac:dyDescent="0.3">
      <c r="B46" s="2" t="s">
        <v>42</v>
      </c>
      <c r="C46" s="41"/>
      <c r="D46" s="14">
        <v>0.11882756277472301</v>
      </c>
      <c r="E46" s="15">
        <v>9.22954596299249E-2</v>
      </c>
      <c r="F46" s="19">
        <v>3.7189066232740799E-2</v>
      </c>
      <c r="G46" s="43"/>
      <c r="H46" s="6">
        <v>33.579175989629299</v>
      </c>
      <c r="I46" s="7">
        <v>32.641432470965349</v>
      </c>
      <c r="J46" s="43"/>
      <c r="K46" s="6">
        <v>32.133260931888401</v>
      </c>
      <c r="L46" s="7">
        <v>31.19268463188725</v>
      </c>
      <c r="M46" s="43"/>
      <c r="N46" s="6">
        <v>31.197998460089899</v>
      </c>
      <c r="O46" s="7">
        <v>30.104849469916001</v>
      </c>
      <c r="P46" s="43"/>
      <c r="Q46" s="6">
        <v>29.8821507761226</v>
      </c>
      <c r="R46" s="7">
        <v>28.788850628212149</v>
      </c>
      <c r="S46" s="43"/>
      <c r="T46" s="6">
        <v>24.559829700384899</v>
      </c>
      <c r="U46" s="7">
        <v>23.006236478354651</v>
      </c>
      <c r="V46" s="43"/>
      <c r="W46" s="6">
        <v>23.452450270671601</v>
      </c>
      <c r="X46" s="7">
        <v>21.917675911085198</v>
      </c>
      <c r="Y46" s="43"/>
      <c r="Z46" s="46">
        <f t="shared" si="10"/>
        <v>-1.4459150577408977</v>
      </c>
      <c r="AA46" s="21">
        <f t="shared" si="11"/>
        <v>-1.3158476839672986</v>
      </c>
      <c r="AB46" s="10">
        <f t="shared" si="12"/>
        <v>-1.1073794297132977</v>
      </c>
      <c r="AC46" s="43"/>
      <c r="AD46" s="46">
        <f t="shared" si="13"/>
        <v>-1.4487478390780986</v>
      </c>
      <c r="AE46" s="21">
        <f t="shared" si="14"/>
        <v>-1.315998841703852</v>
      </c>
      <c r="AF46" s="10">
        <f t="shared" si="15"/>
        <v>-1.0885605672694538</v>
      </c>
      <c r="AG46" s="50"/>
      <c r="AH46" s="46">
        <f t="shared" si="16"/>
        <v>-0.27488725380937379</v>
      </c>
      <c r="AI46" s="10">
        <f t="shared" si="8"/>
        <v>-0.29412010521083898</v>
      </c>
      <c r="AK46" s="46">
        <f t="shared" si="17"/>
        <v>-2.0048408255208372</v>
      </c>
      <c r="AL46" s="10">
        <f t="shared" si="9"/>
        <v>-2.0495973108282244</v>
      </c>
    </row>
    <row r="47" spans="2:38" x14ac:dyDescent="0.3">
      <c r="B47" s="2" t="s">
        <v>43</v>
      </c>
      <c r="C47" s="41"/>
      <c r="D47" s="14">
        <v>1.4322379802609799E-2</v>
      </c>
      <c r="E47" s="15">
        <v>8.5267424290167305E-3</v>
      </c>
      <c r="F47" s="19">
        <v>5.8676098339614201E-3</v>
      </c>
      <c r="G47" s="43"/>
      <c r="H47" s="6">
        <v>47.578330346060802</v>
      </c>
      <c r="I47" s="7">
        <v>50.895686366221952</v>
      </c>
      <c r="J47" s="43"/>
      <c r="K47" s="6">
        <v>45.596564526601099</v>
      </c>
      <c r="L47" s="7">
        <v>48.685987735769046</v>
      </c>
      <c r="M47" s="43"/>
      <c r="N47" s="6">
        <v>46.736527203022398</v>
      </c>
      <c r="O47" s="7">
        <v>49.048155317050103</v>
      </c>
      <c r="P47" s="43"/>
      <c r="Q47" s="6">
        <v>44.871132283270398</v>
      </c>
      <c r="R47" s="7">
        <v>47.031652094591948</v>
      </c>
      <c r="S47" s="43"/>
      <c r="T47" s="6">
        <v>40.039964817732901</v>
      </c>
      <c r="U47" s="7">
        <v>42.000250224333755</v>
      </c>
      <c r="V47" s="43"/>
      <c r="W47" s="6">
        <v>38.498212613789903</v>
      </c>
      <c r="X47" s="7">
        <v>40.336252463057647</v>
      </c>
      <c r="Y47" s="43"/>
      <c r="Z47" s="46">
        <f t="shared" si="10"/>
        <v>-1.981765819459703</v>
      </c>
      <c r="AA47" s="21">
        <f t="shared" si="11"/>
        <v>-1.8653949197519992</v>
      </c>
      <c r="AB47" s="10">
        <f t="shared" si="12"/>
        <v>-1.5417522039429983</v>
      </c>
      <c r="AC47" s="43"/>
      <c r="AD47" s="46">
        <f t="shared" si="13"/>
        <v>-2.2096986304529054</v>
      </c>
      <c r="AE47" s="21">
        <f t="shared" si="14"/>
        <v>-2.0165032224581552</v>
      </c>
      <c r="AF47" s="10">
        <f t="shared" si="15"/>
        <v>-1.6639977612761072</v>
      </c>
      <c r="AG47" s="50"/>
      <c r="AH47" s="46">
        <f t="shared" si="16"/>
        <v>-0.47632944869421473</v>
      </c>
      <c r="AI47" s="10">
        <f t="shared" si="8"/>
        <v>-0.5966146369468156</v>
      </c>
      <c r="AK47" s="46">
        <f t="shared" si="17"/>
        <v>-4.0427990692510427</v>
      </c>
      <c r="AL47" s="10">
        <f t="shared" si="9"/>
        <v>-4.7771911586058593</v>
      </c>
    </row>
    <row r="48" spans="2:38" x14ac:dyDescent="0.3">
      <c r="B48" s="2" t="s">
        <v>44</v>
      </c>
      <c r="C48" s="41"/>
      <c r="D48" s="14">
        <v>0.15667733061758499</v>
      </c>
      <c r="E48" s="15">
        <v>0.11707511554842299</v>
      </c>
      <c r="F48" s="19">
        <v>8.1939137341758006E-2</v>
      </c>
      <c r="G48" s="43"/>
      <c r="H48" s="6">
        <v>40.408601292679698</v>
      </c>
      <c r="I48" s="7">
        <v>48.775720355287</v>
      </c>
      <c r="J48" s="43"/>
      <c r="K48" s="6">
        <v>38.850342821048301</v>
      </c>
      <c r="L48" s="7">
        <v>46.880681735113349</v>
      </c>
      <c r="M48" s="43"/>
      <c r="N48" s="6">
        <v>37.806927480259702</v>
      </c>
      <c r="O48" s="7">
        <v>44.091640724711553</v>
      </c>
      <c r="P48" s="43"/>
      <c r="Q48" s="6">
        <v>36.4796388119154</v>
      </c>
      <c r="R48" s="7">
        <v>42.539882624134599</v>
      </c>
      <c r="S48" s="43"/>
      <c r="T48" s="6">
        <v>33.370592723397102</v>
      </c>
      <c r="U48" s="7">
        <v>38.6287332458854</v>
      </c>
      <c r="V48" s="43"/>
      <c r="W48" s="6">
        <v>32.213356092068999</v>
      </c>
      <c r="X48" s="7">
        <v>37.291564110162099</v>
      </c>
      <c r="Y48" s="43"/>
      <c r="Z48" s="46">
        <f t="shared" si="10"/>
        <v>-1.5582584716313974</v>
      </c>
      <c r="AA48" s="21">
        <f t="shared" si="11"/>
        <v>-1.3272886683443019</v>
      </c>
      <c r="AB48" s="10">
        <f t="shared" si="12"/>
        <v>-1.1572366313281037</v>
      </c>
      <c r="AC48" s="43"/>
      <c r="AD48" s="46">
        <f t="shared" si="13"/>
        <v>-1.8950386201736507</v>
      </c>
      <c r="AE48" s="21">
        <f t="shared" si="14"/>
        <v>-1.5517581005769543</v>
      </c>
      <c r="AF48" s="10">
        <f t="shared" si="15"/>
        <v>-1.3371691357233004</v>
      </c>
      <c r="AG48" s="50"/>
      <c r="AH48" s="46">
        <f t="shared" si="16"/>
        <v>-0.61340934469311448</v>
      </c>
      <c r="AI48" s="10">
        <f t="shared" si="8"/>
        <v>-0.85105128084806403</v>
      </c>
      <c r="AK48" s="46">
        <f t="shared" si="17"/>
        <v>-2.6767064198087667</v>
      </c>
      <c r="AL48" s="10">
        <f t="shared" si="9"/>
        <v>-3.4386805429563667</v>
      </c>
    </row>
    <row r="49" spans="2:38" x14ac:dyDescent="0.3">
      <c r="B49" s="2" t="s">
        <v>45</v>
      </c>
      <c r="C49" s="41"/>
      <c r="D49" s="14">
        <v>8.0007215271083301E-2</v>
      </c>
      <c r="E49" s="15">
        <v>0.22513571768301099</v>
      </c>
      <c r="F49" s="19">
        <v>0.10875980088907899</v>
      </c>
      <c r="G49" s="43"/>
      <c r="H49" s="6">
        <v>31.1236356860149</v>
      </c>
      <c r="I49" s="7">
        <v>27.494665269882901</v>
      </c>
      <c r="J49" s="43"/>
      <c r="K49" s="6">
        <v>30.276456350755399</v>
      </c>
      <c r="L49" s="7">
        <v>26.520506464622898</v>
      </c>
      <c r="M49" s="43"/>
      <c r="N49" s="6">
        <v>36.145588485471102</v>
      </c>
      <c r="O49" s="7">
        <v>31.151429843787248</v>
      </c>
      <c r="P49" s="43"/>
      <c r="Q49" s="6">
        <v>35.314042911797898</v>
      </c>
      <c r="R49" s="7">
        <v>30.205221746100751</v>
      </c>
      <c r="S49" s="43"/>
      <c r="T49" s="6">
        <v>29.732288282879299</v>
      </c>
      <c r="U49" s="7">
        <v>25.981089160798348</v>
      </c>
      <c r="V49" s="43"/>
      <c r="W49" s="6">
        <v>28.9600465659551</v>
      </c>
      <c r="X49" s="7">
        <v>25.0963101685137</v>
      </c>
      <c r="Y49" s="43"/>
      <c r="Z49" s="46">
        <f t="shared" si="10"/>
        <v>-0.84717933525950073</v>
      </c>
      <c r="AA49" s="21">
        <f t="shared" si="11"/>
        <v>-0.83154557367320336</v>
      </c>
      <c r="AB49" s="10">
        <f t="shared" si="12"/>
        <v>-0.7722417169241993</v>
      </c>
      <c r="AC49" s="43"/>
      <c r="AD49" s="46">
        <f t="shared" si="13"/>
        <v>-0.97415880526000365</v>
      </c>
      <c r="AE49" s="21">
        <f t="shared" si="14"/>
        <v>-0.9462080976864975</v>
      </c>
      <c r="AF49" s="10">
        <f t="shared" si="15"/>
        <v>-0.88477899228464807</v>
      </c>
      <c r="AG49" s="50"/>
      <c r="AH49" s="46">
        <f t="shared" si="16"/>
        <v>-2.3406480958974535E-3</v>
      </c>
      <c r="AI49" s="10">
        <f t="shared" si="8"/>
        <v>6.8866245542903394E-3</v>
      </c>
      <c r="AK49" s="46">
        <f t="shared" si="17"/>
        <v>-0.82185375928733939</v>
      </c>
      <c r="AL49" s="10">
        <f t="shared" si="9"/>
        <v>-0.92073523295530535</v>
      </c>
    </row>
    <row r="50" spans="2:38" x14ac:dyDescent="0.3">
      <c r="B50" s="2" t="s">
        <v>46</v>
      </c>
      <c r="C50" s="41"/>
      <c r="D50" s="14">
        <v>0.27335194066142898</v>
      </c>
      <c r="E50" s="15">
        <v>0.36627230922091403</v>
      </c>
      <c r="F50" s="19">
        <v>0.166472371780608</v>
      </c>
      <c r="G50" s="43"/>
      <c r="H50" s="6">
        <v>50.833705263057702</v>
      </c>
      <c r="I50" s="7">
        <v>61.944755078876497</v>
      </c>
      <c r="J50" s="43"/>
      <c r="K50" s="6">
        <v>49.131549081055503</v>
      </c>
      <c r="L50" s="7">
        <v>59.978925132617398</v>
      </c>
      <c r="M50" s="43"/>
      <c r="N50" s="6">
        <v>52.500207624014003</v>
      </c>
      <c r="O50" s="7">
        <v>64.637913799807052</v>
      </c>
      <c r="P50" s="43"/>
      <c r="Q50" s="6">
        <v>50.797649253870503</v>
      </c>
      <c r="R50" s="7">
        <v>62.647765605260503</v>
      </c>
      <c r="S50" s="43"/>
      <c r="T50" s="6">
        <v>45.5478365555567</v>
      </c>
      <c r="U50" s="7">
        <v>53.502174400048702</v>
      </c>
      <c r="V50" s="43"/>
      <c r="W50" s="6">
        <v>44.120818735265502</v>
      </c>
      <c r="X50" s="7">
        <v>51.89459441775675</v>
      </c>
      <c r="Y50" s="43"/>
      <c r="Z50" s="46">
        <f t="shared" si="10"/>
        <v>-1.7021561820021986</v>
      </c>
      <c r="AA50" s="21">
        <f t="shared" si="11"/>
        <v>-1.7025583701434996</v>
      </c>
      <c r="AB50" s="10">
        <f t="shared" si="12"/>
        <v>-1.4270178202911978</v>
      </c>
      <c r="AC50" s="43"/>
      <c r="AD50" s="46">
        <f t="shared" si="13"/>
        <v>-1.9658299462590989</v>
      </c>
      <c r="AE50" s="21">
        <f t="shared" si="14"/>
        <v>-1.9901481945465491</v>
      </c>
      <c r="AF50" s="10">
        <f t="shared" si="15"/>
        <v>-1.6075799822919521</v>
      </c>
      <c r="AG50" s="50"/>
      <c r="AH50" s="46">
        <f t="shared" si="16"/>
        <v>-0.37114720608918189</v>
      </c>
      <c r="AI50" s="10">
        <f t="shared" si="8"/>
        <v>-0.51024424369615606</v>
      </c>
      <c r="AK50" s="46">
        <f t="shared" si="17"/>
        <v>-2.1171067037819946</v>
      </c>
      <c r="AL50" s="10">
        <f t="shared" si="9"/>
        <v>-2.5508835876741842</v>
      </c>
    </row>
    <row r="51" spans="2:38" x14ac:dyDescent="0.3">
      <c r="B51" s="2" t="s">
        <v>47</v>
      </c>
      <c r="C51" s="41"/>
      <c r="D51" s="14">
        <v>0.14136044385230101</v>
      </c>
      <c r="E51" s="15">
        <v>0.428948570925266</v>
      </c>
      <c r="F51" s="19">
        <v>0.291900721428552</v>
      </c>
      <c r="G51" s="43"/>
      <c r="H51" s="6">
        <v>34.0024650818781</v>
      </c>
      <c r="I51" s="7">
        <v>35.779444453359801</v>
      </c>
      <c r="J51" s="43"/>
      <c r="K51" s="6">
        <v>33.327924787087497</v>
      </c>
      <c r="L51" s="7">
        <v>35.0473556593791</v>
      </c>
      <c r="M51" s="43"/>
      <c r="N51" s="6">
        <v>36.858034606889497</v>
      </c>
      <c r="O51" s="7">
        <v>39.018598080690651</v>
      </c>
      <c r="P51" s="43"/>
      <c r="Q51" s="6">
        <v>36.177013471870502</v>
      </c>
      <c r="R51" s="7">
        <v>38.2775911292728</v>
      </c>
      <c r="S51" s="43"/>
      <c r="T51" s="6">
        <v>34.002666530450703</v>
      </c>
      <c r="U51" s="7">
        <v>35.827954296293449</v>
      </c>
      <c r="V51" s="43"/>
      <c r="W51" s="6">
        <v>33.347050943061397</v>
      </c>
      <c r="X51" s="7">
        <v>35.1221431045402</v>
      </c>
      <c r="Y51" s="43"/>
      <c r="Z51" s="46">
        <f t="shared" si="10"/>
        <v>-0.67454029479060296</v>
      </c>
      <c r="AA51" s="21">
        <f t="shared" si="11"/>
        <v>-0.68102113501899453</v>
      </c>
      <c r="AB51" s="10">
        <f t="shared" si="12"/>
        <v>-0.65561558738930614</v>
      </c>
      <c r="AC51" s="43"/>
      <c r="AD51" s="46">
        <f t="shared" si="13"/>
        <v>-0.73208879398070081</v>
      </c>
      <c r="AE51" s="21">
        <f t="shared" si="14"/>
        <v>-0.74100695141785167</v>
      </c>
      <c r="AF51" s="10">
        <f t="shared" si="15"/>
        <v>-0.70581119175324858</v>
      </c>
      <c r="AG51" s="50"/>
      <c r="AH51" s="46">
        <f t="shared" si="16"/>
        <v>-1.7054569200659249E-3</v>
      </c>
      <c r="AI51" s="10">
        <f t="shared" si="8"/>
        <v>-2.3047839233712227E-3</v>
      </c>
      <c r="AK51" s="46">
        <f t="shared" si="17"/>
        <v>-0.67268572502299795</v>
      </c>
      <c r="AL51" s="10">
        <f t="shared" si="9"/>
        <v>-0.72940163375692724</v>
      </c>
    </row>
    <row r="52" spans="2:38" x14ac:dyDescent="0.3">
      <c r="B52" s="2" t="s">
        <v>48</v>
      </c>
      <c r="C52" s="41"/>
      <c r="D52" s="14">
        <v>9.6693110208052296E-2</v>
      </c>
      <c r="E52" s="15">
        <v>6.00160463402028E-2</v>
      </c>
      <c r="F52" s="19">
        <v>4.4633093683272701E-2</v>
      </c>
      <c r="G52" s="43"/>
      <c r="H52" s="6">
        <v>37.341789357219803</v>
      </c>
      <c r="I52" s="7">
        <v>44.955865772440148</v>
      </c>
      <c r="J52" s="43"/>
      <c r="K52" s="6">
        <v>35.603634839488301</v>
      </c>
      <c r="L52" s="7">
        <v>42.616400677119699</v>
      </c>
      <c r="M52" s="43"/>
      <c r="N52" s="6">
        <v>35.264479364144599</v>
      </c>
      <c r="O52" s="7">
        <v>40.496018778396248</v>
      </c>
      <c r="P52" s="43"/>
      <c r="Q52" s="6">
        <v>33.900087444069598</v>
      </c>
      <c r="R52" s="7">
        <v>38.79453362596125</v>
      </c>
      <c r="S52" s="43"/>
      <c r="T52" s="6">
        <v>30.4976768508741</v>
      </c>
      <c r="U52" s="7">
        <v>34.109641281715</v>
      </c>
      <c r="V52" s="43"/>
      <c r="W52" s="6">
        <v>29.372756857603701</v>
      </c>
      <c r="X52" s="7">
        <v>32.758329216001002</v>
      </c>
      <c r="Y52" s="43"/>
      <c r="Z52" s="46">
        <f t="shared" si="10"/>
        <v>-1.7381545177315019</v>
      </c>
      <c r="AA52" s="21">
        <f t="shared" si="11"/>
        <v>-1.3643919200750005</v>
      </c>
      <c r="AB52" s="10">
        <f t="shared" si="12"/>
        <v>-1.1249199932703995</v>
      </c>
      <c r="AC52" s="43"/>
      <c r="AD52" s="46">
        <f t="shared" si="13"/>
        <v>-2.339465095320449</v>
      </c>
      <c r="AE52" s="21">
        <f t="shared" si="14"/>
        <v>-1.7014851524349979</v>
      </c>
      <c r="AF52" s="10">
        <f t="shared" si="15"/>
        <v>-1.3513120657139979</v>
      </c>
      <c r="AG52" s="50"/>
      <c r="AH52" s="46">
        <f t="shared" si="16"/>
        <v>-0.79234575391326745</v>
      </c>
      <c r="AI52" s="10">
        <f t="shared" si="8"/>
        <v>-1.2838413966704227</v>
      </c>
      <c r="AK52" s="46">
        <f t="shared" si="17"/>
        <v>-3.5903872328729483</v>
      </c>
      <c r="AL52" s="10">
        <f t="shared" si="9"/>
        <v>-5.3316804173505723</v>
      </c>
    </row>
    <row r="53" spans="2:38" x14ac:dyDescent="0.3">
      <c r="B53" s="2" t="s">
        <v>49</v>
      </c>
      <c r="C53" s="41"/>
      <c r="D53" s="14">
        <v>1.46164542716739E-2</v>
      </c>
      <c r="E53" s="15">
        <v>2.9508242661795799E-2</v>
      </c>
      <c r="F53" s="19">
        <v>1.3070459493447401E-2</v>
      </c>
      <c r="G53" s="43"/>
      <c r="H53" s="6">
        <v>38.939624265630101</v>
      </c>
      <c r="I53" s="7">
        <v>36.561100650760352</v>
      </c>
      <c r="J53" s="43"/>
      <c r="K53" s="6">
        <v>37.064014779739097</v>
      </c>
      <c r="L53" s="7">
        <v>34.805202201054456</v>
      </c>
      <c r="M53" s="43"/>
      <c r="N53" s="6">
        <v>42.474171541762402</v>
      </c>
      <c r="O53" s="7">
        <v>40.914645675531602</v>
      </c>
      <c r="P53" s="43"/>
      <c r="Q53" s="6">
        <v>40.534940482554198</v>
      </c>
      <c r="R53" s="7">
        <v>39.058053361507397</v>
      </c>
      <c r="S53" s="43"/>
      <c r="T53" s="6">
        <v>33.888077284591198</v>
      </c>
      <c r="U53" s="7">
        <v>32.623548711247352</v>
      </c>
      <c r="V53" s="43"/>
      <c r="W53" s="6">
        <v>32.265663654870501</v>
      </c>
      <c r="X53" s="7">
        <v>31.081450720164849</v>
      </c>
      <c r="Y53" s="43"/>
      <c r="Z53" s="46">
        <f t="shared" si="10"/>
        <v>-1.8756094858910046</v>
      </c>
      <c r="AA53" s="21">
        <f t="shared" si="11"/>
        <v>-1.939231059208204</v>
      </c>
      <c r="AB53" s="10">
        <f t="shared" si="12"/>
        <v>-1.6224136297206968</v>
      </c>
      <c r="AC53" s="43"/>
      <c r="AD53" s="46">
        <f t="shared" si="13"/>
        <v>-1.7558984497058958</v>
      </c>
      <c r="AE53" s="21">
        <f t="shared" si="14"/>
        <v>-1.8565923140242049</v>
      </c>
      <c r="AF53" s="10">
        <f t="shared" si="15"/>
        <v>-1.5420979910825032</v>
      </c>
      <c r="AG53" s="50"/>
      <c r="AH53" s="46">
        <f t="shared" si="16"/>
        <v>-0.28310496333970697</v>
      </c>
      <c r="AI53" s="10">
        <f t="shared" si="8"/>
        <v>-0.2999961440357467</v>
      </c>
      <c r="AK53" s="46">
        <f t="shared" si="17"/>
        <v>-2.9529624218185204</v>
      </c>
      <c r="AL53" s="10">
        <f t="shared" si="9"/>
        <v>-2.9267900788862145</v>
      </c>
    </row>
    <row r="54" spans="2:38" x14ac:dyDescent="0.3">
      <c r="B54" s="2" t="s">
        <v>50</v>
      </c>
      <c r="C54" s="41"/>
      <c r="D54" s="14">
        <v>2.56603680419461E-3</v>
      </c>
      <c r="E54" s="15">
        <v>1.8917561844065899E-3</v>
      </c>
      <c r="F54" s="19">
        <v>6.0944530614111497E-4</v>
      </c>
      <c r="G54" s="43"/>
      <c r="H54" s="6">
        <v>29.987575531005799</v>
      </c>
      <c r="I54" s="7">
        <v>28.319821357727001</v>
      </c>
      <c r="J54" s="43"/>
      <c r="K54" s="6">
        <v>28.0430793762207</v>
      </c>
      <c r="L54" s="7">
        <v>26.316975593566802</v>
      </c>
      <c r="M54" s="43"/>
      <c r="N54" s="6">
        <v>28.6721992492675</v>
      </c>
      <c r="O54" s="7">
        <v>26.798937797546351</v>
      </c>
      <c r="P54" s="43"/>
      <c r="Q54" s="6">
        <v>26.91402053833</v>
      </c>
      <c r="R54" s="7">
        <v>25.003179550170849</v>
      </c>
      <c r="S54" s="43"/>
      <c r="T54" s="6">
        <v>24.1583042144775</v>
      </c>
      <c r="U54" s="7">
        <v>22.245311737060497</v>
      </c>
      <c r="V54" s="43"/>
      <c r="W54" s="6">
        <v>22.7076816558837</v>
      </c>
      <c r="X54" s="7">
        <v>20.791601181030249</v>
      </c>
      <c r="Y54" s="43"/>
      <c r="Z54" s="46">
        <f t="shared" si="10"/>
        <v>-1.9444961547850994</v>
      </c>
      <c r="AA54" s="21">
        <f t="shared" si="11"/>
        <v>-1.7581787109375</v>
      </c>
      <c r="AB54" s="10">
        <f t="shared" si="12"/>
        <v>-1.4506225585937997</v>
      </c>
      <c r="AC54" s="43"/>
      <c r="AD54" s="46">
        <f t="shared" si="13"/>
        <v>-2.0028457641601989</v>
      </c>
      <c r="AE54" s="21">
        <f t="shared" si="14"/>
        <v>-1.7957582473755025</v>
      </c>
      <c r="AF54" s="10">
        <f t="shared" si="15"/>
        <v>-1.4537105560302486</v>
      </c>
      <c r="AG54" s="50"/>
      <c r="AH54" s="46">
        <f t="shared" si="16"/>
        <v>-0.323928778439739</v>
      </c>
      <c r="AI54" s="10">
        <f t="shared" si="8"/>
        <v>-0.36019324700633371</v>
      </c>
      <c r="AK54" s="46">
        <f t="shared" si="17"/>
        <v>-3.838268777234811</v>
      </c>
      <c r="AL54" s="10">
        <f t="shared" si="9"/>
        <v>-4.1086690005299751</v>
      </c>
    </row>
    <row r="55" spans="2:38" x14ac:dyDescent="0.3">
      <c r="B55" s="2" t="s">
        <v>51</v>
      </c>
      <c r="C55" s="41"/>
      <c r="D55" s="14">
        <v>0.16052827758839</v>
      </c>
      <c r="E55" s="15">
        <v>0.19808174309645599</v>
      </c>
      <c r="F55" s="19">
        <v>7.5362557907399E-2</v>
      </c>
      <c r="G55" s="43"/>
      <c r="H55" s="6">
        <v>32.093534295740298</v>
      </c>
      <c r="I55" s="7">
        <v>30.950304697378598</v>
      </c>
      <c r="J55" s="43"/>
      <c r="K55" s="6">
        <v>30.6823677927799</v>
      </c>
      <c r="L55" s="7">
        <v>29.538290984365151</v>
      </c>
      <c r="M55" s="43"/>
      <c r="N55" s="6">
        <v>32.327530521366199</v>
      </c>
      <c r="O55" s="7">
        <v>31.244632705051099</v>
      </c>
      <c r="P55" s="43"/>
      <c r="Q55" s="6">
        <v>30.996309491072999</v>
      </c>
      <c r="R55" s="7">
        <v>29.917673788144452</v>
      </c>
      <c r="S55" s="43"/>
      <c r="T55" s="6">
        <v>24.5901035261201</v>
      </c>
      <c r="U55" s="7">
        <v>23.27056411485955</v>
      </c>
      <c r="V55" s="43"/>
      <c r="W55" s="6">
        <v>23.4572185704071</v>
      </c>
      <c r="X55" s="7">
        <v>22.1420357730325</v>
      </c>
      <c r="Y55" s="43"/>
      <c r="Z55" s="46">
        <f t="shared" si="10"/>
        <v>-1.4111665029603984</v>
      </c>
      <c r="AA55" s="21">
        <f t="shared" si="11"/>
        <v>-1.3312210302932002</v>
      </c>
      <c r="AB55" s="10">
        <f t="shared" si="12"/>
        <v>-1.1328849557129992</v>
      </c>
      <c r="AC55" s="43"/>
      <c r="AD55" s="46">
        <f t="shared" si="13"/>
        <v>-1.4120137130134474</v>
      </c>
      <c r="AE55" s="21">
        <f t="shared" si="14"/>
        <v>-1.3269589169066478</v>
      </c>
      <c r="AF55" s="10">
        <f t="shared" si="15"/>
        <v>-1.1285283418270495</v>
      </c>
      <c r="AG55" s="50"/>
      <c r="AH55" s="46">
        <f t="shared" si="16"/>
        <v>-0.24859798365178251</v>
      </c>
      <c r="AI55" s="10">
        <f t="shared" si="8"/>
        <v>-0.25050284100138981</v>
      </c>
      <c r="AK55" s="46">
        <f t="shared" si="17"/>
        <v>-1.7917547787284871</v>
      </c>
      <c r="AL55" s="10">
        <f t="shared" si="9"/>
        <v>-1.7929954524865264</v>
      </c>
    </row>
    <row r="56" spans="2:38" x14ac:dyDescent="0.3">
      <c r="B56" s="2" t="s">
        <v>52</v>
      </c>
      <c r="C56" s="41"/>
      <c r="D56" s="14">
        <v>0.28266515768466099</v>
      </c>
      <c r="E56" s="15">
        <v>0.34855199081587701</v>
      </c>
      <c r="F56" s="19">
        <v>0.11289251847463901</v>
      </c>
      <c r="G56" s="43"/>
      <c r="H56" s="6">
        <v>27.4552278775712</v>
      </c>
      <c r="I56" s="7">
        <v>27.495569790157049</v>
      </c>
      <c r="J56" s="43"/>
      <c r="K56" s="6">
        <v>26.737283421195801</v>
      </c>
      <c r="L56" s="7">
        <v>26.7923038834621</v>
      </c>
      <c r="M56" s="43"/>
      <c r="N56" s="6">
        <v>28.910549872286001</v>
      </c>
      <c r="O56" s="7">
        <v>29.025410246638153</v>
      </c>
      <c r="P56" s="43"/>
      <c r="Q56" s="6">
        <v>28.176691622509999</v>
      </c>
      <c r="R56" s="7">
        <v>28.30477374038405</v>
      </c>
      <c r="S56" s="43"/>
      <c r="T56" s="6">
        <v>20.5163704773171</v>
      </c>
      <c r="U56" s="7">
        <v>20.521926830890152</v>
      </c>
      <c r="V56" s="43"/>
      <c r="W56" s="6">
        <v>19.895626545597999</v>
      </c>
      <c r="X56" s="7">
        <v>19.8991507687942</v>
      </c>
      <c r="Y56" s="43"/>
      <c r="Z56" s="46">
        <f t="shared" si="10"/>
        <v>-0.71794445637539894</v>
      </c>
      <c r="AA56" s="21">
        <f t="shared" si="11"/>
        <v>-0.73385824977600222</v>
      </c>
      <c r="AB56" s="10">
        <f t="shared" si="12"/>
        <v>-0.62074393171910103</v>
      </c>
      <c r="AC56" s="43"/>
      <c r="AD56" s="46">
        <f t="shared" si="13"/>
        <v>-0.70326590669494848</v>
      </c>
      <c r="AE56" s="21">
        <f t="shared" si="14"/>
        <v>-0.72063650625410247</v>
      </c>
      <c r="AF56" s="10">
        <f t="shared" si="15"/>
        <v>-0.62277606209595149</v>
      </c>
      <c r="AG56" s="50"/>
      <c r="AH56" s="46">
        <f t="shared" si="16"/>
        <v>-0.10201388722309329</v>
      </c>
      <c r="AI56" s="10">
        <f t="shared" si="8"/>
        <v>-8.7073993086201604E-2</v>
      </c>
      <c r="AK56" s="46">
        <f t="shared" si="17"/>
        <v>-0.84382819803753817</v>
      </c>
      <c r="AL56" s="10">
        <f t="shared" si="9"/>
        <v>-0.81280171531941459</v>
      </c>
    </row>
    <row r="57" spans="2:38" x14ac:dyDescent="0.3">
      <c r="B57" s="2" t="s">
        <v>53</v>
      </c>
      <c r="C57" s="41"/>
      <c r="D57" s="14">
        <v>0.76026476922916997</v>
      </c>
      <c r="E57" s="15">
        <v>1.43968319217331</v>
      </c>
      <c r="F57" s="19">
        <v>0.44477112631495003</v>
      </c>
      <c r="G57" s="43"/>
      <c r="H57" s="6">
        <v>53.3719199134812</v>
      </c>
      <c r="I57" s="7">
        <v>57.670456031687699</v>
      </c>
      <c r="J57" s="43"/>
      <c r="K57" s="6">
        <v>50.550494341388799</v>
      </c>
      <c r="L57" s="7">
        <v>54.4328710671737</v>
      </c>
      <c r="M57" s="43"/>
      <c r="N57" s="6">
        <v>56.0526096781443</v>
      </c>
      <c r="O57" s="7">
        <v>60.914749533997352</v>
      </c>
      <c r="P57" s="43"/>
      <c r="Q57" s="6">
        <v>52.945784357195699</v>
      </c>
      <c r="R57" s="7">
        <v>57.328344007876296</v>
      </c>
      <c r="S57" s="43"/>
      <c r="T57" s="6">
        <v>45.706445669531703</v>
      </c>
      <c r="U57" s="7">
        <v>48.72609417237895</v>
      </c>
      <c r="V57" s="43"/>
      <c r="W57" s="6">
        <v>43.5019524138932</v>
      </c>
      <c r="X57" s="7">
        <v>46.237613832088698</v>
      </c>
      <c r="Y57" s="43"/>
      <c r="Z57" s="46">
        <f t="shared" si="10"/>
        <v>-2.8214255720924015</v>
      </c>
      <c r="AA57" s="21">
        <f t="shared" si="11"/>
        <v>-3.1068253209486016</v>
      </c>
      <c r="AB57" s="10">
        <f t="shared" si="12"/>
        <v>-2.2044932556385035</v>
      </c>
      <c r="AC57" s="43"/>
      <c r="AD57" s="46">
        <f t="shared" si="13"/>
        <v>-3.2375849645139994</v>
      </c>
      <c r="AE57" s="21">
        <f t="shared" si="14"/>
        <v>-3.5864055261210552</v>
      </c>
      <c r="AF57" s="10">
        <f t="shared" si="15"/>
        <v>-2.488480340290252</v>
      </c>
      <c r="AG57" s="50"/>
      <c r="AH57" s="46">
        <f t="shared" si="16"/>
        <v>-0.75806877950856144</v>
      </c>
      <c r="AI57" s="10">
        <f t="shared" si="8"/>
        <v>-0.92246762895115564</v>
      </c>
      <c r="AK57" s="46">
        <f t="shared" si="17"/>
        <v>-2.8928160726378054</v>
      </c>
      <c r="AL57" s="10">
        <f t="shared" si="9"/>
        <v>-3.3255064009568605</v>
      </c>
    </row>
    <row r="58" spans="2:38" x14ac:dyDescent="0.3">
      <c r="B58" s="2" t="s">
        <v>54</v>
      </c>
      <c r="C58" s="41"/>
      <c r="D58" s="14">
        <v>7.4374381930881597E-2</v>
      </c>
      <c r="E58" s="15">
        <v>8.2386076485228901E-2</v>
      </c>
      <c r="F58" s="19">
        <v>3.4280614702290602E-2</v>
      </c>
      <c r="G58" s="43"/>
      <c r="H58" s="6">
        <v>33.548344906492702</v>
      </c>
      <c r="I58" s="7">
        <v>33.267886695246247</v>
      </c>
      <c r="J58" s="43"/>
      <c r="K58" s="6">
        <v>32.444893960349297</v>
      </c>
      <c r="L58" s="7">
        <v>32.195016414794701</v>
      </c>
      <c r="M58" s="43"/>
      <c r="N58" s="6">
        <v>35.729407720123902</v>
      </c>
      <c r="O58" s="7">
        <v>35.737469103619247</v>
      </c>
      <c r="P58" s="43"/>
      <c r="Q58" s="6">
        <v>34.639229690386699</v>
      </c>
      <c r="R58" s="7">
        <v>34.6636680409867</v>
      </c>
      <c r="S58" s="43"/>
      <c r="T58" s="6">
        <v>26.156077647881801</v>
      </c>
      <c r="U58" s="7">
        <v>25.931169324427049</v>
      </c>
      <c r="V58" s="43"/>
      <c r="W58" s="6">
        <v>25.247221795329999</v>
      </c>
      <c r="X58" s="7">
        <v>25.05135348411865</v>
      </c>
      <c r="Y58" s="43"/>
      <c r="Z58" s="46">
        <f t="shared" si="10"/>
        <v>-1.1034509461434041</v>
      </c>
      <c r="AA58" s="21">
        <f t="shared" si="11"/>
        <v>-1.0901780297372028</v>
      </c>
      <c r="AB58" s="10">
        <f t="shared" si="12"/>
        <v>-0.90885585255180246</v>
      </c>
      <c r="AC58" s="43"/>
      <c r="AD58" s="46">
        <f t="shared" si="13"/>
        <v>-1.0728702804515464</v>
      </c>
      <c r="AE58" s="21">
        <f t="shared" si="14"/>
        <v>-1.0738010626325476</v>
      </c>
      <c r="AF58" s="10">
        <f t="shared" si="15"/>
        <v>-0.87981584030839954</v>
      </c>
      <c r="AG58" s="50"/>
      <c r="AH58" s="46">
        <f t="shared" si="16"/>
        <v>-0.22357190050803</v>
      </c>
      <c r="AI58" s="10">
        <f t="shared" si="8"/>
        <v>-0.23181086562355477</v>
      </c>
      <c r="AK58" s="46">
        <f t="shared" si="17"/>
        <v>-1.665242321269784</v>
      </c>
      <c r="AL58" s="10">
        <f t="shared" si="9"/>
        <v>-1.6631660585195132</v>
      </c>
    </row>
    <row r="59" spans="2:38" x14ac:dyDescent="0.3">
      <c r="B59" s="2" t="s">
        <v>55</v>
      </c>
      <c r="C59" s="41"/>
      <c r="D59" s="14">
        <v>1.1607676123127301E-2</v>
      </c>
      <c r="E59" s="15">
        <v>1.5520808167874999E-2</v>
      </c>
      <c r="F59" s="19">
        <v>6.4541592040169198E-3</v>
      </c>
      <c r="G59" s="43"/>
      <c r="H59" s="6">
        <v>24.4149543033901</v>
      </c>
      <c r="I59" s="7">
        <v>23.494068781138353</v>
      </c>
      <c r="J59" s="43"/>
      <c r="K59" s="6">
        <v>23.658678753013</v>
      </c>
      <c r="L59" s="7">
        <v>22.636741777381751</v>
      </c>
      <c r="M59" s="43"/>
      <c r="N59" s="6">
        <v>26.0477271437349</v>
      </c>
      <c r="O59" s="7">
        <v>24.540825692792403</v>
      </c>
      <c r="P59" s="43"/>
      <c r="Q59" s="6">
        <v>25.284678110196499</v>
      </c>
      <c r="R59" s="7">
        <v>23.6672102830459</v>
      </c>
      <c r="S59" s="43"/>
      <c r="T59" s="6">
        <v>23.159911346840801</v>
      </c>
      <c r="U59" s="7">
        <v>22.2028584880285</v>
      </c>
      <c r="V59" s="43"/>
      <c r="W59" s="6">
        <v>22.4181853860464</v>
      </c>
      <c r="X59" s="7">
        <v>21.352326494931852</v>
      </c>
      <c r="Y59" s="43"/>
      <c r="Z59" s="46">
        <f t="shared" si="10"/>
        <v>-0.75627555037710081</v>
      </c>
      <c r="AA59" s="21">
        <f t="shared" si="11"/>
        <v>-0.76304903353840103</v>
      </c>
      <c r="AB59" s="10">
        <f t="shared" si="12"/>
        <v>-0.74172596079440112</v>
      </c>
      <c r="AC59" s="43"/>
      <c r="AD59" s="46">
        <f t="shared" si="13"/>
        <v>-0.85732700375660187</v>
      </c>
      <c r="AE59" s="21">
        <f t="shared" si="14"/>
        <v>-0.87361540974650254</v>
      </c>
      <c r="AF59" s="10">
        <f t="shared" si="15"/>
        <v>-0.85053199309664862</v>
      </c>
      <c r="AG59" s="50"/>
      <c r="AH59" s="46">
        <f t="shared" si="16"/>
        <v>-2.4371789961422391E-2</v>
      </c>
      <c r="AI59" s="10">
        <f t="shared" si="8"/>
        <v>-2.4169397983446871E-2</v>
      </c>
      <c r="AK59" s="46">
        <f t="shared" si="17"/>
        <v>-0.86469452312402151</v>
      </c>
      <c r="AL59" s="10">
        <f t="shared" si="9"/>
        <v>-0.97058060234743504</v>
      </c>
    </row>
    <row r="60" spans="2:38" x14ac:dyDescent="0.3">
      <c r="B60" s="2" t="s">
        <v>56</v>
      </c>
      <c r="C60" s="41"/>
      <c r="D60" s="14">
        <v>1.29438728122356E-2</v>
      </c>
      <c r="E60" s="15">
        <v>1.4270048571455E-2</v>
      </c>
      <c r="F60" s="19">
        <v>8.2826899123661004E-3</v>
      </c>
      <c r="G60" s="43"/>
      <c r="H60" s="6">
        <v>39.147393054490102</v>
      </c>
      <c r="I60" s="7">
        <v>36.6363528488151</v>
      </c>
      <c r="J60" s="43"/>
      <c r="K60" s="6">
        <v>37.368906732383302</v>
      </c>
      <c r="L60" s="7">
        <v>35.025947762360751</v>
      </c>
      <c r="M60" s="43"/>
      <c r="N60" s="6">
        <v>42.383872089635602</v>
      </c>
      <c r="O60" s="7">
        <v>40.219756770595055</v>
      </c>
      <c r="P60" s="43"/>
      <c r="Q60" s="6">
        <v>40.548511797638596</v>
      </c>
      <c r="R60" s="7">
        <v>38.525618288789701</v>
      </c>
      <c r="S60" s="43"/>
      <c r="T60" s="6">
        <v>34.723307535116803</v>
      </c>
      <c r="U60" s="7">
        <v>33.45712619383535</v>
      </c>
      <c r="V60" s="43"/>
      <c r="W60" s="6">
        <v>33.168788926421698</v>
      </c>
      <c r="X60" s="7">
        <v>32.010377348882955</v>
      </c>
      <c r="Y60" s="43"/>
      <c r="Z60" s="46">
        <f t="shared" si="10"/>
        <v>-1.7784863221068008</v>
      </c>
      <c r="AA60" s="21">
        <f t="shared" si="11"/>
        <v>-1.8353602919970058</v>
      </c>
      <c r="AB60" s="10">
        <f t="shared" si="12"/>
        <v>-1.5545186086951048</v>
      </c>
      <c r="AC60" s="43"/>
      <c r="AD60" s="46">
        <f t="shared" si="13"/>
        <v>-1.6104050864543495</v>
      </c>
      <c r="AE60" s="21">
        <f t="shared" si="14"/>
        <v>-1.6941384818053535</v>
      </c>
      <c r="AF60" s="10">
        <f t="shared" si="15"/>
        <v>-1.4467488449523955</v>
      </c>
      <c r="AG60" s="50"/>
      <c r="AH60" s="46">
        <f t="shared" si="16"/>
        <v>-0.51175227329705997</v>
      </c>
      <c r="AI60" s="10">
        <f t="shared" si="8"/>
        <v>-0.42754658903458809</v>
      </c>
      <c r="AK60" s="46">
        <f t="shared" si="17"/>
        <v>-4.0069627261897303</v>
      </c>
      <c r="AL60" s="10">
        <f t="shared" si="9"/>
        <v>-3.4920916423358879</v>
      </c>
    </row>
    <row r="61" spans="2:38" x14ac:dyDescent="0.3">
      <c r="B61" s="2" t="s">
        <v>57</v>
      </c>
      <c r="C61" s="41"/>
      <c r="D61" s="14">
        <v>2.9718534816356099E-2</v>
      </c>
      <c r="E61" s="15">
        <v>1.87692873972936E-2</v>
      </c>
      <c r="F61" s="19">
        <v>1.2216959429080399E-2</v>
      </c>
      <c r="G61" s="43"/>
      <c r="H61" s="6">
        <v>34.364261049480298</v>
      </c>
      <c r="I61" s="7">
        <v>40.850390318745703</v>
      </c>
      <c r="J61" s="43"/>
      <c r="K61" s="6">
        <v>33.004365126708301</v>
      </c>
      <c r="L61" s="7">
        <v>39.136385341031001</v>
      </c>
      <c r="M61" s="43"/>
      <c r="N61" s="6">
        <v>32.521836190344601</v>
      </c>
      <c r="O61" s="7">
        <v>37.443485592821546</v>
      </c>
      <c r="P61" s="43"/>
      <c r="Q61" s="6">
        <v>31.341740385060699</v>
      </c>
      <c r="R61" s="7">
        <v>35.996700920083349</v>
      </c>
      <c r="S61" s="43"/>
      <c r="T61" s="6">
        <v>28.252808452418702</v>
      </c>
      <c r="U61" s="7">
        <v>31.90774646932185</v>
      </c>
      <c r="V61" s="43"/>
      <c r="W61" s="6">
        <v>27.245578605634599</v>
      </c>
      <c r="X61" s="7">
        <v>30.70046431871075</v>
      </c>
      <c r="Y61" s="43"/>
      <c r="Z61" s="46">
        <f t="shared" si="10"/>
        <v>-1.3598959227719973</v>
      </c>
      <c r="AA61" s="21">
        <f t="shared" si="11"/>
        <v>-1.1800958052839015</v>
      </c>
      <c r="AB61" s="10">
        <f t="shared" si="12"/>
        <v>-1.007229846784103</v>
      </c>
      <c r="AC61" s="43"/>
      <c r="AD61" s="46">
        <f t="shared" si="13"/>
        <v>-1.7140049777147013</v>
      </c>
      <c r="AE61" s="21">
        <f t="shared" si="14"/>
        <v>-1.4467846727381968</v>
      </c>
      <c r="AF61" s="10">
        <f t="shared" si="15"/>
        <v>-1.2072821506110998</v>
      </c>
      <c r="AG61" s="50"/>
      <c r="AH61" s="46">
        <f t="shared" si="16"/>
        <v>-0.39666000294143799</v>
      </c>
      <c r="AI61" s="10">
        <f t="shared" si="8"/>
        <v>-0.57016055524593579</v>
      </c>
      <c r="AK61" s="46">
        <f t="shared" si="17"/>
        <v>-2.7553555485083381</v>
      </c>
      <c r="AL61" s="10">
        <f t="shared" si="9"/>
        <v>-3.716985719322949</v>
      </c>
    </row>
    <row r="62" spans="2:38" x14ac:dyDescent="0.3">
      <c r="B62" s="2" t="s">
        <v>58</v>
      </c>
      <c r="C62" s="41"/>
      <c r="D62" s="14">
        <v>0.22844121616639099</v>
      </c>
      <c r="E62" s="15">
        <v>0.37762237518280201</v>
      </c>
      <c r="F62" s="19">
        <v>0.244178648804971</v>
      </c>
      <c r="G62" s="43"/>
      <c r="H62" s="6">
        <v>33.470800884236397</v>
      </c>
      <c r="I62" s="7">
        <v>30.680358496620002</v>
      </c>
      <c r="J62" s="43"/>
      <c r="K62" s="6">
        <v>32.066190090897599</v>
      </c>
      <c r="L62" s="7">
        <v>29.36209284004725</v>
      </c>
      <c r="M62" s="43"/>
      <c r="N62" s="6">
        <v>36.818981622071902</v>
      </c>
      <c r="O62" s="7">
        <v>34.192324580745201</v>
      </c>
      <c r="P62" s="43"/>
      <c r="Q62" s="6">
        <v>35.401162397004903</v>
      </c>
      <c r="R62" s="7">
        <v>32.840257712352148</v>
      </c>
      <c r="S62" s="43"/>
      <c r="T62" s="6">
        <v>30.911226472727201</v>
      </c>
      <c r="U62" s="7">
        <v>28.628665271045598</v>
      </c>
      <c r="V62" s="43"/>
      <c r="W62" s="6">
        <v>29.637258268130399</v>
      </c>
      <c r="X62" s="7">
        <v>27.433384957386899</v>
      </c>
      <c r="Y62" s="43"/>
      <c r="Z62" s="46">
        <f t="shared" si="10"/>
        <v>-1.4046107933387972</v>
      </c>
      <c r="AA62" s="21">
        <f t="shared" si="11"/>
        <v>-1.4178192250669994</v>
      </c>
      <c r="AB62" s="10">
        <f t="shared" si="12"/>
        <v>-1.2739682045968017</v>
      </c>
      <c r="AC62" s="43"/>
      <c r="AD62" s="46">
        <f t="shared" si="13"/>
        <v>-1.318265656572752</v>
      </c>
      <c r="AE62" s="21">
        <f t="shared" si="14"/>
        <v>-1.3520668683930523</v>
      </c>
      <c r="AF62" s="10">
        <f t="shared" si="15"/>
        <v>-1.1952803136586994</v>
      </c>
      <c r="AG62" s="50"/>
      <c r="AH62" s="46">
        <f t="shared" si="16"/>
        <v>-0.1356438683647686</v>
      </c>
      <c r="AI62" s="10">
        <f t="shared" si="8"/>
        <v>-0.17254452873065376</v>
      </c>
      <c r="AK62" s="46">
        <f t="shared" si="17"/>
        <v>-1.5400032042938305</v>
      </c>
      <c r="AL62" s="10">
        <f t="shared" si="9"/>
        <v>-1.5105559554504095</v>
      </c>
    </row>
    <row r="63" spans="2:38" x14ac:dyDescent="0.3">
      <c r="B63" s="2" t="s">
        <v>59</v>
      </c>
      <c r="C63" s="41"/>
      <c r="D63" s="14">
        <v>1.86197244303879E-2</v>
      </c>
      <c r="E63" s="15">
        <v>1.6064983818690301E-2</v>
      </c>
      <c r="F63" s="19">
        <v>8.8182833211317892E-3</v>
      </c>
      <c r="G63" s="43"/>
      <c r="H63" s="6">
        <v>22.324474543108298</v>
      </c>
      <c r="I63" s="7">
        <v>25.53859910795105</v>
      </c>
      <c r="J63" s="43"/>
      <c r="K63" s="6">
        <v>20.9325268523944</v>
      </c>
      <c r="L63" s="7">
        <v>24.067817933952902</v>
      </c>
      <c r="M63" s="43"/>
      <c r="N63" s="6">
        <v>22.107377343872098</v>
      </c>
      <c r="O63" s="7">
        <v>25.432773394172351</v>
      </c>
      <c r="P63" s="43"/>
      <c r="Q63" s="6">
        <v>20.748687699269801</v>
      </c>
      <c r="R63" s="7">
        <v>23.986065269568698</v>
      </c>
      <c r="S63" s="43"/>
      <c r="T63" s="6">
        <v>20.013114491077101</v>
      </c>
      <c r="U63" s="7">
        <v>23.002403990608251</v>
      </c>
      <c r="V63" s="43"/>
      <c r="W63" s="6">
        <v>18.804737359465602</v>
      </c>
      <c r="X63" s="7">
        <v>21.715084926892949</v>
      </c>
      <c r="Y63" s="43"/>
      <c r="Z63" s="46">
        <f t="shared" si="10"/>
        <v>-1.3919476907138986</v>
      </c>
      <c r="AA63" s="21">
        <f t="shared" si="11"/>
        <v>-1.3586896446022969</v>
      </c>
      <c r="AB63" s="10">
        <f t="shared" si="12"/>
        <v>-1.2083771316114991</v>
      </c>
      <c r="AC63" s="43"/>
      <c r="AD63" s="46">
        <f t="shared" si="13"/>
        <v>-1.470781173998148</v>
      </c>
      <c r="AE63" s="21">
        <f t="shared" si="14"/>
        <v>-1.4467081246036528</v>
      </c>
      <c r="AF63" s="10">
        <f t="shared" si="15"/>
        <v>-1.2873190637153016</v>
      </c>
      <c r="AG63" s="50"/>
      <c r="AH63" s="46">
        <f t="shared" si="16"/>
        <v>-0.24705212970338988</v>
      </c>
      <c r="AI63" s="10">
        <f t="shared" si="8"/>
        <v>-0.25131490939929146</v>
      </c>
      <c r="AK63" s="46">
        <f t="shared" si="17"/>
        <v>-2.377513722758188</v>
      </c>
      <c r="AL63" s="10">
        <f t="shared" si="9"/>
        <v>-2.4776976402173565</v>
      </c>
    </row>
    <row r="64" spans="2:38" x14ac:dyDescent="0.3">
      <c r="B64" s="2" t="s">
        <v>60</v>
      </c>
      <c r="C64" s="41"/>
      <c r="D64" s="14">
        <v>0.110069016233429</v>
      </c>
      <c r="E64" s="15">
        <v>6.3303714593644103E-2</v>
      </c>
      <c r="F64" s="19">
        <v>4.2032747646678102E-2</v>
      </c>
      <c r="G64" s="43"/>
      <c r="H64" s="6">
        <v>33.704709552687298</v>
      </c>
      <c r="I64" s="7">
        <v>39.531298000802195</v>
      </c>
      <c r="J64" s="43"/>
      <c r="K64" s="6">
        <v>32.382408214416799</v>
      </c>
      <c r="L64" s="7">
        <v>37.884748784151853</v>
      </c>
      <c r="M64" s="43"/>
      <c r="N64" s="6">
        <v>32.167262709539798</v>
      </c>
      <c r="O64" s="7">
        <v>36.635642690496795</v>
      </c>
      <c r="P64" s="43"/>
      <c r="Q64" s="6">
        <v>30.995023368180899</v>
      </c>
      <c r="R64" s="7">
        <v>35.209125399781449</v>
      </c>
      <c r="S64" s="43"/>
      <c r="T64" s="6">
        <v>27.960574504514199</v>
      </c>
      <c r="U64" s="7">
        <v>31.110563733268798</v>
      </c>
      <c r="V64" s="43"/>
      <c r="W64" s="6">
        <v>26.962464622995299</v>
      </c>
      <c r="X64" s="7">
        <v>29.928734961703849</v>
      </c>
      <c r="Y64" s="43"/>
      <c r="Z64" s="46">
        <f t="shared" si="10"/>
        <v>-1.3223013382704991</v>
      </c>
      <c r="AA64" s="21">
        <f t="shared" si="11"/>
        <v>-1.1722393413588996</v>
      </c>
      <c r="AB64" s="10">
        <f t="shared" si="12"/>
        <v>-0.99810988151890001</v>
      </c>
      <c r="AC64" s="43"/>
      <c r="AD64" s="46">
        <f t="shared" si="13"/>
        <v>-1.6465492166503424</v>
      </c>
      <c r="AE64" s="21">
        <f t="shared" si="14"/>
        <v>-1.4265172907153456</v>
      </c>
      <c r="AF64" s="10">
        <f t="shared" si="15"/>
        <v>-1.1818287715649483</v>
      </c>
      <c r="AG64" s="50"/>
      <c r="AH64" s="46">
        <f t="shared" si="16"/>
        <v>-0.33305040142203296</v>
      </c>
      <c r="AI64" s="10">
        <f t="shared" si="8"/>
        <v>-0.47792445674330875</v>
      </c>
      <c r="AK64" s="46">
        <f t="shared" si="17"/>
        <v>-2.0674234775662041</v>
      </c>
      <c r="AL64" s="10">
        <f t="shared" si="9"/>
        <v>-2.7143921502253656</v>
      </c>
    </row>
    <row r="65" spans="2:38" x14ac:dyDescent="0.3">
      <c r="B65" s="2" t="s">
        <v>61</v>
      </c>
      <c r="C65" s="41"/>
      <c r="D65" s="14">
        <v>0.78087762631337199</v>
      </c>
      <c r="E65" s="15">
        <v>0.45643017823971399</v>
      </c>
      <c r="F65" s="19">
        <v>0.32536334136037098</v>
      </c>
      <c r="G65" s="43"/>
      <c r="H65" s="6">
        <v>39.350493841059603</v>
      </c>
      <c r="I65" s="7">
        <v>44.889075294617399</v>
      </c>
      <c r="J65" s="43"/>
      <c r="K65" s="6">
        <v>37.755737013187101</v>
      </c>
      <c r="L65" s="7">
        <v>42.968919993072952</v>
      </c>
      <c r="M65" s="43"/>
      <c r="N65" s="6">
        <v>36.543013267478798</v>
      </c>
      <c r="O65" s="7">
        <v>40.356589079319946</v>
      </c>
      <c r="P65" s="43"/>
      <c r="Q65" s="6">
        <v>35.176830728906403</v>
      </c>
      <c r="R65" s="7">
        <v>38.749033366304346</v>
      </c>
      <c r="S65" s="43"/>
      <c r="T65" s="6">
        <v>31.818792560402802</v>
      </c>
      <c r="U65" s="7">
        <v>34.69126077710655</v>
      </c>
      <c r="V65" s="43"/>
      <c r="W65" s="6">
        <v>30.655261507886099</v>
      </c>
      <c r="X65" s="7">
        <v>33.34338636821645</v>
      </c>
      <c r="Y65" s="43"/>
      <c r="Z65" s="46">
        <f t="shared" si="10"/>
        <v>-1.5947568278725015</v>
      </c>
      <c r="AA65" s="21">
        <f t="shared" si="11"/>
        <v>-1.3661825385723958</v>
      </c>
      <c r="AB65" s="10">
        <f t="shared" si="12"/>
        <v>-1.1635310525167029</v>
      </c>
      <c r="AC65" s="43"/>
      <c r="AD65" s="46">
        <f t="shared" si="13"/>
        <v>-1.9201553015444475</v>
      </c>
      <c r="AE65" s="21">
        <f t="shared" si="14"/>
        <v>-1.6075557130156</v>
      </c>
      <c r="AF65" s="10">
        <f t="shared" si="15"/>
        <v>-1.3478744088900996</v>
      </c>
      <c r="AG65" s="50"/>
      <c r="AH65" s="46">
        <f t="shared" si="16"/>
        <v>-0.48646408782104239</v>
      </c>
      <c r="AI65" s="10">
        <f t="shared" si="8"/>
        <v>-0.64715924804676006</v>
      </c>
      <c r="AK65" s="46">
        <f t="shared" si="17"/>
        <v>-1.7241807577963844</v>
      </c>
      <c r="AL65" s="10">
        <f t="shared" si="9"/>
        <v>-2.0899566793541644</v>
      </c>
    </row>
    <row r="66" spans="2:38" x14ac:dyDescent="0.3">
      <c r="B66" s="2" t="s">
        <v>62</v>
      </c>
      <c r="C66" s="41"/>
      <c r="D66" s="14">
        <v>1.9316902781713101E-2</v>
      </c>
      <c r="E66" s="15">
        <v>2.2529518167601899E-2</v>
      </c>
      <c r="F66" s="19">
        <v>1.07816451670091E-2</v>
      </c>
      <c r="G66" s="43"/>
      <c r="H66" s="6">
        <v>23.898396274981401</v>
      </c>
      <c r="I66" s="7">
        <v>24.284935480850251</v>
      </c>
      <c r="J66" s="43"/>
      <c r="K66" s="6">
        <v>23.2309281269617</v>
      </c>
      <c r="L66" s="7">
        <v>23.58200718244785</v>
      </c>
      <c r="M66" s="43"/>
      <c r="N66" s="6">
        <v>24.966299817957701</v>
      </c>
      <c r="O66" s="7">
        <v>25.27764237578765</v>
      </c>
      <c r="P66" s="43"/>
      <c r="Q66" s="6">
        <v>24.291994950977401</v>
      </c>
      <c r="R66" s="7">
        <v>24.560552278249151</v>
      </c>
      <c r="S66" s="43"/>
      <c r="T66" s="6">
        <v>22.742964041283301</v>
      </c>
      <c r="U66" s="7">
        <v>23.129116580227702</v>
      </c>
      <c r="V66" s="43"/>
      <c r="W66" s="6">
        <v>22.080600051329</v>
      </c>
      <c r="X66" s="7">
        <v>22.4199806355455</v>
      </c>
      <c r="Y66" s="43"/>
      <c r="Z66" s="46">
        <f t="shared" si="10"/>
        <v>-0.66746814801970089</v>
      </c>
      <c r="AA66" s="21">
        <f t="shared" si="11"/>
        <v>-0.67430486698030023</v>
      </c>
      <c r="AB66" s="10">
        <f t="shared" si="12"/>
        <v>-0.66236398995430079</v>
      </c>
      <c r="AC66" s="43"/>
      <c r="AD66" s="46">
        <f t="shared" si="13"/>
        <v>-0.70292829840240145</v>
      </c>
      <c r="AE66" s="21">
        <f t="shared" si="14"/>
        <v>-0.71709009753849884</v>
      </c>
      <c r="AF66" s="10">
        <f t="shared" si="15"/>
        <v>-0.70913594468220253</v>
      </c>
      <c r="AG66" s="50"/>
      <c r="AH66" s="46">
        <f t="shared" si="16"/>
        <v>-1.4146025816984436E-2</v>
      </c>
      <c r="AI66" s="10">
        <f t="shared" si="8"/>
        <v>-4.8749682456923011E-3</v>
      </c>
      <c r="AK66" s="46">
        <f t="shared" si="17"/>
        <v>-0.72590109283427706</v>
      </c>
      <c r="AL66" s="10">
        <f t="shared" si="9"/>
        <v>-0.72965610609147713</v>
      </c>
    </row>
    <row r="67" spans="2:38" x14ac:dyDescent="0.3">
      <c r="B67" s="2" t="s">
        <v>63</v>
      </c>
      <c r="C67" s="41"/>
      <c r="D67" s="14">
        <v>7.19363342875343E-3</v>
      </c>
      <c r="E67" s="15">
        <v>1.3306814122804199E-2</v>
      </c>
      <c r="F67" s="19">
        <v>6.5987746040343399E-3</v>
      </c>
      <c r="G67" s="43"/>
      <c r="H67" s="6">
        <v>34.742147307762401</v>
      </c>
      <c r="I67" s="7">
        <v>32.570690521875648</v>
      </c>
      <c r="J67" s="43"/>
      <c r="K67" s="6">
        <v>33.409573430085999</v>
      </c>
      <c r="L67" s="7">
        <v>31.004477206750451</v>
      </c>
      <c r="M67" s="43"/>
      <c r="N67" s="6">
        <v>36.680610051705301</v>
      </c>
      <c r="O67" s="7">
        <v>33.580791678656652</v>
      </c>
      <c r="P67" s="43"/>
      <c r="Q67" s="6">
        <v>35.3852181354385</v>
      </c>
      <c r="R67" s="7">
        <v>32.086719393229245</v>
      </c>
      <c r="S67" s="43"/>
      <c r="T67" s="6">
        <v>30.030297719437701</v>
      </c>
      <c r="U67" s="7">
        <v>26.863140389794403</v>
      </c>
      <c r="V67" s="43"/>
      <c r="W67" s="6">
        <v>28.903326607632401</v>
      </c>
      <c r="X67" s="7">
        <v>25.6017686956957</v>
      </c>
      <c r="Y67" s="43"/>
      <c r="Z67" s="46">
        <f t="shared" si="10"/>
        <v>-1.3325738776764027</v>
      </c>
      <c r="AA67" s="21">
        <f t="shared" si="11"/>
        <v>-1.2953919162668015</v>
      </c>
      <c r="AB67" s="10">
        <f t="shared" si="12"/>
        <v>-1.1269711118053003</v>
      </c>
      <c r="AC67" s="43"/>
      <c r="AD67" s="46">
        <f t="shared" si="13"/>
        <v>-1.5662133151251965</v>
      </c>
      <c r="AE67" s="21">
        <f t="shared" si="14"/>
        <v>-1.4940722854274071</v>
      </c>
      <c r="AF67" s="10">
        <f t="shared" si="15"/>
        <v>-1.2613716940987025</v>
      </c>
      <c r="AG67" s="50"/>
      <c r="AH67" s="46">
        <f t="shared" si="16"/>
        <v>-0.12874801722319176</v>
      </c>
      <c r="AI67" s="10">
        <f t="shared" si="8"/>
        <v>-0.16537486867602505</v>
      </c>
      <c r="AK67" s="46">
        <f t="shared" si="17"/>
        <v>-1.8642677220727468</v>
      </c>
      <c r="AL67" s="10">
        <f t="shared" si="9"/>
        <v>-2.227456178431416</v>
      </c>
    </row>
    <row r="68" spans="2:38" x14ac:dyDescent="0.3">
      <c r="B68" s="2" t="s">
        <v>64</v>
      </c>
      <c r="C68" s="41"/>
      <c r="D68" s="14">
        <v>4.5538159799346202E-2</v>
      </c>
      <c r="E68" s="15">
        <v>4.7396658518835899E-2</v>
      </c>
      <c r="F68" s="19">
        <v>1.7366497168332402E-2</v>
      </c>
      <c r="G68" s="43"/>
      <c r="H68" s="6">
        <v>44.972665384592403</v>
      </c>
      <c r="I68" s="7">
        <v>49.459016776815105</v>
      </c>
      <c r="J68" s="43"/>
      <c r="K68" s="6">
        <v>43.233149294712703</v>
      </c>
      <c r="L68" s="7">
        <v>47.521202312149853</v>
      </c>
      <c r="M68" s="43"/>
      <c r="N68" s="6">
        <v>44.982856606497101</v>
      </c>
      <c r="O68" s="7">
        <v>49.1359025559833</v>
      </c>
      <c r="P68" s="43"/>
      <c r="Q68" s="6">
        <v>43.282998554804202</v>
      </c>
      <c r="R68" s="7">
        <v>47.25209354967285</v>
      </c>
      <c r="S68" s="43"/>
      <c r="T68" s="6">
        <v>37.846007419343799</v>
      </c>
      <c r="U68" s="7">
        <v>40.929586220241198</v>
      </c>
      <c r="V68" s="43"/>
      <c r="W68" s="6">
        <v>36.423741929241402</v>
      </c>
      <c r="X68" s="7">
        <v>39.361956061237599</v>
      </c>
      <c r="Y68" s="43"/>
      <c r="Z68" s="46">
        <f t="shared" ref="Z68:Z99" si="18">K68-H68</f>
        <v>-1.7395160898797002</v>
      </c>
      <c r="AA68" s="21">
        <f t="shared" ref="AA68:AA99" si="19">Q68-N68</f>
        <v>-1.6998580516928996</v>
      </c>
      <c r="AB68" s="10">
        <f t="shared" ref="AB68:AB99" si="20">W68-T68</f>
        <v>-1.4222654901023972</v>
      </c>
      <c r="AC68" s="43"/>
      <c r="AD68" s="46">
        <f t="shared" ref="AD68:AD99" si="21">L68-I68</f>
        <v>-1.9378144646652515</v>
      </c>
      <c r="AE68" s="21">
        <f t="shared" ref="AE68:AE99" si="22">R68-O68</f>
        <v>-1.8838090063104502</v>
      </c>
      <c r="AF68" s="10">
        <f t="shared" ref="AF68:AF99" si="23">X68-U68</f>
        <v>-1.567630159003599</v>
      </c>
      <c r="AG68" s="50"/>
      <c r="AH68" s="46">
        <f t="shared" ref="AH68:AH99" si="24">SLOPE(Z68:AB68,LN($D68:$F68))</f>
        <v>-0.3006537716859678</v>
      </c>
      <c r="AI68" s="10">
        <f t="shared" si="8"/>
        <v>-0.34665588777623663</v>
      </c>
      <c r="AK68" s="46">
        <f t="shared" ref="AK68:AK99" si="25">INTERCEPT(Z68:AB68,LN($D68:$F68))</f>
        <v>-2.6419295970104049</v>
      </c>
      <c r="AL68" s="10">
        <f t="shared" si="9"/>
        <v>-2.9740796337465971</v>
      </c>
    </row>
    <row r="69" spans="2:38" x14ac:dyDescent="0.3">
      <c r="B69" s="2" t="s">
        <v>65</v>
      </c>
      <c r="C69" s="41"/>
      <c r="D69" s="14">
        <v>1.1291358387019499</v>
      </c>
      <c r="E69" s="15">
        <v>0.62372612543654005</v>
      </c>
      <c r="F69" s="19">
        <v>0.45176020856272497</v>
      </c>
      <c r="G69" s="43"/>
      <c r="H69" s="6">
        <v>40.280237461496398</v>
      </c>
      <c r="I69" s="7">
        <v>48.801681465325252</v>
      </c>
      <c r="J69" s="43"/>
      <c r="K69" s="6">
        <v>38.581213063773603</v>
      </c>
      <c r="L69" s="7">
        <v>46.637080457696001</v>
      </c>
      <c r="M69" s="43"/>
      <c r="N69" s="6">
        <v>37.727019412292897</v>
      </c>
      <c r="O69" s="7">
        <v>43.902253779884049</v>
      </c>
      <c r="P69" s="43"/>
      <c r="Q69" s="6">
        <v>36.330869776879702</v>
      </c>
      <c r="R69" s="7">
        <v>42.223685907106599</v>
      </c>
      <c r="S69" s="43"/>
      <c r="T69" s="6">
        <v>33.141644627708502</v>
      </c>
      <c r="U69" s="7">
        <v>38.0701078606427</v>
      </c>
      <c r="V69" s="43"/>
      <c r="W69" s="6">
        <v>31.9476475810038</v>
      </c>
      <c r="X69" s="7">
        <v>36.663878894514198</v>
      </c>
      <c r="Y69" s="43"/>
      <c r="Z69" s="46">
        <f t="shared" si="18"/>
        <v>-1.6990243977227948</v>
      </c>
      <c r="AA69" s="21">
        <f t="shared" si="19"/>
        <v>-1.3961496354131953</v>
      </c>
      <c r="AB69" s="10">
        <f t="shared" si="20"/>
        <v>-1.1939970467047019</v>
      </c>
      <c r="AC69" s="43"/>
      <c r="AD69" s="46">
        <f t="shared" si="21"/>
        <v>-2.1646010076292512</v>
      </c>
      <c r="AE69" s="21">
        <f t="shared" si="22"/>
        <v>-1.6785678727774496</v>
      </c>
      <c r="AF69" s="10">
        <f t="shared" si="23"/>
        <v>-1.4062289661285021</v>
      </c>
      <c r="AG69" s="50"/>
      <c r="AH69" s="46">
        <f t="shared" si="24"/>
        <v>-0.54621884232849227</v>
      </c>
      <c r="AI69" s="10">
        <f t="shared" ref="AI69:AI131" si="26">SLOPE(AD69:AF69,LN($D69:$F69))</f>
        <v>-0.82675714622732988</v>
      </c>
      <c r="AK69" s="46">
        <f t="shared" si="25"/>
        <v>-1.6382327341264997</v>
      </c>
      <c r="AL69" s="10">
        <f t="shared" ref="AL69:AL131" si="27">INTERCEPT(AD69:AF69,LN($D69:$F69))</f>
        <v>-2.0653986833960309</v>
      </c>
    </row>
    <row r="70" spans="2:38" x14ac:dyDescent="0.3">
      <c r="B70" s="2" t="s">
        <v>66</v>
      </c>
      <c r="C70" s="41"/>
      <c r="D70" s="14">
        <v>0.13880084741819099</v>
      </c>
      <c r="E70" s="15">
        <v>0.27940788747860101</v>
      </c>
      <c r="F70" s="19">
        <v>0.118452314392927</v>
      </c>
      <c r="G70" s="43"/>
      <c r="H70" s="6">
        <v>33.6392067308905</v>
      </c>
      <c r="I70" s="7">
        <v>28.737118944157451</v>
      </c>
      <c r="J70" s="43"/>
      <c r="K70" s="6">
        <v>32.857597992521001</v>
      </c>
      <c r="L70" s="7">
        <v>27.84671328590985</v>
      </c>
      <c r="M70" s="43"/>
      <c r="N70" s="6">
        <v>40.768509049255101</v>
      </c>
      <c r="O70" s="7">
        <v>34.65509484166985</v>
      </c>
      <c r="P70" s="43"/>
      <c r="Q70" s="6">
        <v>40.000147884555702</v>
      </c>
      <c r="R70" s="7">
        <v>33.792523578479148</v>
      </c>
      <c r="S70" s="43"/>
      <c r="T70" s="6">
        <v>31.957035612146001</v>
      </c>
      <c r="U70" s="7">
        <v>27.150243516528249</v>
      </c>
      <c r="V70" s="43"/>
      <c r="W70" s="6">
        <v>31.223867287061001</v>
      </c>
      <c r="X70" s="7">
        <v>26.3169226484601</v>
      </c>
      <c r="Y70" s="43"/>
      <c r="Z70" s="46">
        <f t="shared" si="18"/>
        <v>-0.78160873836949918</v>
      </c>
      <c r="AA70" s="21">
        <f t="shared" si="19"/>
        <v>-0.76836116469939952</v>
      </c>
      <c r="AB70" s="10">
        <f t="shared" si="20"/>
        <v>-0.73316832508499985</v>
      </c>
      <c r="AC70" s="43"/>
      <c r="AD70" s="46">
        <f t="shared" si="21"/>
        <v>-0.89040565824760165</v>
      </c>
      <c r="AE70" s="21">
        <f t="shared" si="22"/>
        <v>-0.8625712631907021</v>
      </c>
      <c r="AF70" s="10">
        <f t="shared" si="23"/>
        <v>-0.83332086806814942</v>
      </c>
      <c r="AG70" s="50"/>
      <c r="AH70" s="46">
        <f t="shared" si="24"/>
        <v>-2.2870191481903696E-2</v>
      </c>
      <c r="AI70" s="10">
        <f t="shared" si="26"/>
        <v>-1.1731949578103138E-2</v>
      </c>
      <c r="AK70" s="46">
        <f t="shared" si="25"/>
        <v>-0.8020831472487</v>
      </c>
      <c r="AL70" s="10">
        <f t="shared" si="27"/>
        <v>-0.88315045771180523</v>
      </c>
    </row>
    <row r="71" spans="2:38" x14ac:dyDescent="0.3">
      <c r="B71" s="2" t="s">
        <v>67</v>
      </c>
      <c r="C71" s="41"/>
      <c r="D71" s="14">
        <v>0.21870495214229299</v>
      </c>
      <c r="E71" s="15">
        <v>0.115916538322996</v>
      </c>
      <c r="F71" s="19">
        <v>8.4170741506295804E-2</v>
      </c>
      <c r="G71" s="43"/>
      <c r="H71" s="6">
        <v>43.456165910856001</v>
      </c>
      <c r="I71" s="7">
        <v>49.509512578754197</v>
      </c>
      <c r="J71" s="43"/>
      <c r="K71" s="6">
        <v>41.701419439122297</v>
      </c>
      <c r="L71" s="7">
        <v>47.4749893366725</v>
      </c>
      <c r="M71" s="43"/>
      <c r="N71" s="6">
        <v>40.9140686059716</v>
      </c>
      <c r="O71" s="7">
        <v>45.660600048469</v>
      </c>
      <c r="P71" s="43"/>
      <c r="Q71" s="6">
        <v>39.368716669308697</v>
      </c>
      <c r="R71" s="7">
        <v>43.895910704234055</v>
      </c>
      <c r="S71" s="43"/>
      <c r="T71" s="6">
        <v>35.479275679729398</v>
      </c>
      <c r="U71" s="7">
        <v>39.313956331170949</v>
      </c>
      <c r="V71" s="43"/>
      <c r="W71" s="6">
        <v>34.163260718421697</v>
      </c>
      <c r="X71" s="7">
        <v>37.826098821150254</v>
      </c>
      <c r="Y71" s="43"/>
      <c r="Z71" s="46">
        <f t="shared" si="18"/>
        <v>-1.7547464717337036</v>
      </c>
      <c r="AA71" s="21">
        <f t="shared" si="19"/>
        <v>-1.5453519366629038</v>
      </c>
      <c r="AB71" s="10">
        <f t="shared" si="20"/>
        <v>-1.316014961307701</v>
      </c>
      <c r="AC71" s="43"/>
      <c r="AD71" s="46">
        <f t="shared" si="21"/>
        <v>-2.034523242081697</v>
      </c>
      <c r="AE71" s="21">
        <f t="shared" si="22"/>
        <v>-1.7646893442349452</v>
      </c>
      <c r="AF71" s="10">
        <f t="shared" si="23"/>
        <v>-1.4878575100206959</v>
      </c>
      <c r="AG71" s="50"/>
      <c r="AH71" s="46">
        <f t="shared" si="24"/>
        <v>-0.44118241991258494</v>
      </c>
      <c r="AI71" s="10">
        <f t="shared" si="26"/>
        <v>-0.55170229473873822</v>
      </c>
      <c r="AK71" s="46">
        <f t="shared" si="25"/>
        <v>-2.4431026020760145</v>
      </c>
      <c r="AL71" s="10">
        <f t="shared" si="27"/>
        <v>-2.8933141207295092</v>
      </c>
    </row>
    <row r="72" spans="2:38" x14ac:dyDescent="0.3">
      <c r="B72" s="2" t="s">
        <v>68</v>
      </c>
      <c r="C72" s="41"/>
      <c r="D72" s="14">
        <v>5.1831741849132796E-3</v>
      </c>
      <c r="E72" s="15">
        <v>3.6388518793746801E-3</v>
      </c>
      <c r="F72" s="19">
        <v>1.2845113711398501E-3</v>
      </c>
      <c r="G72" s="43"/>
      <c r="H72" s="6">
        <v>28.450538635253899</v>
      </c>
      <c r="I72" s="7">
        <v>27.261450767517047</v>
      </c>
      <c r="J72" s="43"/>
      <c r="K72" s="6">
        <v>26.615322113037099</v>
      </c>
      <c r="L72" s="7">
        <v>25.3578071594238</v>
      </c>
      <c r="M72" s="43"/>
      <c r="N72" s="6">
        <v>27.2032661437988</v>
      </c>
      <c r="O72" s="7">
        <v>25.815814018249501</v>
      </c>
      <c r="P72" s="43"/>
      <c r="Q72" s="6">
        <v>25.554149627685501</v>
      </c>
      <c r="R72" s="7">
        <v>24.119034767150801</v>
      </c>
      <c r="S72" s="43"/>
      <c r="T72" s="6">
        <v>23.067323684692301</v>
      </c>
      <c r="U72" s="7">
        <v>21.561297416686998</v>
      </c>
      <c r="V72" s="43"/>
      <c r="W72" s="6">
        <v>21.671998977661101</v>
      </c>
      <c r="X72" s="7">
        <v>20.152976036071699</v>
      </c>
      <c r="Y72" s="43"/>
      <c r="Z72" s="46">
        <f t="shared" si="18"/>
        <v>-1.8352165222168004</v>
      </c>
      <c r="AA72" s="21">
        <f t="shared" si="19"/>
        <v>-1.649116516113299</v>
      </c>
      <c r="AB72" s="10">
        <f t="shared" si="20"/>
        <v>-1.3953247070312003</v>
      </c>
      <c r="AC72" s="43"/>
      <c r="AD72" s="46">
        <f t="shared" si="21"/>
        <v>-1.9036436080932475</v>
      </c>
      <c r="AE72" s="21">
        <f t="shared" si="22"/>
        <v>-1.6967792510987003</v>
      </c>
      <c r="AF72" s="10">
        <f t="shared" si="23"/>
        <v>-1.4083213806152983</v>
      </c>
      <c r="AG72" s="50"/>
      <c r="AH72" s="46">
        <f t="shared" si="24"/>
        <v>-0.29908182481695472</v>
      </c>
      <c r="AI72" s="10">
        <f t="shared" si="26"/>
        <v>-0.3373541074227856</v>
      </c>
      <c r="AK72" s="46">
        <f t="shared" si="25"/>
        <v>-3.374765761218427</v>
      </c>
      <c r="AL72" s="10">
        <f t="shared" si="27"/>
        <v>-3.641506310720664</v>
      </c>
    </row>
    <row r="73" spans="2:38" x14ac:dyDescent="0.3">
      <c r="B73" s="2" t="s">
        <v>69</v>
      </c>
      <c r="C73" s="41"/>
      <c r="D73" s="14">
        <v>0.19512948815740899</v>
      </c>
      <c r="E73" s="15">
        <v>0.29405766042551001</v>
      </c>
      <c r="F73" s="19">
        <v>0.128206100877786</v>
      </c>
      <c r="G73" s="43"/>
      <c r="H73" s="6">
        <v>36.499033646358299</v>
      </c>
      <c r="I73" s="7">
        <v>36.940177347060853</v>
      </c>
      <c r="J73" s="43"/>
      <c r="K73" s="6">
        <v>35.501023584974803</v>
      </c>
      <c r="L73" s="7">
        <v>35.966065019423702</v>
      </c>
      <c r="M73" s="43"/>
      <c r="N73" s="6">
        <v>40.4399463841618</v>
      </c>
      <c r="O73" s="7">
        <v>41.311091978729849</v>
      </c>
      <c r="P73" s="43"/>
      <c r="Q73" s="6">
        <v>39.453966460491799</v>
      </c>
      <c r="R73" s="7">
        <v>40.341681577383198</v>
      </c>
      <c r="S73" s="43"/>
      <c r="T73" s="6">
        <v>29.3051345770373</v>
      </c>
      <c r="U73" s="7">
        <v>29.844996194776499</v>
      </c>
      <c r="V73" s="43"/>
      <c r="W73" s="6">
        <v>28.483299570501799</v>
      </c>
      <c r="X73" s="7">
        <v>29.0415960267744</v>
      </c>
      <c r="Y73" s="43"/>
      <c r="Z73" s="46">
        <f t="shared" si="18"/>
        <v>-0.99801006138349635</v>
      </c>
      <c r="AA73" s="21">
        <f t="shared" si="19"/>
        <v>-0.98597992367000131</v>
      </c>
      <c r="AB73" s="10">
        <f t="shared" si="20"/>
        <v>-0.82183500653550112</v>
      </c>
      <c r="AC73" s="43"/>
      <c r="AD73" s="46">
        <f t="shared" si="21"/>
        <v>-0.97411232763715105</v>
      </c>
      <c r="AE73" s="21">
        <f t="shared" si="22"/>
        <v>-0.96941040134665002</v>
      </c>
      <c r="AF73" s="10">
        <f t="shared" si="23"/>
        <v>-0.80340016800209924</v>
      </c>
      <c r="AG73" s="50"/>
      <c r="AH73" s="46">
        <f t="shared" si="24"/>
        <v>-0.19862526811563325</v>
      </c>
      <c r="AI73" s="10">
        <f t="shared" si="26"/>
        <v>-0.20081083790818233</v>
      </c>
      <c r="AK73" s="46">
        <f t="shared" si="25"/>
        <v>-1.2605031804797597</v>
      </c>
      <c r="AL73" s="10">
        <f t="shared" si="27"/>
        <v>-1.2444477917827999</v>
      </c>
    </row>
    <row r="74" spans="2:38" x14ac:dyDescent="0.3">
      <c r="B74" s="2" t="s">
        <v>70</v>
      </c>
      <c r="C74" s="41"/>
      <c r="D74" s="14">
        <v>4.3563179029471003E-2</v>
      </c>
      <c r="E74" s="15">
        <v>0.136496156960347</v>
      </c>
      <c r="F74" s="19">
        <v>7.7984977004274203E-2</v>
      </c>
      <c r="G74" s="43"/>
      <c r="H74" s="6">
        <v>35.350516375225297</v>
      </c>
      <c r="I74" s="7">
        <v>35.175291964100396</v>
      </c>
      <c r="J74" s="43"/>
      <c r="K74" s="6">
        <v>34.430312103280599</v>
      </c>
      <c r="L74" s="7">
        <v>34.146130428977003</v>
      </c>
      <c r="M74" s="43"/>
      <c r="N74" s="6">
        <v>39.274485896548399</v>
      </c>
      <c r="O74" s="7">
        <v>37.923007431983052</v>
      </c>
      <c r="P74" s="43"/>
      <c r="Q74" s="6">
        <v>38.377140894260897</v>
      </c>
      <c r="R74" s="7">
        <v>36.931179488837252</v>
      </c>
      <c r="S74" s="43"/>
      <c r="T74" s="6">
        <v>34.096572283777498</v>
      </c>
      <c r="U74" s="7">
        <v>33.486102010652246</v>
      </c>
      <c r="V74" s="43"/>
      <c r="W74" s="6">
        <v>33.273173175741697</v>
      </c>
      <c r="X74" s="7">
        <v>32.585110426981501</v>
      </c>
      <c r="Y74" s="43"/>
      <c r="Z74" s="46">
        <f t="shared" si="18"/>
        <v>-0.92020427194469789</v>
      </c>
      <c r="AA74" s="21">
        <f t="shared" si="19"/>
        <v>-0.89734500228750136</v>
      </c>
      <c r="AB74" s="10">
        <f t="shared" si="20"/>
        <v>-0.82339910803580096</v>
      </c>
      <c r="AC74" s="43"/>
      <c r="AD74" s="46">
        <f t="shared" si="21"/>
        <v>-1.0291615351233929</v>
      </c>
      <c r="AE74" s="21">
        <f t="shared" si="22"/>
        <v>-0.99182794314580036</v>
      </c>
      <c r="AF74" s="10">
        <f t="shared" si="23"/>
        <v>-0.90099158367074494</v>
      </c>
      <c r="AG74" s="50"/>
      <c r="AH74" s="46">
        <f t="shared" si="24"/>
        <v>2.0995521458769831E-2</v>
      </c>
      <c r="AI74" s="10">
        <f t="shared" si="26"/>
        <v>3.3945204120878293E-2</v>
      </c>
      <c r="AK74" s="46">
        <f t="shared" si="25"/>
        <v>-0.82659390060901172</v>
      </c>
      <c r="AL74" s="10">
        <f t="shared" si="27"/>
        <v>-0.88713649928877236</v>
      </c>
    </row>
    <row r="75" spans="2:38" x14ac:dyDescent="0.3">
      <c r="B75" s="2" t="s">
        <v>71</v>
      </c>
      <c r="C75" s="41"/>
      <c r="D75" s="14">
        <v>5.8779717856286802E-3</v>
      </c>
      <c r="E75" s="15">
        <v>1.0808036776811501E-2</v>
      </c>
      <c r="F75" s="19">
        <v>5.9674363836136101E-3</v>
      </c>
      <c r="G75" s="43"/>
      <c r="H75" s="6">
        <v>34.732405762805797</v>
      </c>
      <c r="I75" s="7">
        <v>33.307356601671401</v>
      </c>
      <c r="J75" s="43"/>
      <c r="K75" s="6">
        <v>33.558341759872398</v>
      </c>
      <c r="L75" s="7">
        <v>31.900933117865847</v>
      </c>
      <c r="M75" s="43"/>
      <c r="N75" s="6">
        <v>36.937597624323402</v>
      </c>
      <c r="O75" s="7">
        <v>34.23035168099085</v>
      </c>
      <c r="P75" s="43"/>
      <c r="Q75" s="6">
        <v>35.793654363536199</v>
      </c>
      <c r="R75" s="7">
        <v>32.875904354424449</v>
      </c>
      <c r="S75" s="43"/>
      <c r="T75" s="6">
        <v>31.493990811324501</v>
      </c>
      <c r="U75" s="7">
        <v>29.14912273779365</v>
      </c>
      <c r="V75" s="43"/>
      <c r="W75" s="6">
        <v>30.4700894082175</v>
      </c>
      <c r="X75" s="7">
        <v>27.964243078250899</v>
      </c>
      <c r="Y75" s="43"/>
      <c r="Z75" s="46">
        <f t="shared" si="18"/>
        <v>-1.1740640029333989</v>
      </c>
      <c r="AA75" s="21">
        <f t="shared" si="19"/>
        <v>-1.1439432607872035</v>
      </c>
      <c r="AB75" s="10">
        <f t="shared" si="20"/>
        <v>-1.0239014031070006</v>
      </c>
      <c r="AC75" s="43"/>
      <c r="AD75" s="46">
        <f t="shared" si="21"/>
        <v>-1.406423483805554</v>
      </c>
      <c r="AE75" s="21">
        <f t="shared" si="22"/>
        <v>-1.354447326566401</v>
      </c>
      <c r="AF75" s="10">
        <f t="shared" si="23"/>
        <v>-1.1848796595427515</v>
      </c>
      <c r="AG75" s="50"/>
      <c r="AH75" s="46">
        <f t="shared" si="24"/>
        <v>-7.000942889902112E-2</v>
      </c>
      <c r="AI75" s="10">
        <f t="shared" si="26"/>
        <v>-9.0764803664872509E-2</v>
      </c>
      <c r="AK75" s="46">
        <f t="shared" si="25"/>
        <v>-1.4590097808638731</v>
      </c>
      <c r="AL75" s="10">
        <f t="shared" si="27"/>
        <v>-1.7625828773049739</v>
      </c>
    </row>
    <row r="76" spans="2:38" x14ac:dyDescent="0.3">
      <c r="B76" s="2" t="s">
        <v>72</v>
      </c>
      <c r="C76" s="41"/>
      <c r="D76" s="14">
        <v>3.58007103520981E-2</v>
      </c>
      <c r="E76" s="15">
        <v>2.95038232336572E-2</v>
      </c>
      <c r="F76" s="19">
        <v>1.34077333480034E-2</v>
      </c>
      <c r="G76" s="43"/>
      <c r="H76" s="6">
        <v>22.341899366536801</v>
      </c>
      <c r="I76" s="7">
        <v>20.667576391068401</v>
      </c>
      <c r="J76" s="43"/>
      <c r="K76" s="6">
        <v>21.1781255645176</v>
      </c>
      <c r="L76" s="7">
        <v>19.525974665214648</v>
      </c>
      <c r="M76" s="43"/>
      <c r="N76" s="6">
        <v>22.174084624222299</v>
      </c>
      <c r="O76" s="7">
        <v>20.382421017124052</v>
      </c>
      <c r="P76" s="43"/>
      <c r="Q76" s="6">
        <v>21.046977394348001</v>
      </c>
      <c r="R76" s="7">
        <v>19.282465083948253</v>
      </c>
      <c r="S76" s="43"/>
      <c r="T76" s="6">
        <v>18.9401823254662</v>
      </c>
      <c r="U76" s="7">
        <v>17.118610931597999</v>
      </c>
      <c r="V76" s="43"/>
      <c r="W76" s="6">
        <v>17.9051249624405</v>
      </c>
      <c r="X76" s="7">
        <v>16.12019007282165</v>
      </c>
      <c r="Y76" s="43"/>
      <c r="Z76" s="46">
        <f t="shared" si="18"/>
        <v>-1.1637738020192003</v>
      </c>
      <c r="AA76" s="21">
        <f t="shared" si="19"/>
        <v>-1.1271072298742979</v>
      </c>
      <c r="AB76" s="10">
        <f t="shared" si="20"/>
        <v>-1.0350573630257003</v>
      </c>
      <c r="AC76" s="43"/>
      <c r="AD76" s="46">
        <f t="shared" si="21"/>
        <v>-1.1416017258537536</v>
      </c>
      <c r="AE76" s="21">
        <f t="shared" si="22"/>
        <v>-1.0999559331757993</v>
      </c>
      <c r="AF76" s="10">
        <f t="shared" si="23"/>
        <v>-0.99842085877634901</v>
      </c>
      <c r="AG76" s="50"/>
      <c r="AH76" s="46">
        <f t="shared" si="24"/>
        <v>-0.12691095282987336</v>
      </c>
      <c r="AI76" s="10">
        <f t="shared" si="26"/>
        <v>-0.14085771129520402</v>
      </c>
      <c r="AK76" s="46">
        <f t="shared" si="25"/>
        <v>-1.5809641349580998</v>
      </c>
      <c r="AL76" s="10">
        <f t="shared" si="27"/>
        <v>-1.604215780373883</v>
      </c>
    </row>
    <row r="77" spans="2:38" x14ac:dyDescent="0.3">
      <c r="B77" s="2" t="s">
        <v>73</v>
      </c>
      <c r="C77" s="41"/>
      <c r="D77" s="14">
        <v>6.1430221288765602E-2</v>
      </c>
      <c r="E77" s="15">
        <v>0.10700817944473801</v>
      </c>
      <c r="F77" s="19">
        <v>5.1187507797160303E-2</v>
      </c>
      <c r="G77" s="43"/>
      <c r="H77" s="6">
        <v>32.028170197563199</v>
      </c>
      <c r="I77" s="7">
        <v>30.886362001947148</v>
      </c>
      <c r="J77" s="43"/>
      <c r="K77" s="6">
        <v>30.641128371998501</v>
      </c>
      <c r="L77" s="7">
        <v>29.497196053615351</v>
      </c>
      <c r="M77" s="43"/>
      <c r="N77" s="6">
        <v>33.522566069483297</v>
      </c>
      <c r="O77" s="7">
        <v>32.560527712606749</v>
      </c>
      <c r="P77" s="43"/>
      <c r="Q77" s="6">
        <v>32.198409263497098</v>
      </c>
      <c r="R77" s="7">
        <v>31.239564010703148</v>
      </c>
      <c r="S77" s="43"/>
      <c r="T77" s="6">
        <v>25.619071160841401</v>
      </c>
      <c r="U77" s="7">
        <v>24.464261315166851</v>
      </c>
      <c r="V77" s="43"/>
      <c r="W77" s="6">
        <v>24.4909934096646</v>
      </c>
      <c r="X77" s="7">
        <v>23.338584865883902</v>
      </c>
      <c r="Y77" s="43"/>
      <c r="Z77" s="46">
        <f t="shared" si="18"/>
        <v>-1.3870418255646975</v>
      </c>
      <c r="AA77" s="21">
        <f t="shared" si="19"/>
        <v>-1.324156805986199</v>
      </c>
      <c r="AB77" s="10">
        <f t="shared" si="20"/>
        <v>-1.1280777511768001</v>
      </c>
      <c r="AC77" s="43"/>
      <c r="AD77" s="46">
        <f t="shared" si="21"/>
        <v>-1.3891659483317973</v>
      </c>
      <c r="AE77" s="21">
        <f t="shared" si="22"/>
        <v>-1.3209637019036009</v>
      </c>
      <c r="AF77" s="10">
        <f t="shared" si="23"/>
        <v>-1.125676449282949</v>
      </c>
      <c r="AG77" s="50"/>
      <c r="AH77" s="46">
        <f t="shared" si="24"/>
        <v>-0.17730259978992333</v>
      </c>
      <c r="AI77" s="10">
        <f t="shared" si="26"/>
        <v>-0.17424127944170681</v>
      </c>
      <c r="AK77" s="46">
        <f t="shared" si="25"/>
        <v>-1.7523862454022838</v>
      </c>
      <c r="AL77" s="10">
        <f t="shared" si="27"/>
        <v>-1.7430690623472886</v>
      </c>
    </row>
    <row r="78" spans="2:38" x14ac:dyDescent="0.3">
      <c r="B78" s="2" t="s">
        <v>74</v>
      </c>
      <c r="C78" s="41"/>
      <c r="D78" s="14">
        <v>0.13070897278676299</v>
      </c>
      <c r="E78" s="15">
        <v>0.18901457291679899</v>
      </c>
      <c r="F78" s="19">
        <v>7.07052100911848E-2</v>
      </c>
      <c r="G78" s="43"/>
      <c r="H78" s="6">
        <v>27.748076189042902</v>
      </c>
      <c r="I78" s="7">
        <v>27.717503785212301</v>
      </c>
      <c r="J78" s="43"/>
      <c r="K78" s="6">
        <v>26.619900045693601</v>
      </c>
      <c r="L78" s="7">
        <v>26.595260050921549</v>
      </c>
      <c r="M78" s="43"/>
      <c r="N78" s="6">
        <v>28.855859786630099</v>
      </c>
      <c r="O78" s="7">
        <v>29.313076206634449</v>
      </c>
      <c r="P78" s="43"/>
      <c r="Q78" s="6">
        <v>27.789359955128798</v>
      </c>
      <c r="R78" s="7">
        <v>28.238198812224248</v>
      </c>
      <c r="S78" s="43"/>
      <c r="T78" s="6">
        <v>21.838756558209699</v>
      </c>
      <c r="U78" s="7">
        <v>21.92818155307085</v>
      </c>
      <c r="V78" s="43"/>
      <c r="W78" s="6">
        <v>20.927523509955801</v>
      </c>
      <c r="X78" s="7">
        <v>21.0204642435341</v>
      </c>
      <c r="Y78" s="43"/>
      <c r="Z78" s="46">
        <f t="shared" si="18"/>
        <v>-1.1281761433493003</v>
      </c>
      <c r="AA78" s="21">
        <f t="shared" si="19"/>
        <v>-1.0664998315013001</v>
      </c>
      <c r="AB78" s="10">
        <f t="shared" si="20"/>
        <v>-0.91123304825389795</v>
      </c>
      <c r="AC78" s="43"/>
      <c r="AD78" s="46">
        <f t="shared" si="21"/>
        <v>-1.1222437342907519</v>
      </c>
      <c r="AE78" s="21">
        <f t="shared" si="22"/>
        <v>-1.0748773944102012</v>
      </c>
      <c r="AF78" s="10">
        <f t="shared" si="23"/>
        <v>-0.90771730953674989</v>
      </c>
      <c r="AG78" s="50"/>
      <c r="AH78" s="46">
        <f t="shared" si="24"/>
        <v>-0.17779669079461424</v>
      </c>
      <c r="AI78" s="10">
        <f t="shared" si="26"/>
        <v>-0.18825810640128343</v>
      </c>
      <c r="AK78" s="46">
        <f t="shared" si="25"/>
        <v>-1.4116363250475541</v>
      </c>
      <c r="AL78" s="10">
        <f t="shared" si="27"/>
        <v>-1.4334226159316621</v>
      </c>
    </row>
    <row r="79" spans="2:38" x14ac:dyDescent="0.3">
      <c r="B79" s="2" t="s">
        <v>75</v>
      </c>
      <c r="C79" s="41"/>
      <c r="D79" s="14">
        <v>0.101560879743216</v>
      </c>
      <c r="E79" s="15">
        <v>6.43517860045031E-2</v>
      </c>
      <c r="F79" s="19">
        <v>4.7675573868914897E-2</v>
      </c>
      <c r="G79" s="43"/>
      <c r="H79" s="6">
        <v>39.637927939617001</v>
      </c>
      <c r="I79" s="7">
        <v>49.35491292215815</v>
      </c>
      <c r="J79" s="43"/>
      <c r="K79" s="6">
        <v>38.116329189407999</v>
      </c>
      <c r="L79" s="7">
        <v>47.470617160979749</v>
      </c>
      <c r="M79" s="43"/>
      <c r="N79" s="6">
        <v>37.227100816903999</v>
      </c>
      <c r="O79" s="7">
        <v>45.051466345328699</v>
      </c>
      <c r="P79" s="43"/>
      <c r="Q79" s="6">
        <v>35.909976193403402</v>
      </c>
      <c r="R79" s="7">
        <v>43.465127337663652</v>
      </c>
      <c r="S79" s="43"/>
      <c r="T79" s="6">
        <v>32.765547558856099</v>
      </c>
      <c r="U79" s="7">
        <v>39.434587323270748</v>
      </c>
      <c r="V79" s="43"/>
      <c r="W79" s="6">
        <v>31.609765776405101</v>
      </c>
      <c r="X79" s="7">
        <v>38.053680650690197</v>
      </c>
      <c r="Y79" s="43"/>
      <c r="Z79" s="46">
        <f t="shared" si="18"/>
        <v>-1.5215987502090016</v>
      </c>
      <c r="AA79" s="21">
        <f t="shared" si="19"/>
        <v>-1.3171246235005967</v>
      </c>
      <c r="AB79" s="10">
        <f t="shared" si="20"/>
        <v>-1.1557817824509975</v>
      </c>
      <c r="AC79" s="43"/>
      <c r="AD79" s="46">
        <f t="shared" si="21"/>
        <v>-1.8842957611784001</v>
      </c>
      <c r="AE79" s="21">
        <f t="shared" si="22"/>
        <v>-1.5863390076650461</v>
      </c>
      <c r="AF79" s="10">
        <f t="shared" si="23"/>
        <v>-1.3809066725805508</v>
      </c>
      <c r="AG79" s="50"/>
      <c r="AH79" s="46">
        <f t="shared" si="24"/>
        <v>-0.48081179949688863</v>
      </c>
      <c r="AI79" s="10">
        <f t="shared" si="26"/>
        <v>-0.66461033539132541</v>
      </c>
      <c r="AK79" s="46">
        <f t="shared" si="25"/>
        <v>-2.6254982605979871</v>
      </c>
      <c r="AL79" s="10">
        <f t="shared" si="27"/>
        <v>-3.4058293376626594</v>
      </c>
    </row>
    <row r="80" spans="2:38" x14ac:dyDescent="0.3">
      <c r="B80" s="2" t="s">
        <v>76</v>
      </c>
      <c r="C80" s="41"/>
      <c r="D80" s="14">
        <v>7.4123832697181096E-3</v>
      </c>
      <c r="E80" s="15">
        <v>5.7579264108404502E-3</v>
      </c>
      <c r="F80" s="19">
        <v>3.53380785772495E-3</v>
      </c>
      <c r="G80" s="43"/>
      <c r="H80" s="6">
        <v>35.515526504350802</v>
      </c>
      <c r="I80" s="7">
        <v>35.874880248143349</v>
      </c>
      <c r="J80" s="43"/>
      <c r="K80" s="6">
        <v>34.140693141527102</v>
      </c>
      <c r="L80" s="7">
        <v>34.324785844928954</v>
      </c>
      <c r="M80" s="43"/>
      <c r="N80" s="6">
        <v>35.251500311667897</v>
      </c>
      <c r="O80" s="7">
        <v>35.511220534646498</v>
      </c>
      <c r="P80" s="43"/>
      <c r="Q80" s="6">
        <v>33.940317540805196</v>
      </c>
      <c r="R80" s="7">
        <v>34.025161506664801</v>
      </c>
      <c r="S80" s="43"/>
      <c r="T80" s="6">
        <v>31.085925702345602</v>
      </c>
      <c r="U80" s="7">
        <v>30.60881184127415</v>
      </c>
      <c r="V80" s="43"/>
      <c r="W80" s="6">
        <v>29.959726706471301</v>
      </c>
      <c r="X80" s="7">
        <v>29.366888421478897</v>
      </c>
      <c r="Y80" s="43"/>
      <c r="Z80" s="46">
        <f t="shared" si="18"/>
        <v>-1.3748333628237006</v>
      </c>
      <c r="AA80" s="21">
        <f t="shared" si="19"/>
        <v>-1.3111827708627004</v>
      </c>
      <c r="AB80" s="10">
        <f t="shared" si="20"/>
        <v>-1.1261989958743008</v>
      </c>
      <c r="AC80" s="43"/>
      <c r="AD80" s="46">
        <f t="shared" si="21"/>
        <v>-1.5500944032143948</v>
      </c>
      <c r="AE80" s="21">
        <f t="shared" si="22"/>
        <v>-1.4860590279816961</v>
      </c>
      <c r="AF80" s="10">
        <f t="shared" si="23"/>
        <v>-1.2419234197952527</v>
      </c>
      <c r="AG80" s="50"/>
      <c r="AH80" s="46">
        <f t="shared" si="24"/>
        <v>-0.34148997717561586</v>
      </c>
      <c r="AI80" s="10">
        <f t="shared" si="26"/>
        <v>-0.4273753885240128</v>
      </c>
      <c r="AK80" s="46">
        <f t="shared" si="25"/>
        <v>-3.0586843260267988</v>
      </c>
      <c r="AL80" s="10">
        <f t="shared" si="27"/>
        <v>-3.6636435440302755</v>
      </c>
    </row>
    <row r="81" spans="2:38" x14ac:dyDescent="0.3">
      <c r="B81" s="2" t="s">
        <v>77</v>
      </c>
      <c r="C81" s="41"/>
      <c r="D81" s="14">
        <v>15.644534866874499</v>
      </c>
      <c r="E81" s="15">
        <v>27.444078712924799</v>
      </c>
      <c r="F81" s="19">
        <v>16.7019842463516</v>
      </c>
      <c r="G81" s="43"/>
      <c r="H81" s="6">
        <v>67.315615616409005</v>
      </c>
      <c r="I81" s="7">
        <v>64.830998708032297</v>
      </c>
      <c r="J81" s="43"/>
      <c r="K81" s="6">
        <v>65.772095058370894</v>
      </c>
      <c r="L81" s="7">
        <v>63.195539615977808</v>
      </c>
      <c r="M81" s="43"/>
      <c r="N81" s="6">
        <v>82.214674290349194</v>
      </c>
      <c r="O81" s="7">
        <v>79.92544430147305</v>
      </c>
      <c r="P81" s="43"/>
      <c r="Q81" s="6">
        <v>80.395675307118694</v>
      </c>
      <c r="R81" s="7">
        <v>77.950666984789251</v>
      </c>
      <c r="S81" s="43"/>
      <c r="T81" s="6">
        <v>67.665390535555503</v>
      </c>
      <c r="U81" s="7">
        <v>65.212028965325899</v>
      </c>
      <c r="V81" s="43"/>
      <c r="W81" s="6">
        <v>66.052677196416298</v>
      </c>
      <c r="X81" s="7">
        <v>63.5542828563879</v>
      </c>
      <c r="Y81" s="43"/>
      <c r="Z81" s="46">
        <f t="shared" si="18"/>
        <v>-1.5435205580381108</v>
      </c>
      <c r="AA81" s="21">
        <f t="shared" si="19"/>
        <v>-1.8189989832305002</v>
      </c>
      <c r="AB81" s="10">
        <f t="shared" si="20"/>
        <v>-1.612713339139205</v>
      </c>
      <c r="AC81" s="43"/>
      <c r="AD81" s="46">
        <f t="shared" si="21"/>
        <v>-1.6354590920544894</v>
      </c>
      <c r="AE81" s="21">
        <f t="shared" si="22"/>
        <v>-1.9747773166837987</v>
      </c>
      <c r="AF81" s="10">
        <f t="shared" si="23"/>
        <v>-1.6577461089379995</v>
      </c>
      <c r="AG81" s="50"/>
      <c r="AH81" s="46">
        <f t="shared" si="24"/>
        <v>-0.46189813610298019</v>
      </c>
      <c r="AI81" s="10">
        <f t="shared" si="26"/>
        <v>-0.61682481641335218</v>
      </c>
      <c r="AK81" s="46">
        <f t="shared" si="25"/>
        <v>-0.29153126282116193</v>
      </c>
      <c r="AL81" s="10">
        <f t="shared" si="27"/>
        <v>6.9354865367103447E-2</v>
      </c>
    </row>
    <row r="82" spans="2:38" x14ac:dyDescent="0.3">
      <c r="B82" s="2" t="s">
        <v>78</v>
      </c>
      <c r="C82" s="41"/>
      <c r="D82" s="14">
        <v>3.96645147142149</v>
      </c>
      <c r="E82" s="15">
        <v>5.3403693519078699</v>
      </c>
      <c r="F82" s="19">
        <v>2.0827023755629899</v>
      </c>
      <c r="G82" s="43"/>
      <c r="H82" s="6">
        <v>42.486545005571898</v>
      </c>
      <c r="I82" s="7">
        <v>42.203884300008554</v>
      </c>
      <c r="J82" s="43"/>
      <c r="K82" s="6">
        <v>41.591035554487497</v>
      </c>
      <c r="L82" s="7">
        <v>41.26904289922215</v>
      </c>
      <c r="M82" s="43"/>
      <c r="N82" s="6">
        <v>46.701740666682802</v>
      </c>
      <c r="O82" s="7">
        <v>46.726152395515896</v>
      </c>
      <c r="P82" s="43"/>
      <c r="Q82" s="6">
        <v>45.734395748238498</v>
      </c>
      <c r="R82" s="7">
        <v>45.711661864773347</v>
      </c>
      <c r="S82" s="43"/>
      <c r="T82" s="6">
        <v>33.302951295157797</v>
      </c>
      <c r="U82" s="7">
        <v>32.443709925129397</v>
      </c>
      <c r="V82" s="43"/>
      <c r="W82" s="6">
        <v>32.556057377726297</v>
      </c>
      <c r="X82" s="7">
        <v>31.672996378487802</v>
      </c>
      <c r="Y82" s="43"/>
      <c r="Z82" s="46">
        <f t="shared" si="18"/>
        <v>-0.89550945108440061</v>
      </c>
      <c r="AA82" s="21">
        <f t="shared" si="19"/>
        <v>-0.96734491844430437</v>
      </c>
      <c r="AB82" s="10">
        <f t="shared" si="20"/>
        <v>-0.74689391743149969</v>
      </c>
      <c r="AC82" s="43"/>
      <c r="AD82" s="46">
        <f t="shared" si="21"/>
        <v>-0.93484140078640365</v>
      </c>
      <c r="AE82" s="21">
        <f t="shared" si="22"/>
        <v>-1.0144905307425489</v>
      </c>
      <c r="AF82" s="10">
        <f t="shared" si="23"/>
        <v>-0.77071354664159486</v>
      </c>
      <c r="AG82" s="50"/>
      <c r="AH82" s="46">
        <f t="shared" si="24"/>
        <v>-0.23356697787873062</v>
      </c>
      <c r="AI82" s="10">
        <f t="shared" si="26"/>
        <v>-0.25822769794807487</v>
      </c>
      <c r="AK82" s="46">
        <f t="shared" si="25"/>
        <v>-0.57508971999808822</v>
      </c>
      <c r="AL82" s="10">
        <f t="shared" si="27"/>
        <v>-0.58072677465667111</v>
      </c>
    </row>
    <row r="83" spans="2:38" x14ac:dyDescent="0.3">
      <c r="B83" s="2" t="s">
        <v>79</v>
      </c>
      <c r="C83" s="41"/>
      <c r="D83" s="14">
        <v>2.3415034626023998</v>
      </c>
      <c r="E83" s="15">
        <v>3.0342827128171699</v>
      </c>
      <c r="F83" s="19">
        <v>0.69668107992055595</v>
      </c>
      <c r="G83" s="43"/>
      <c r="H83" s="6">
        <v>57.538722713838901</v>
      </c>
      <c r="I83" s="7">
        <v>63.772184336836006</v>
      </c>
      <c r="J83" s="43"/>
      <c r="K83" s="6">
        <v>54.772242795868998</v>
      </c>
      <c r="L83" s="7">
        <v>60.557652424891948</v>
      </c>
      <c r="M83" s="43"/>
      <c r="N83" s="6">
        <v>60.666091595240196</v>
      </c>
      <c r="O83" s="7">
        <v>67.552991280488243</v>
      </c>
      <c r="P83" s="43"/>
      <c r="Q83" s="6">
        <v>57.718737600238498</v>
      </c>
      <c r="R83" s="7">
        <v>64.103769344025451</v>
      </c>
      <c r="S83" s="43"/>
      <c r="T83" s="6">
        <v>46.433861587357903</v>
      </c>
      <c r="U83" s="7">
        <v>50.8594886119471</v>
      </c>
      <c r="V83" s="43"/>
      <c r="W83" s="6">
        <v>44.347720597716197</v>
      </c>
      <c r="X83" s="7">
        <v>48.473100824078401</v>
      </c>
      <c r="Y83" s="43"/>
      <c r="Z83" s="46">
        <f t="shared" si="18"/>
        <v>-2.7664799179699031</v>
      </c>
      <c r="AA83" s="21">
        <f t="shared" si="19"/>
        <v>-2.9473539950016985</v>
      </c>
      <c r="AB83" s="10">
        <f t="shared" si="20"/>
        <v>-2.0861409896417058</v>
      </c>
      <c r="AC83" s="43"/>
      <c r="AD83" s="46">
        <f t="shared" si="21"/>
        <v>-3.2145319119440572</v>
      </c>
      <c r="AE83" s="21">
        <f t="shared" si="22"/>
        <v>-3.4492219364627914</v>
      </c>
      <c r="AF83" s="10">
        <f t="shared" si="23"/>
        <v>-2.3863877878686992</v>
      </c>
      <c r="AG83" s="50"/>
      <c r="AH83" s="46">
        <f t="shared" si="24"/>
        <v>-0.57778935651873831</v>
      </c>
      <c r="AI83" s="10">
        <f t="shared" si="26"/>
        <v>-0.71010401296185699</v>
      </c>
      <c r="AK83" s="46">
        <f t="shared" si="25"/>
        <v>-2.2919642794484814</v>
      </c>
      <c r="AL83" s="10">
        <f t="shared" si="27"/>
        <v>-2.6381477832663514</v>
      </c>
    </row>
    <row r="84" spans="2:38" x14ac:dyDescent="0.3">
      <c r="B84" s="2" t="s">
        <v>80</v>
      </c>
      <c r="C84" s="41"/>
      <c r="D84" s="14">
        <v>0.95224655218377996</v>
      </c>
      <c r="E84" s="15">
        <v>2.1292558968363702</v>
      </c>
      <c r="F84" s="19">
        <v>0.48470556683257598</v>
      </c>
      <c r="G84" s="43"/>
      <c r="H84" s="6">
        <v>59.648681676341099</v>
      </c>
      <c r="I84" s="7">
        <v>65.362071726204249</v>
      </c>
      <c r="J84" s="43"/>
      <c r="K84" s="6">
        <v>56.874533114315199</v>
      </c>
      <c r="L84" s="7">
        <v>62.213780365719998</v>
      </c>
      <c r="M84" s="43"/>
      <c r="N84" s="6">
        <v>65.622989127136506</v>
      </c>
      <c r="O84" s="7">
        <v>72.671463631034754</v>
      </c>
      <c r="P84" s="43"/>
      <c r="Q84" s="6">
        <v>62.403721988281902</v>
      </c>
      <c r="R84" s="7">
        <v>68.9730409984966</v>
      </c>
      <c r="S84" s="43"/>
      <c r="T84" s="6">
        <v>50.653260996160299</v>
      </c>
      <c r="U84" s="7">
        <v>55.084763813397601</v>
      </c>
      <c r="V84" s="43"/>
      <c r="W84" s="6">
        <v>48.4738001769216</v>
      </c>
      <c r="X84" s="7">
        <v>52.627231066060006</v>
      </c>
      <c r="Y84" s="43"/>
      <c r="Z84" s="46">
        <f t="shared" si="18"/>
        <v>-2.7741485620258999</v>
      </c>
      <c r="AA84" s="21">
        <f t="shared" si="19"/>
        <v>-3.2192671388546046</v>
      </c>
      <c r="AB84" s="10">
        <f t="shared" si="20"/>
        <v>-2.1794608192386988</v>
      </c>
      <c r="AC84" s="43"/>
      <c r="AD84" s="46">
        <f t="shared" si="21"/>
        <v>-3.1482913604842508</v>
      </c>
      <c r="AE84" s="21">
        <f t="shared" si="22"/>
        <v>-3.6984226325381542</v>
      </c>
      <c r="AF84" s="10">
        <f t="shared" si="23"/>
        <v>-2.457532747337595</v>
      </c>
      <c r="AG84" s="50"/>
      <c r="AH84" s="46">
        <f t="shared" si="24"/>
        <v>-0.69785366200365662</v>
      </c>
      <c r="AI84" s="10">
        <f t="shared" si="26"/>
        <v>-0.83355241415525383</v>
      </c>
      <c r="AK84" s="46">
        <f t="shared" si="25"/>
        <v>-2.7283332976000438</v>
      </c>
      <c r="AL84" s="10">
        <f t="shared" si="27"/>
        <v>-3.106242507366646</v>
      </c>
    </row>
    <row r="85" spans="2:38" x14ac:dyDescent="0.3">
      <c r="B85" s="2" t="s">
        <v>81</v>
      </c>
      <c r="C85" s="41"/>
      <c r="D85" s="14">
        <v>8.0114545120354597E-2</v>
      </c>
      <c r="E85" s="15">
        <v>5.7869741564889499E-2</v>
      </c>
      <c r="F85" s="19">
        <v>4.2261523959832001E-2</v>
      </c>
      <c r="G85" s="43"/>
      <c r="H85" s="6">
        <v>38.716375425517597</v>
      </c>
      <c r="I85" s="7">
        <v>39.779184611640503</v>
      </c>
      <c r="J85" s="43"/>
      <c r="K85" s="6">
        <v>37.123202035046901</v>
      </c>
      <c r="L85" s="7">
        <v>37.926754466372046</v>
      </c>
      <c r="M85" s="43"/>
      <c r="N85" s="6">
        <v>37.620037938312301</v>
      </c>
      <c r="O85" s="7">
        <v>38.125257182848351</v>
      </c>
      <c r="P85" s="43"/>
      <c r="Q85" s="6">
        <v>36.171621935960196</v>
      </c>
      <c r="R85" s="7">
        <v>36.453627746445747</v>
      </c>
      <c r="S85" s="43"/>
      <c r="T85" s="6">
        <v>32.804307538195999</v>
      </c>
      <c r="U85" s="7">
        <v>32.533125665529397</v>
      </c>
      <c r="V85" s="43"/>
      <c r="W85" s="6">
        <v>31.588898562112199</v>
      </c>
      <c r="X85" s="7">
        <v>31.172671670263799</v>
      </c>
      <c r="Y85" s="43"/>
      <c r="Z85" s="46">
        <f t="shared" si="18"/>
        <v>-1.5931733904706959</v>
      </c>
      <c r="AA85" s="21">
        <f t="shared" si="19"/>
        <v>-1.4484160023521042</v>
      </c>
      <c r="AB85" s="10">
        <f t="shared" si="20"/>
        <v>-1.2154089760838005</v>
      </c>
      <c r="AC85" s="43"/>
      <c r="AD85" s="46">
        <f t="shared" si="21"/>
        <v>-1.8524301452684568</v>
      </c>
      <c r="AE85" s="21">
        <f t="shared" si="22"/>
        <v>-1.6716294364026041</v>
      </c>
      <c r="AF85" s="10">
        <f t="shared" si="23"/>
        <v>-1.3604539952655976</v>
      </c>
      <c r="AG85" s="50"/>
      <c r="AH85" s="46">
        <f t="shared" si="24"/>
        <v>-0.58979951621878768</v>
      </c>
      <c r="AI85" s="10">
        <f t="shared" si="26"/>
        <v>-0.76797933948191333</v>
      </c>
      <c r="AK85" s="46">
        <f t="shared" si="25"/>
        <v>-3.0975171126571142</v>
      </c>
      <c r="AL85" s="10">
        <f t="shared" si="27"/>
        <v>-3.8137729868006254</v>
      </c>
    </row>
    <row r="86" spans="2:38" x14ac:dyDescent="0.3">
      <c r="B86" s="2" t="s">
        <v>82</v>
      </c>
      <c r="C86" s="41"/>
      <c r="D86" s="14">
        <v>0.180807985509158</v>
      </c>
      <c r="E86" s="15">
        <v>0.24009366969631199</v>
      </c>
      <c r="F86" s="19">
        <v>6.9032137845491004E-2</v>
      </c>
      <c r="G86" s="43"/>
      <c r="H86" s="6">
        <v>56.345220162021697</v>
      </c>
      <c r="I86" s="7">
        <v>60.429820573380951</v>
      </c>
      <c r="J86" s="43"/>
      <c r="K86" s="6">
        <v>54.242489832292499</v>
      </c>
      <c r="L86" s="7">
        <v>58.136522272594149</v>
      </c>
      <c r="M86" s="43"/>
      <c r="N86" s="6">
        <v>59.2794438860235</v>
      </c>
      <c r="O86" s="7">
        <v>63.301503134547502</v>
      </c>
      <c r="P86" s="43"/>
      <c r="Q86" s="6">
        <v>57.079643474475901</v>
      </c>
      <c r="R86" s="7">
        <v>60.959171430695847</v>
      </c>
      <c r="S86" s="43"/>
      <c r="T86" s="6">
        <v>45.721573157063702</v>
      </c>
      <c r="U86" s="7">
        <v>48.138455291209354</v>
      </c>
      <c r="V86" s="43"/>
      <c r="W86" s="6">
        <v>44.0862964299168</v>
      </c>
      <c r="X86" s="7">
        <v>46.353982645630147</v>
      </c>
      <c r="Y86" s="43"/>
      <c r="Z86" s="46">
        <f t="shared" si="18"/>
        <v>-2.1027303297291979</v>
      </c>
      <c r="AA86" s="21">
        <f t="shared" si="19"/>
        <v>-2.1998004115475993</v>
      </c>
      <c r="AB86" s="10">
        <f t="shared" si="20"/>
        <v>-1.635276727146902</v>
      </c>
      <c r="AC86" s="43"/>
      <c r="AD86" s="46">
        <f t="shared" si="21"/>
        <v>-2.2932983007868017</v>
      </c>
      <c r="AE86" s="21">
        <f t="shared" si="22"/>
        <v>-2.3423317038516558</v>
      </c>
      <c r="AF86" s="10">
        <f t="shared" si="23"/>
        <v>-1.784472645579207</v>
      </c>
      <c r="AG86" s="50"/>
      <c r="AH86" s="46">
        <f t="shared" si="24"/>
        <v>-0.46122256606902162</v>
      </c>
      <c r="AI86" s="10">
        <f t="shared" si="26"/>
        <v>-0.46821369228999299</v>
      </c>
      <c r="AK86" s="46">
        <f t="shared" si="25"/>
        <v>-2.872538720531137</v>
      </c>
      <c r="AL86" s="10">
        <f t="shared" si="27"/>
        <v>-3.0468437957195382</v>
      </c>
    </row>
    <row r="87" spans="2:38" x14ac:dyDescent="0.3">
      <c r="B87" s="2" t="s">
        <v>83</v>
      </c>
      <c r="C87" s="41"/>
      <c r="D87" s="14">
        <v>0.69353263536418097</v>
      </c>
      <c r="E87" s="15">
        <v>0.32762955122708298</v>
      </c>
      <c r="F87" s="19">
        <v>0.23986742006453801</v>
      </c>
      <c r="G87" s="43"/>
      <c r="H87" s="6">
        <v>43.243009817599997</v>
      </c>
      <c r="I87" s="7">
        <v>51.22745338149435</v>
      </c>
      <c r="J87" s="43"/>
      <c r="K87" s="6">
        <v>41.523542948571098</v>
      </c>
      <c r="L87" s="7">
        <v>49.165274915493249</v>
      </c>
      <c r="M87" s="43"/>
      <c r="N87" s="6">
        <v>39.8975877956887</v>
      </c>
      <c r="O87" s="7">
        <v>45.994688582132099</v>
      </c>
      <c r="P87" s="43"/>
      <c r="Q87" s="6">
        <v>38.427893543111402</v>
      </c>
      <c r="R87" s="7">
        <v>44.266119285075604</v>
      </c>
      <c r="S87" s="43"/>
      <c r="T87" s="6">
        <v>34.8542532487335</v>
      </c>
      <c r="U87" s="7">
        <v>40.037455601495054</v>
      </c>
      <c r="V87" s="43"/>
      <c r="W87" s="6">
        <v>33.580521027683801</v>
      </c>
      <c r="X87" s="7">
        <v>38.546188642177597</v>
      </c>
      <c r="Y87" s="43"/>
      <c r="Z87" s="46">
        <f t="shared" si="18"/>
        <v>-1.7194668690288992</v>
      </c>
      <c r="AA87" s="21">
        <f t="shared" si="19"/>
        <v>-1.4696942525772982</v>
      </c>
      <c r="AB87" s="10">
        <f t="shared" si="20"/>
        <v>-1.2737322210496984</v>
      </c>
      <c r="AC87" s="43"/>
      <c r="AD87" s="46">
        <f t="shared" si="21"/>
        <v>-2.0621784660011002</v>
      </c>
      <c r="AE87" s="21">
        <f t="shared" si="22"/>
        <v>-1.7285692970564952</v>
      </c>
      <c r="AF87" s="10">
        <f t="shared" si="23"/>
        <v>-1.491266959317457</v>
      </c>
      <c r="AG87" s="50"/>
      <c r="AH87" s="46">
        <f t="shared" si="24"/>
        <v>-0.40387371159433616</v>
      </c>
      <c r="AI87" s="10">
        <f t="shared" si="26"/>
        <v>-0.52065190208051904</v>
      </c>
      <c r="AK87" s="46">
        <f t="shared" si="25"/>
        <v>-1.8793209833816977</v>
      </c>
      <c r="AL87" s="10">
        <f t="shared" si="27"/>
        <v>-2.2656167328489349</v>
      </c>
    </row>
    <row r="88" spans="2:38" x14ac:dyDescent="0.3">
      <c r="B88" s="2" t="s">
        <v>84</v>
      </c>
      <c r="C88" s="41"/>
      <c r="D88" s="14">
        <v>5.6980915771563799E-2</v>
      </c>
      <c r="E88" s="15">
        <v>4.66778106091085E-2</v>
      </c>
      <c r="F88" s="19">
        <v>1.50543788014366E-2</v>
      </c>
      <c r="G88" s="43"/>
      <c r="H88" s="6">
        <v>39.241961750780199</v>
      </c>
      <c r="I88" s="7">
        <v>39.677898499839849</v>
      </c>
      <c r="J88" s="43"/>
      <c r="K88" s="6">
        <v>37.125673777555299</v>
      </c>
      <c r="L88" s="7">
        <v>37.302816293376097</v>
      </c>
      <c r="M88" s="43"/>
      <c r="N88" s="6">
        <v>35.907692923245797</v>
      </c>
      <c r="O88" s="7">
        <v>35.704570346959549</v>
      </c>
      <c r="P88" s="43"/>
      <c r="Q88" s="6">
        <v>34.030739668565403</v>
      </c>
      <c r="R88" s="7">
        <v>33.60797819176365</v>
      </c>
      <c r="S88" s="43"/>
      <c r="T88" s="6">
        <v>24.8794983698068</v>
      </c>
      <c r="U88" s="7">
        <v>23.764979868100447</v>
      </c>
      <c r="V88" s="43"/>
      <c r="W88" s="6">
        <v>23.641378014592799</v>
      </c>
      <c r="X88" s="7">
        <v>22.47093955356555</v>
      </c>
      <c r="Y88" s="43"/>
      <c r="Z88" s="46">
        <f t="shared" si="18"/>
        <v>-2.1162879732248996</v>
      </c>
      <c r="AA88" s="21">
        <f t="shared" si="19"/>
        <v>-1.8769532546803944</v>
      </c>
      <c r="AB88" s="10">
        <f t="shared" si="20"/>
        <v>-1.2381203552140008</v>
      </c>
      <c r="AC88" s="43"/>
      <c r="AD88" s="46">
        <f t="shared" si="21"/>
        <v>-2.3750822064637518</v>
      </c>
      <c r="AE88" s="21">
        <f t="shared" si="22"/>
        <v>-2.0965921551958999</v>
      </c>
      <c r="AF88" s="10">
        <f t="shared" si="23"/>
        <v>-1.2940403145348967</v>
      </c>
      <c r="AG88" s="50"/>
      <c r="AH88" s="46">
        <f t="shared" si="24"/>
        <v>-0.62727362248795138</v>
      </c>
      <c r="AI88" s="10">
        <f t="shared" si="26"/>
        <v>-0.77705088022162294</v>
      </c>
      <c r="AK88" s="46">
        <f t="shared" si="25"/>
        <v>-3.8609635573232239</v>
      </c>
      <c r="AL88" s="10">
        <f t="shared" si="27"/>
        <v>-4.544610036096965</v>
      </c>
    </row>
    <row r="89" spans="2:38" x14ac:dyDescent="0.3">
      <c r="B89" s="2" t="s">
        <v>85</v>
      </c>
      <c r="C89" s="41"/>
      <c r="D89" s="14">
        <v>2.2024061513358499</v>
      </c>
      <c r="E89" s="15">
        <v>1.1986793023959601</v>
      </c>
      <c r="F89" s="19">
        <v>0.82435373533543099</v>
      </c>
      <c r="G89" s="43"/>
      <c r="H89" s="6">
        <v>50.049841388406499</v>
      </c>
      <c r="I89" s="7">
        <v>55.7447823109799</v>
      </c>
      <c r="J89" s="43"/>
      <c r="K89" s="6">
        <v>48.119056854778798</v>
      </c>
      <c r="L89" s="7">
        <v>53.560210603206649</v>
      </c>
      <c r="M89" s="43"/>
      <c r="N89" s="6">
        <v>47.968147128278503</v>
      </c>
      <c r="O89" s="7">
        <v>51.876761343234946</v>
      </c>
      <c r="P89" s="43"/>
      <c r="Q89" s="6">
        <v>46.290129493046599</v>
      </c>
      <c r="R89" s="7">
        <v>50.039574893382948</v>
      </c>
      <c r="S89" s="43"/>
      <c r="T89" s="6">
        <v>41.658655795642098</v>
      </c>
      <c r="U89" s="7">
        <v>44.126776697259949</v>
      </c>
      <c r="V89" s="43"/>
      <c r="W89" s="6">
        <v>40.2489036549742</v>
      </c>
      <c r="X89" s="7">
        <v>42.607804490552553</v>
      </c>
      <c r="Y89" s="43"/>
      <c r="Z89" s="46">
        <f t="shared" si="18"/>
        <v>-1.9307845336277012</v>
      </c>
      <c r="AA89" s="21">
        <f t="shared" si="19"/>
        <v>-1.6780176352319032</v>
      </c>
      <c r="AB89" s="10">
        <f t="shared" si="20"/>
        <v>-1.4097521406678979</v>
      </c>
      <c r="AC89" s="43"/>
      <c r="AD89" s="46">
        <f t="shared" si="21"/>
        <v>-2.1845717077732516</v>
      </c>
      <c r="AE89" s="21">
        <f t="shared" si="22"/>
        <v>-1.8371864498519983</v>
      </c>
      <c r="AF89" s="10">
        <f t="shared" si="23"/>
        <v>-1.5189722067073959</v>
      </c>
      <c r="AG89" s="50"/>
      <c r="AH89" s="46">
        <f t="shared" si="24"/>
        <v>-0.51914214604998954</v>
      </c>
      <c r="AI89" s="10">
        <f t="shared" si="26"/>
        <v>-0.66706595444903205</v>
      </c>
      <c r="AK89" s="46">
        <f t="shared" si="25"/>
        <v>-1.5382871469652029</v>
      </c>
      <c r="AL89" s="10">
        <f t="shared" si="27"/>
        <v>-1.6740032270177376</v>
      </c>
    </row>
    <row r="90" spans="2:38" x14ac:dyDescent="0.3">
      <c r="B90" s="2" t="s">
        <v>86</v>
      </c>
      <c r="C90" s="41"/>
      <c r="D90" s="14">
        <v>7.4808603784814007E-2</v>
      </c>
      <c r="E90" s="15">
        <v>0.17924253385574099</v>
      </c>
      <c r="F90" s="19">
        <v>4.7785926973794197E-2</v>
      </c>
      <c r="G90" s="43"/>
      <c r="H90" s="6">
        <v>56.766704461189804</v>
      </c>
      <c r="I90" s="7">
        <v>61.550718664294195</v>
      </c>
      <c r="J90" s="43"/>
      <c r="K90" s="6">
        <v>54.5092873687327</v>
      </c>
      <c r="L90" s="7">
        <v>59.053534336402102</v>
      </c>
      <c r="M90" s="43"/>
      <c r="N90" s="6">
        <v>61.039649797435601</v>
      </c>
      <c r="O90" s="7">
        <v>66.08381039476015</v>
      </c>
      <c r="P90" s="43"/>
      <c r="Q90" s="6">
        <v>58.575513828628097</v>
      </c>
      <c r="R90" s="7">
        <v>63.403875081362457</v>
      </c>
      <c r="S90" s="43"/>
      <c r="T90" s="6">
        <v>46.629254798642101</v>
      </c>
      <c r="U90" s="7">
        <v>49.814408355383051</v>
      </c>
      <c r="V90" s="43"/>
      <c r="W90" s="6">
        <v>44.853126676424303</v>
      </c>
      <c r="X90" s="7">
        <v>47.849507169318649</v>
      </c>
      <c r="Y90" s="43"/>
      <c r="Z90" s="46">
        <f t="shared" si="18"/>
        <v>-2.2574170924571035</v>
      </c>
      <c r="AA90" s="21">
        <f t="shared" si="19"/>
        <v>-2.4641359688075042</v>
      </c>
      <c r="AB90" s="10">
        <f t="shared" si="20"/>
        <v>-1.7761281222177985</v>
      </c>
      <c r="AC90" s="43"/>
      <c r="AD90" s="46">
        <f t="shared" si="21"/>
        <v>-2.4971843278920929</v>
      </c>
      <c r="AE90" s="21">
        <f t="shared" si="22"/>
        <v>-2.6799353133976922</v>
      </c>
      <c r="AF90" s="10">
        <f t="shared" si="23"/>
        <v>-1.9649011860644023</v>
      </c>
      <c r="AG90" s="50"/>
      <c r="AH90" s="46">
        <f t="shared" si="24"/>
        <v>-0.48150315953400058</v>
      </c>
      <c r="AI90" s="10">
        <f t="shared" si="26"/>
        <v>-0.49538204467326113</v>
      </c>
      <c r="AK90" s="46">
        <f t="shared" si="25"/>
        <v>-3.3460358109613</v>
      </c>
      <c r="AL90" s="10">
        <f t="shared" si="27"/>
        <v>-3.5948322009611489</v>
      </c>
    </row>
    <row r="91" spans="2:38" x14ac:dyDescent="0.3">
      <c r="B91" s="2" t="s">
        <v>87</v>
      </c>
      <c r="C91" s="41"/>
      <c r="D91" s="14">
        <v>0.82099728655203597</v>
      </c>
      <c r="E91" s="15">
        <v>0.87728304035164695</v>
      </c>
      <c r="F91" s="19">
        <v>0.40330528629586498</v>
      </c>
      <c r="G91" s="43"/>
      <c r="H91" s="6">
        <v>41.794461019417398</v>
      </c>
      <c r="I91" s="7">
        <v>49.25442315594065</v>
      </c>
      <c r="J91" s="43"/>
      <c r="K91" s="6">
        <v>40.147058388406599</v>
      </c>
      <c r="L91" s="7">
        <v>47.300071233528598</v>
      </c>
      <c r="M91" s="43"/>
      <c r="N91" s="6">
        <v>41.888727995419003</v>
      </c>
      <c r="O91" s="7">
        <v>48.988135331024097</v>
      </c>
      <c r="P91" s="43"/>
      <c r="Q91" s="6">
        <v>40.278686712413602</v>
      </c>
      <c r="R91" s="7">
        <v>47.099755670080256</v>
      </c>
      <c r="S91" s="43"/>
      <c r="T91" s="6">
        <v>35.958782952160803</v>
      </c>
      <c r="U91" s="7">
        <v>41.727278680830949</v>
      </c>
      <c r="V91" s="43"/>
      <c r="W91" s="6">
        <v>34.598671040987597</v>
      </c>
      <c r="X91" s="7">
        <v>40.137091317699245</v>
      </c>
      <c r="Y91" s="43"/>
      <c r="Z91" s="46">
        <f t="shared" si="18"/>
        <v>-1.6474026310107988</v>
      </c>
      <c r="AA91" s="21">
        <f t="shared" si="19"/>
        <v>-1.6100412830054012</v>
      </c>
      <c r="AB91" s="10">
        <f t="shared" si="20"/>
        <v>-1.3601119111732061</v>
      </c>
      <c r="AC91" s="43"/>
      <c r="AD91" s="46">
        <f t="shared" si="21"/>
        <v>-1.9543519224120516</v>
      </c>
      <c r="AE91" s="21">
        <f t="shared" si="22"/>
        <v>-1.8883796609438406</v>
      </c>
      <c r="AF91" s="10">
        <f t="shared" si="23"/>
        <v>-1.5901873631317045</v>
      </c>
      <c r="AG91" s="50"/>
      <c r="AH91" s="46">
        <f t="shared" si="24"/>
        <v>-0.35556891334659801</v>
      </c>
      <c r="AI91" s="10">
        <f t="shared" si="26"/>
        <v>-0.43661481570954747</v>
      </c>
      <c r="AK91" s="46">
        <f t="shared" si="25"/>
        <v>-1.6857060441572371</v>
      </c>
      <c r="AL91" s="10">
        <f t="shared" si="27"/>
        <v>-1.9908906751732349</v>
      </c>
    </row>
    <row r="92" spans="2:38" x14ac:dyDescent="0.3">
      <c r="B92" s="2" t="s">
        <v>88</v>
      </c>
      <c r="C92" s="41"/>
      <c r="D92" s="14">
        <v>0.16466464895690999</v>
      </c>
      <c r="E92" s="15">
        <v>0.31483373407259302</v>
      </c>
      <c r="F92" s="19">
        <v>0.154281029067554</v>
      </c>
      <c r="G92" s="43"/>
      <c r="H92" s="6">
        <v>30.068226723215801</v>
      </c>
      <c r="I92" s="7">
        <v>28.89710300168845</v>
      </c>
      <c r="J92" s="43"/>
      <c r="K92" s="6">
        <v>28.983528289689499</v>
      </c>
      <c r="L92" s="7">
        <v>27.822614005877398</v>
      </c>
      <c r="M92" s="43"/>
      <c r="N92" s="6">
        <v>35.2575871449517</v>
      </c>
      <c r="O92" s="7">
        <v>34.793941064602549</v>
      </c>
      <c r="P92" s="43"/>
      <c r="Q92" s="6">
        <v>34.1776841187854</v>
      </c>
      <c r="R92" s="7">
        <v>33.713744743160404</v>
      </c>
      <c r="S92" s="43"/>
      <c r="T92" s="6">
        <v>28.440565377036901</v>
      </c>
      <c r="U92" s="7">
        <v>27.445450421198153</v>
      </c>
      <c r="V92" s="43"/>
      <c r="W92" s="6">
        <v>27.4267313180227</v>
      </c>
      <c r="X92" s="7">
        <v>26.446903429199999</v>
      </c>
      <c r="Y92" s="43"/>
      <c r="Z92" s="46">
        <f t="shared" si="18"/>
        <v>-1.0846984335263024</v>
      </c>
      <c r="AA92" s="21">
        <f t="shared" si="19"/>
        <v>-1.0799030261662992</v>
      </c>
      <c r="AB92" s="10">
        <f t="shared" si="20"/>
        <v>-1.0138340590142008</v>
      </c>
      <c r="AC92" s="43"/>
      <c r="AD92" s="46">
        <f t="shared" si="21"/>
        <v>-1.074488995811052</v>
      </c>
      <c r="AE92" s="21">
        <f t="shared" si="22"/>
        <v>-1.0801963214421448</v>
      </c>
      <c r="AF92" s="10">
        <f t="shared" si="23"/>
        <v>-0.998546991998154</v>
      </c>
      <c r="AG92" s="50"/>
      <c r="AH92" s="46">
        <f t="shared" si="24"/>
        <v>-5.2120969159822263E-2</v>
      </c>
      <c r="AI92" s="10">
        <f t="shared" si="26"/>
        <v>-7.1680968616478005E-2</v>
      </c>
      <c r="AK92" s="46">
        <f t="shared" si="25"/>
        <v>-1.1433678035300516</v>
      </c>
      <c r="AL92" s="10">
        <f t="shared" si="27"/>
        <v>-1.1664487770417131</v>
      </c>
    </row>
    <row r="93" spans="2:38" x14ac:dyDescent="0.3">
      <c r="B93" s="2" t="s">
        <v>89</v>
      </c>
      <c r="C93" s="41"/>
      <c r="D93" s="14">
        <v>5.1361743922707795E-4</v>
      </c>
      <c r="E93" s="15">
        <v>6.6879187541932195E-4</v>
      </c>
      <c r="F93" s="19">
        <v>4.1513161689332999E-4</v>
      </c>
      <c r="G93" s="43"/>
      <c r="H93" s="6">
        <v>14.2060531601875</v>
      </c>
      <c r="I93" s="7">
        <v>13.74483275288555</v>
      </c>
      <c r="J93" s="43"/>
      <c r="K93" s="6">
        <v>13.173888689870299</v>
      </c>
      <c r="L93" s="7">
        <v>12.70147921555775</v>
      </c>
      <c r="M93" s="43"/>
      <c r="N93" s="6">
        <v>14.230653688184599</v>
      </c>
      <c r="O93" s="7">
        <v>13.809566455103599</v>
      </c>
      <c r="P93" s="43"/>
      <c r="Q93" s="6">
        <v>13.2096525748773</v>
      </c>
      <c r="R93" s="7">
        <v>12.7736443498945</v>
      </c>
      <c r="S93" s="43"/>
      <c r="T93" s="6">
        <v>12.9160120532348</v>
      </c>
      <c r="U93" s="7">
        <v>12.484900459458451</v>
      </c>
      <c r="V93" s="43"/>
      <c r="W93" s="6">
        <v>11.970287093769601</v>
      </c>
      <c r="X93" s="7">
        <v>11.5277138918144</v>
      </c>
      <c r="Y93" s="43"/>
      <c r="Z93" s="46">
        <f t="shared" si="18"/>
        <v>-1.0321644703172002</v>
      </c>
      <c r="AA93" s="21">
        <f t="shared" si="19"/>
        <v>-1.0210011133072996</v>
      </c>
      <c r="AB93" s="10">
        <f t="shared" si="20"/>
        <v>-0.94572495946519908</v>
      </c>
      <c r="AC93" s="43"/>
      <c r="AD93" s="46">
        <f t="shared" si="21"/>
        <v>-1.0433535373277998</v>
      </c>
      <c r="AE93" s="21">
        <f t="shared" si="22"/>
        <v>-1.0359221052090994</v>
      </c>
      <c r="AF93" s="10">
        <f t="shared" si="23"/>
        <v>-0.95718656764405097</v>
      </c>
      <c r="AG93" s="50"/>
      <c r="AH93" s="46">
        <f t="shared" si="24"/>
        <v>-0.14996589406577523</v>
      </c>
      <c r="AI93" s="10">
        <f t="shared" si="26"/>
        <v>-0.15749132426870069</v>
      </c>
      <c r="AK93" s="46">
        <f t="shared" si="25"/>
        <v>-2.1329216643830611</v>
      </c>
      <c r="AL93" s="10">
        <f t="shared" si="27"/>
        <v>-2.2023151904110976</v>
      </c>
    </row>
    <row r="94" spans="2:38" x14ac:dyDescent="0.3">
      <c r="B94" s="2" t="s">
        <v>90</v>
      </c>
      <c r="C94" s="41"/>
      <c r="D94" s="14">
        <v>0.21173035588943001</v>
      </c>
      <c r="E94" s="15">
        <v>0.30583292493645098</v>
      </c>
      <c r="F94" s="19">
        <v>8.9388779944291397E-2</v>
      </c>
      <c r="G94" s="43"/>
      <c r="H94" s="6">
        <v>68.823852222733095</v>
      </c>
      <c r="I94" s="7">
        <v>72.10760173437734</v>
      </c>
      <c r="J94" s="43"/>
      <c r="K94" s="6">
        <v>66.189561255413494</v>
      </c>
      <c r="L94" s="7">
        <v>69.009639829920403</v>
      </c>
      <c r="M94" s="43"/>
      <c r="N94" s="6">
        <v>78.654526597522803</v>
      </c>
      <c r="O94" s="7">
        <v>82.453862768626152</v>
      </c>
      <c r="P94" s="43"/>
      <c r="Q94" s="6">
        <v>75.671294245401398</v>
      </c>
      <c r="R94" s="7">
        <v>78.944199501018801</v>
      </c>
      <c r="S94" s="43"/>
      <c r="T94" s="6">
        <v>54.5792287527319</v>
      </c>
      <c r="U94" s="7">
        <v>57.45945831634215</v>
      </c>
      <c r="V94" s="43"/>
      <c r="W94" s="6">
        <v>52.612016256082597</v>
      </c>
      <c r="X94" s="7">
        <v>55.132525559595905</v>
      </c>
      <c r="Y94" s="43"/>
      <c r="Z94" s="46">
        <f t="shared" si="18"/>
        <v>-2.6342909673196004</v>
      </c>
      <c r="AA94" s="21">
        <f t="shared" si="19"/>
        <v>-2.983232352121405</v>
      </c>
      <c r="AB94" s="10">
        <f t="shared" si="20"/>
        <v>-1.967212496649303</v>
      </c>
      <c r="AC94" s="43"/>
      <c r="AD94" s="46">
        <f t="shared" si="21"/>
        <v>-3.0979619044569375</v>
      </c>
      <c r="AE94" s="21">
        <f t="shared" si="22"/>
        <v>-3.5096632676073511</v>
      </c>
      <c r="AF94" s="10">
        <f t="shared" si="23"/>
        <v>-2.3269327567462454</v>
      </c>
      <c r="AG94" s="50"/>
      <c r="AH94" s="46">
        <f t="shared" si="24"/>
        <v>-0.81665650316120753</v>
      </c>
      <c r="AI94" s="10">
        <f t="shared" si="26"/>
        <v>-0.94951686353410714</v>
      </c>
      <c r="AK94" s="46">
        <f t="shared" si="25"/>
        <v>-3.9306944261677197</v>
      </c>
      <c r="AL94" s="10">
        <f t="shared" si="27"/>
        <v>-4.6087970311605897</v>
      </c>
    </row>
    <row r="95" spans="2:38" x14ac:dyDescent="0.3">
      <c r="B95" s="2" t="s">
        <v>91</v>
      </c>
      <c r="C95" s="41"/>
      <c r="D95" s="14">
        <v>0.104638753466927</v>
      </c>
      <c r="E95" s="15">
        <v>0.15328102461852999</v>
      </c>
      <c r="F95" s="19">
        <v>5.0873501686278903E-2</v>
      </c>
      <c r="G95" s="43"/>
      <c r="H95" s="6">
        <v>51.892001227956001</v>
      </c>
      <c r="I95" s="7">
        <v>57.505047347461797</v>
      </c>
      <c r="J95" s="43"/>
      <c r="K95" s="6">
        <v>49.671682477038402</v>
      </c>
      <c r="L95" s="7">
        <v>55.051737095909402</v>
      </c>
      <c r="M95" s="43"/>
      <c r="N95" s="6">
        <v>54.172445180969902</v>
      </c>
      <c r="O95" s="7">
        <v>59.9576738852574</v>
      </c>
      <c r="P95" s="43"/>
      <c r="Q95" s="6">
        <v>51.872805581498703</v>
      </c>
      <c r="R95" s="7">
        <v>57.434046297838449</v>
      </c>
      <c r="S95" s="43"/>
      <c r="T95" s="6">
        <v>45.001958954053997</v>
      </c>
      <c r="U95" s="7">
        <v>49.287628327107655</v>
      </c>
      <c r="V95" s="43"/>
      <c r="W95" s="6">
        <v>43.127496167140997</v>
      </c>
      <c r="X95" s="7">
        <v>47.2574276348724</v>
      </c>
      <c r="Y95" s="43"/>
      <c r="Z95" s="46">
        <f t="shared" si="18"/>
        <v>-2.220318750917599</v>
      </c>
      <c r="AA95" s="21">
        <f t="shared" si="19"/>
        <v>-2.2996395994711989</v>
      </c>
      <c r="AB95" s="10">
        <f t="shared" si="20"/>
        <v>-1.8744627869129999</v>
      </c>
      <c r="AC95" s="43"/>
      <c r="AD95" s="46">
        <f t="shared" si="21"/>
        <v>-2.453310251552395</v>
      </c>
      <c r="AE95" s="21">
        <f t="shared" si="22"/>
        <v>-2.5236275874189502</v>
      </c>
      <c r="AF95" s="10">
        <f t="shared" si="23"/>
        <v>-2.0302006922352547</v>
      </c>
      <c r="AG95" s="50"/>
      <c r="AH95" s="46">
        <f t="shared" si="24"/>
        <v>-0.39773126507688289</v>
      </c>
      <c r="AI95" s="10">
        <f t="shared" si="26"/>
        <v>-0.46549520927618943</v>
      </c>
      <c r="AK95" s="46">
        <f t="shared" si="25"/>
        <v>-3.0742475071486948</v>
      </c>
      <c r="AL95" s="10">
        <f t="shared" si="27"/>
        <v>-3.4391128612977004</v>
      </c>
    </row>
    <row r="96" spans="2:38" x14ac:dyDescent="0.3">
      <c r="B96" s="2" t="s">
        <v>92</v>
      </c>
      <c r="C96" s="41"/>
      <c r="D96" s="14">
        <v>9.6776685248989094E-2</v>
      </c>
      <c r="E96" s="15">
        <v>0.12971629476316199</v>
      </c>
      <c r="F96" s="19">
        <v>6.3581221726575404E-2</v>
      </c>
      <c r="G96" s="43"/>
      <c r="H96" s="6">
        <v>40.526638817593799</v>
      </c>
      <c r="I96" s="7">
        <v>41.031144490806852</v>
      </c>
      <c r="J96" s="43"/>
      <c r="K96" s="6">
        <v>39.619346544712897</v>
      </c>
      <c r="L96" s="7">
        <v>40.071629571633999</v>
      </c>
      <c r="M96" s="43"/>
      <c r="N96" s="6">
        <v>43.506805574398001</v>
      </c>
      <c r="O96" s="7">
        <v>43.956899700531849</v>
      </c>
      <c r="P96" s="43"/>
      <c r="Q96" s="6">
        <v>42.563599996833702</v>
      </c>
      <c r="R96" s="7">
        <v>42.945144020696105</v>
      </c>
      <c r="S96" s="43"/>
      <c r="T96" s="6">
        <v>35.215505247080102</v>
      </c>
      <c r="U96" s="7">
        <v>36.111598656599803</v>
      </c>
      <c r="V96" s="43"/>
      <c r="W96" s="6">
        <v>34.354776816304302</v>
      </c>
      <c r="X96" s="7">
        <v>35.183288441925853</v>
      </c>
      <c r="Y96" s="43"/>
      <c r="Z96" s="46">
        <f t="shared" si="18"/>
        <v>-0.90729227288090186</v>
      </c>
      <c r="AA96" s="21">
        <f t="shared" si="19"/>
        <v>-0.94320557756429935</v>
      </c>
      <c r="AB96" s="10">
        <f t="shared" si="20"/>
        <v>-0.86072843077580075</v>
      </c>
      <c r="AC96" s="43"/>
      <c r="AD96" s="46">
        <f t="shared" si="21"/>
        <v>-0.95951491917285381</v>
      </c>
      <c r="AE96" s="21">
        <f t="shared" si="22"/>
        <v>-1.0117556798357441</v>
      </c>
      <c r="AF96" s="10">
        <f t="shared" si="23"/>
        <v>-0.92831021467394947</v>
      </c>
      <c r="AG96" s="50"/>
      <c r="AH96" s="46">
        <f t="shared" si="24"/>
        <v>-0.11533651017402748</v>
      </c>
      <c r="AI96" s="10">
        <f t="shared" si="26"/>
        <v>-0.11406660201513159</v>
      </c>
      <c r="AK96" s="46">
        <f t="shared" si="25"/>
        <v>-1.1779812447382432</v>
      </c>
      <c r="AL96" s="10">
        <f t="shared" si="27"/>
        <v>-1.2377465893874209</v>
      </c>
    </row>
    <row r="97" spans="2:38" x14ac:dyDescent="0.3">
      <c r="B97" s="2" t="s">
        <v>93</v>
      </c>
      <c r="C97" s="41"/>
      <c r="D97" s="14">
        <v>3.0479716394888001E-2</v>
      </c>
      <c r="E97" s="15">
        <v>1.8324530736429801E-2</v>
      </c>
      <c r="F97" s="19">
        <v>1.2652338155641501E-2</v>
      </c>
      <c r="G97" s="43"/>
      <c r="H97" s="6">
        <v>35.475265163167997</v>
      </c>
      <c r="I97" s="7">
        <v>42.122331481671253</v>
      </c>
      <c r="J97" s="43"/>
      <c r="K97" s="6">
        <v>34.089593476337598</v>
      </c>
      <c r="L97" s="7">
        <v>40.380915821867546</v>
      </c>
      <c r="M97" s="43"/>
      <c r="N97" s="6">
        <v>33.483911943926103</v>
      </c>
      <c r="O97" s="7">
        <v>38.497525539687899</v>
      </c>
      <c r="P97" s="43"/>
      <c r="Q97" s="6">
        <v>32.284397698673502</v>
      </c>
      <c r="R97" s="7">
        <v>37.035154452417345</v>
      </c>
      <c r="S97" s="43"/>
      <c r="T97" s="6">
        <v>29.180271837376001</v>
      </c>
      <c r="U97" s="7">
        <v>33.059940767290051</v>
      </c>
      <c r="V97" s="43"/>
      <c r="W97" s="6">
        <v>28.1483696106914</v>
      </c>
      <c r="X97" s="7">
        <v>31.823824553652251</v>
      </c>
      <c r="Y97" s="43"/>
      <c r="Z97" s="46">
        <f t="shared" si="18"/>
        <v>-1.3856716868303991</v>
      </c>
      <c r="AA97" s="21">
        <f t="shared" si="19"/>
        <v>-1.1995142452526011</v>
      </c>
      <c r="AB97" s="10">
        <f t="shared" si="20"/>
        <v>-1.0319022266846005</v>
      </c>
      <c r="AC97" s="43"/>
      <c r="AD97" s="46">
        <f t="shared" si="21"/>
        <v>-1.7414156598037067</v>
      </c>
      <c r="AE97" s="21">
        <f t="shared" si="22"/>
        <v>-1.4623710872705544</v>
      </c>
      <c r="AF97" s="10">
        <f t="shared" si="23"/>
        <v>-1.2361162136377999</v>
      </c>
      <c r="AG97" s="50"/>
      <c r="AH97" s="46">
        <f t="shared" si="24"/>
        <v>-0.40016834797429013</v>
      </c>
      <c r="AI97" s="10">
        <f t="shared" si="26"/>
        <v>-0.57312934188202092</v>
      </c>
      <c r="AK97" s="46">
        <f t="shared" si="25"/>
        <v>-2.7877111605669036</v>
      </c>
      <c r="AL97" s="10">
        <f t="shared" si="27"/>
        <v>-3.7457622424767685</v>
      </c>
    </row>
    <row r="98" spans="2:38" x14ac:dyDescent="0.3">
      <c r="B98" s="2" t="s">
        <v>94</v>
      </c>
      <c r="C98" s="41"/>
      <c r="D98" s="14">
        <v>9.5853842192210006E-2</v>
      </c>
      <c r="E98" s="15">
        <v>8.0114784059619498E-2</v>
      </c>
      <c r="F98" s="19">
        <v>3.2223673501756998E-2</v>
      </c>
      <c r="G98" s="43"/>
      <c r="H98" s="6">
        <v>53.149700601186403</v>
      </c>
      <c r="I98" s="7">
        <v>57.094078547650099</v>
      </c>
      <c r="J98" s="43"/>
      <c r="K98" s="6">
        <v>51.144158262947599</v>
      </c>
      <c r="L98" s="7">
        <v>54.895198061230445</v>
      </c>
      <c r="M98" s="43"/>
      <c r="N98" s="6">
        <v>54.458742014196197</v>
      </c>
      <c r="O98" s="7">
        <v>57.891731061113148</v>
      </c>
      <c r="P98" s="43"/>
      <c r="Q98" s="6">
        <v>52.450446097312998</v>
      </c>
      <c r="R98" s="7">
        <v>55.755196568815194</v>
      </c>
      <c r="S98" s="43"/>
      <c r="T98" s="6">
        <v>43.705132146171799</v>
      </c>
      <c r="U98" s="7">
        <v>46.073660115589547</v>
      </c>
      <c r="V98" s="43"/>
      <c r="W98" s="6">
        <v>42.1252971090979</v>
      </c>
      <c r="X98" s="7">
        <v>44.351999403596253</v>
      </c>
      <c r="Y98" s="43"/>
      <c r="Z98" s="46">
        <f t="shared" si="18"/>
        <v>-2.0055423382388042</v>
      </c>
      <c r="AA98" s="21">
        <f t="shared" si="19"/>
        <v>-2.0082959168831991</v>
      </c>
      <c r="AB98" s="10">
        <f t="shared" si="20"/>
        <v>-1.5798350370738987</v>
      </c>
      <c r="AC98" s="43"/>
      <c r="AD98" s="46">
        <f t="shared" si="21"/>
        <v>-2.1988804864196538</v>
      </c>
      <c r="AE98" s="21">
        <f t="shared" si="22"/>
        <v>-2.1365344922979546</v>
      </c>
      <c r="AF98" s="10">
        <f t="shared" si="23"/>
        <v>-1.7216607119932945</v>
      </c>
      <c r="AG98" s="50"/>
      <c r="AH98" s="46">
        <f t="shared" si="24"/>
        <v>-0.41648533677623634</v>
      </c>
      <c r="AI98" s="10">
        <f t="shared" si="26"/>
        <v>-0.44353719083942478</v>
      </c>
      <c r="AK98" s="46">
        <f t="shared" si="25"/>
        <v>-3.0174279776148323</v>
      </c>
      <c r="AL98" s="10">
        <f t="shared" si="27"/>
        <v>-3.2467774960866862</v>
      </c>
    </row>
    <row r="99" spans="2:38" x14ac:dyDescent="0.3">
      <c r="B99" s="2" t="s">
        <v>95</v>
      </c>
      <c r="C99" s="41"/>
      <c r="D99" s="14">
        <v>5.7502174146395697E-2</v>
      </c>
      <c r="E99" s="15">
        <v>6.35643818587662E-2</v>
      </c>
      <c r="F99" s="19">
        <v>2.6652307660313099E-2</v>
      </c>
      <c r="G99" s="43"/>
      <c r="H99" s="6">
        <v>40.819853307237203</v>
      </c>
      <c r="I99" s="7">
        <v>39.314389690520244</v>
      </c>
      <c r="J99" s="43"/>
      <c r="K99" s="6">
        <v>39.123125059395399</v>
      </c>
      <c r="L99" s="7">
        <v>37.627064375320103</v>
      </c>
      <c r="M99" s="43"/>
      <c r="N99" s="6">
        <v>40.543974435444298</v>
      </c>
      <c r="O99" s="7">
        <v>39.292474627065701</v>
      </c>
      <c r="P99" s="43"/>
      <c r="Q99" s="6">
        <v>38.845631687999699</v>
      </c>
      <c r="R99" s="7">
        <v>37.585514240305052</v>
      </c>
      <c r="S99" s="43"/>
      <c r="T99" s="6">
        <v>32.837303683688702</v>
      </c>
      <c r="U99" s="7">
        <v>32.469428554774197</v>
      </c>
      <c r="V99" s="43"/>
      <c r="W99" s="6">
        <v>31.470086777688</v>
      </c>
      <c r="X99" s="7">
        <v>31.073107646723251</v>
      </c>
      <c r="Y99" s="43"/>
      <c r="Z99" s="46">
        <f t="shared" si="18"/>
        <v>-1.6967282478418042</v>
      </c>
      <c r="AA99" s="21">
        <f t="shared" si="19"/>
        <v>-1.6983427474445989</v>
      </c>
      <c r="AB99" s="10">
        <f t="shared" si="20"/>
        <v>-1.3672169060007029</v>
      </c>
      <c r="AC99" s="43"/>
      <c r="AD99" s="46">
        <f t="shared" si="21"/>
        <v>-1.6873253152001411</v>
      </c>
      <c r="AE99" s="21">
        <f t="shared" si="22"/>
        <v>-1.7069603867606489</v>
      </c>
      <c r="AF99" s="10">
        <f t="shared" si="23"/>
        <v>-1.3963209080509458</v>
      </c>
      <c r="AG99" s="50"/>
      <c r="AH99" s="46">
        <f t="shared" si="24"/>
        <v>-0.39898851430717719</v>
      </c>
      <c r="AI99" s="10">
        <f t="shared" si="26"/>
        <v>-0.36537263388144131</v>
      </c>
      <c r="AK99" s="46">
        <f t="shared" si="25"/>
        <v>-2.8158503078971515</v>
      </c>
      <c r="AL99" s="10">
        <f t="shared" si="27"/>
        <v>-2.7217920267351063</v>
      </c>
    </row>
    <row r="100" spans="2:38" x14ac:dyDescent="0.3">
      <c r="B100" s="2" t="s">
        <v>96</v>
      </c>
      <c r="C100" s="41"/>
      <c r="D100" s="14">
        <v>1.8890624297359101E-2</v>
      </c>
      <c r="E100" s="15">
        <v>4.6919365302803398E-2</v>
      </c>
      <c r="F100" s="19">
        <v>2.5766574952118398E-2</v>
      </c>
      <c r="G100" s="43"/>
      <c r="H100" s="6">
        <v>31.7998803717289</v>
      </c>
      <c r="I100" s="7">
        <v>30.877776639944251</v>
      </c>
      <c r="J100" s="43"/>
      <c r="K100" s="6">
        <v>30.873577364562301</v>
      </c>
      <c r="L100" s="7">
        <v>29.771070086152402</v>
      </c>
      <c r="M100" s="43"/>
      <c r="N100" s="6">
        <v>34.385681444548197</v>
      </c>
      <c r="O100" s="7">
        <v>32.283741274950401</v>
      </c>
      <c r="P100" s="43"/>
      <c r="Q100" s="6">
        <v>33.478161845591899</v>
      </c>
      <c r="R100" s="7">
        <v>31.209634014621997</v>
      </c>
      <c r="S100" s="43"/>
      <c r="T100" s="6">
        <v>29.418001042229101</v>
      </c>
      <c r="U100" s="7">
        <v>28.241157589592099</v>
      </c>
      <c r="V100" s="43"/>
      <c r="W100" s="6">
        <v>28.596004073879399</v>
      </c>
      <c r="X100" s="7">
        <v>27.270805142579896</v>
      </c>
      <c r="Y100" s="43"/>
      <c r="Z100" s="46">
        <f t="shared" ref="Z100:Z109" si="28">K100-H100</f>
        <v>-0.92630300716659875</v>
      </c>
      <c r="AA100" s="21">
        <f t="shared" ref="AA100:AA109" si="29">Q100-N100</f>
        <v>-0.90751959895629852</v>
      </c>
      <c r="AB100" s="10">
        <f t="shared" ref="AB100:AB109" si="30">W100-T100</f>
        <v>-0.82199696834970126</v>
      </c>
      <c r="AC100" s="43"/>
      <c r="AD100" s="46">
        <f t="shared" ref="AD100:AD109" si="31">L100-I100</f>
        <v>-1.1067065537918488</v>
      </c>
      <c r="AE100" s="21">
        <f t="shared" ref="AE100:AE109" si="32">R100-O100</f>
        <v>-1.0741072603284039</v>
      </c>
      <c r="AF100" s="10">
        <f t="shared" ref="AF100:AF109" si="33">X100-U100</f>
        <v>-0.97035244701220336</v>
      </c>
      <c r="AG100" s="50"/>
      <c r="AH100" s="46">
        <f t="shared" ref="AH100:AH109" si="34">SLOPE(Z100:AB100,LN($D100:$F100))</f>
        <v>-1.3963163939876516E-3</v>
      </c>
      <c r="AI100" s="10">
        <f t="shared" si="26"/>
        <v>7.6352914358964854E-3</v>
      </c>
      <c r="AK100" s="46">
        <f t="shared" ref="AK100:AK109" si="35">INTERCEPT(Z100:AB100,LN($D100:$F100))</f>
        <v>-0.89024737851405755</v>
      </c>
      <c r="AL100" s="10">
        <f t="shared" si="27"/>
        <v>-1.0231890676351878</v>
      </c>
    </row>
    <row r="101" spans="2:38" x14ac:dyDescent="0.3">
      <c r="B101" s="2" t="s">
        <v>97</v>
      </c>
      <c r="C101" s="41"/>
      <c r="D101" s="14">
        <v>0.31474383329498401</v>
      </c>
      <c r="E101" s="15">
        <v>0.367942766039978</v>
      </c>
      <c r="F101" s="19">
        <v>7.1257646619994799E-2</v>
      </c>
      <c r="G101" s="43"/>
      <c r="H101" s="6">
        <v>45.332713536170601</v>
      </c>
      <c r="I101" s="7">
        <v>49.620033225225747</v>
      </c>
      <c r="J101" s="43"/>
      <c r="K101" s="6">
        <v>43.2281803488276</v>
      </c>
      <c r="L101" s="7">
        <v>47.156246266370104</v>
      </c>
      <c r="M101" s="43"/>
      <c r="N101" s="6">
        <v>44.734515279582503</v>
      </c>
      <c r="O101" s="7">
        <v>48.5918194226522</v>
      </c>
      <c r="P101" s="43"/>
      <c r="Q101" s="6">
        <v>42.710797761068903</v>
      </c>
      <c r="R101" s="7">
        <v>46.243539992482049</v>
      </c>
      <c r="S101" s="43"/>
      <c r="T101" s="6">
        <v>36.772891699194297</v>
      </c>
      <c r="U101" s="7">
        <v>39.708475926479395</v>
      </c>
      <c r="V101" s="43"/>
      <c r="W101" s="6">
        <v>35.207197679834202</v>
      </c>
      <c r="X101" s="7">
        <v>37.909502474297497</v>
      </c>
      <c r="Y101" s="43"/>
      <c r="Z101" s="46">
        <f t="shared" si="28"/>
        <v>-2.1045331873430015</v>
      </c>
      <c r="AA101" s="21">
        <f t="shared" si="29"/>
        <v>-2.0237175185135996</v>
      </c>
      <c r="AB101" s="10">
        <f t="shared" si="30"/>
        <v>-1.5656940193600946</v>
      </c>
      <c r="AC101" s="43"/>
      <c r="AD101" s="46">
        <f t="shared" si="31"/>
        <v>-2.4637869588556427</v>
      </c>
      <c r="AE101" s="21">
        <f t="shared" si="32"/>
        <v>-2.3482794301701517</v>
      </c>
      <c r="AF101" s="10">
        <f t="shared" si="33"/>
        <v>-1.7989734521818974</v>
      </c>
      <c r="AG101" s="50"/>
      <c r="AH101" s="46">
        <f t="shared" si="34"/>
        <v>-0.31257295378263367</v>
      </c>
      <c r="AI101" s="10">
        <f t="shared" si="26"/>
        <v>-0.37988309302081857</v>
      </c>
      <c r="AK101" s="46">
        <f t="shared" si="35"/>
        <v>-2.3978146123313242</v>
      </c>
      <c r="AL101" s="10">
        <f t="shared" si="27"/>
        <v>-2.8111481169481163</v>
      </c>
    </row>
    <row r="102" spans="2:38" x14ac:dyDescent="0.3">
      <c r="B102" s="2" t="s">
        <v>98</v>
      </c>
      <c r="C102" s="41"/>
      <c r="D102" s="14">
        <v>4.2280876428604397E-2</v>
      </c>
      <c r="E102" s="15">
        <v>2.50207220473718E-2</v>
      </c>
      <c r="F102" s="19">
        <v>1.8213116179769801E-2</v>
      </c>
      <c r="G102" s="43"/>
      <c r="H102" s="6">
        <v>36.196008960400903</v>
      </c>
      <c r="I102" s="7">
        <v>43.8037572222836</v>
      </c>
      <c r="J102" s="43"/>
      <c r="K102" s="6">
        <v>34.783103115713303</v>
      </c>
      <c r="L102" s="7">
        <v>42.000465704426347</v>
      </c>
      <c r="M102" s="43"/>
      <c r="N102" s="6">
        <v>34.206745161629101</v>
      </c>
      <c r="O102" s="7">
        <v>40.117180842512248</v>
      </c>
      <c r="P102" s="43"/>
      <c r="Q102" s="6">
        <v>32.985211751401202</v>
      </c>
      <c r="R102" s="7">
        <v>38.605258715750651</v>
      </c>
      <c r="S102" s="43"/>
      <c r="T102" s="6">
        <v>29.796584647192301</v>
      </c>
      <c r="U102" s="7">
        <v>34.496741944622798</v>
      </c>
      <c r="V102" s="43"/>
      <c r="W102" s="6">
        <v>28.746176803286399</v>
      </c>
      <c r="X102" s="7">
        <v>33.217386494318703</v>
      </c>
      <c r="Y102" s="43"/>
      <c r="Z102" s="46">
        <f t="shared" si="28"/>
        <v>-1.4129058446876002</v>
      </c>
      <c r="AA102" s="21">
        <f t="shared" si="29"/>
        <v>-1.2215334102278987</v>
      </c>
      <c r="AB102" s="10">
        <f t="shared" si="30"/>
        <v>-1.0504078439059015</v>
      </c>
      <c r="AC102" s="43"/>
      <c r="AD102" s="46">
        <f t="shared" si="31"/>
        <v>-1.8032915178572537</v>
      </c>
      <c r="AE102" s="21">
        <f t="shared" si="32"/>
        <v>-1.511922126761597</v>
      </c>
      <c r="AF102" s="10">
        <f t="shared" si="33"/>
        <v>-1.2793554503040951</v>
      </c>
      <c r="AG102" s="50"/>
      <c r="AH102" s="46">
        <f t="shared" si="34"/>
        <v>-0.42385112195492258</v>
      </c>
      <c r="AI102" s="10">
        <f t="shared" si="26"/>
        <v>-0.61543046123565714</v>
      </c>
      <c r="AK102" s="46">
        <f t="shared" si="35"/>
        <v>-2.7622115263809173</v>
      </c>
      <c r="AL102" s="10">
        <f t="shared" si="27"/>
        <v>-3.7587832218545314</v>
      </c>
    </row>
    <row r="103" spans="2:38" x14ac:dyDescent="0.3">
      <c r="B103" s="2" t="s">
        <v>99</v>
      </c>
      <c r="C103" s="41"/>
      <c r="D103" s="14">
        <v>2.79503250679538E-2</v>
      </c>
      <c r="E103" s="15">
        <v>1.34459050311737E-2</v>
      </c>
      <c r="F103" s="19">
        <v>9.8037582988180494E-3</v>
      </c>
      <c r="G103" s="43"/>
      <c r="H103" s="6">
        <v>39.362931626020497</v>
      </c>
      <c r="I103" s="7">
        <v>47.036979448795051</v>
      </c>
      <c r="J103" s="43"/>
      <c r="K103" s="6">
        <v>37.764964087181802</v>
      </c>
      <c r="L103" s="7">
        <v>45.0663342783443</v>
      </c>
      <c r="M103" s="43"/>
      <c r="N103" s="6">
        <v>36.685489515292701</v>
      </c>
      <c r="O103" s="7">
        <v>42.196351480724203</v>
      </c>
      <c r="P103" s="43"/>
      <c r="Q103" s="6">
        <v>35.344765339023802</v>
      </c>
      <c r="R103" s="7">
        <v>40.607160233667351</v>
      </c>
      <c r="S103" s="43"/>
      <c r="T103" s="6">
        <v>32.189560301106702</v>
      </c>
      <c r="U103" s="7">
        <v>36.5884946543339</v>
      </c>
      <c r="V103" s="43"/>
      <c r="W103" s="6">
        <v>31.037059765840201</v>
      </c>
      <c r="X103" s="7">
        <v>35.242544494414545</v>
      </c>
      <c r="Y103" s="43"/>
      <c r="Z103" s="46">
        <f t="shared" si="28"/>
        <v>-1.5979675388386951</v>
      </c>
      <c r="AA103" s="21">
        <f t="shared" si="29"/>
        <v>-1.3407241762688997</v>
      </c>
      <c r="AB103" s="10">
        <f t="shared" si="30"/>
        <v>-1.1525005352665012</v>
      </c>
      <c r="AC103" s="43"/>
      <c r="AD103" s="46">
        <f t="shared" si="31"/>
        <v>-1.9706451704507515</v>
      </c>
      <c r="AE103" s="21">
        <f t="shared" si="32"/>
        <v>-1.5891912470568528</v>
      </c>
      <c r="AF103" s="10">
        <f t="shared" si="33"/>
        <v>-1.3459501599193544</v>
      </c>
      <c r="AG103" s="50"/>
      <c r="AH103" s="46">
        <f t="shared" si="34"/>
        <v>-0.41226617026274137</v>
      </c>
      <c r="AI103" s="10">
        <f t="shared" si="26"/>
        <v>-0.58310662013817471</v>
      </c>
      <c r="AK103" s="46">
        <f t="shared" si="35"/>
        <v>-3.0830726029394295</v>
      </c>
      <c r="AL103" s="10">
        <f t="shared" si="27"/>
        <v>-4.0670882528530141</v>
      </c>
    </row>
    <row r="104" spans="2:38" x14ac:dyDescent="0.3">
      <c r="B104" s="2" t="s">
        <v>100</v>
      </c>
      <c r="C104" s="41"/>
      <c r="D104" s="14">
        <v>7.1566611392471502E-2</v>
      </c>
      <c r="E104" s="15">
        <v>0.148483548550737</v>
      </c>
      <c r="F104" s="19">
        <v>8.5935058032050496E-2</v>
      </c>
      <c r="G104" s="43"/>
      <c r="H104" s="6">
        <v>25.3499380854233</v>
      </c>
      <c r="I104" s="7">
        <v>25.268650785153802</v>
      </c>
      <c r="J104" s="43"/>
      <c r="K104" s="6">
        <v>24.0925899019337</v>
      </c>
      <c r="L104" s="7">
        <v>23.945769645450401</v>
      </c>
      <c r="M104" s="43"/>
      <c r="N104" s="6">
        <v>26.8690576298061</v>
      </c>
      <c r="O104" s="7">
        <v>26.888762532541151</v>
      </c>
      <c r="P104" s="43"/>
      <c r="Q104" s="6">
        <v>25.623177324998199</v>
      </c>
      <c r="R104" s="7">
        <v>25.572702999990199</v>
      </c>
      <c r="S104" s="43"/>
      <c r="T104" s="6">
        <v>23.578492938525802</v>
      </c>
      <c r="U104" s="7">
        <v>23.303260554676498</v>
      </c>
      <c r="V104" s="43"/>
      <c r="W104" s="6">
        <v>22.466719030014399</v>
      </c>
      <c r="X104" s="7">
        <v>22.13280982071425</v>
      </c>
      <c r="Y104" s="43"/>
      <c r="Z104" s="46">
        <f t="shared" si="28"/>
        <v>-1.2573481834896008</v>
      </c>
      <c r="AA104" s="21">
        <f t="shared" si="29"/>
        <v>-1.2458803048079012</v>
      </c>
      <c r="AB104" s="10">
        <f t="shared" si="30"/>
        <v>-1.1117739085114025</v>
      </c>
      <c r="AC104" s="43"/>
      <c r="AD104" s="46">
        <f t="shared" si="31"/>
        <v>-1.3228811397034015</v>
      </c>
      <c r="AE104" s="21">
        <f t="shared" si="32"/>
        <v>-1.3160595325509519</v>
      </c>
      <c r="AF104" s="10">
        <f t="shared" si="33"/>
        <v>-1.1704507339622481</v>
      </c>
      <c r="AG104" s="50"/>
      <c r="AH104" s="46">
        <f t="shared" si="34"/>
        <v>-4.43071581501326E-2</v>
      </c>
      <c r="AI104" s="10">
        <f t="shared" si="26"/>
        <v>-5.4046878382077328E-2</v>
      </c>
      <c r="AK104" s="46">
        <f t="shared" si="35"/>
        <v>-1.3083630652411871</v>
      </c>
      <c r="AL104" s="10">
        <f t="shared" si="27"/>
        <v>-1.3958807767292851</v>
      </c>
    </row>
    <row r="105" spans="2:38" x14ac:dyDescent="0.3">
      <c r="B105" s="2" t="s">
        <v>101</v>
      </c>
      <c r="C105" s="41"/>
      <c r="D105" s="14">
        <v>3.6396339942273599E-2</v>
      </c>
      <c r="E105" s="15">
        <v>9.4491181661563603E-2</v>
      </c>
      <c r="F105" s="19">
        <v>5.6290658410618997E-2</v>
      </c>
      <c r="G105" s="43"/>
      <c r="H105" s="6">
        <v>29.5996388887237</v>
      </c>
      <c r="I105" s="7">
        <v>28.05861399166745</v>
      </c>
      <c r="J105" s="43"/>
      <c r="K105" s="6">
        <v>28.489569554351501</v>
      </c>
      <c r="L105" s="7">
        <v>26.88367310266635</v>
      </c>
      <c r="M105" s="43"/>
      <c r="N105" s="6">
        <v>32.148333562945403</v>
      </c>
      <c r="O105" s="7">
        <v>30.7997896116125</v>
      </c>
      <c r="P105" s="43"/>
      <c r="Q105" s="6">
        <v>31.056631117579201</v>
      </c>
      <c r="R105" s="7">
        <v>29.644115219416751</v>
      </c>
      <c r="S105" s="43"/>
      <c r="T105" s="6">
        <v>28.443436347118499</v>
      </c>
      <c r="U105" s="7">
        <v>26.641889529915449</v>
      </c>
      <c r="V105" s="43"/>
      <c r="W105" s="6">
        <v>27.4421644917797</v>
      </c>
      <c r="X105" s="7">
        <v>25.5920283674022</v>
      </c>
      <c r="Y105" s="43"/>
      <c r="Z105" s="46">
        <f t="shared" si="28"/>
        <v>-1.1100693343721986</v>
      </c>
      <c r="AA105" s="21">
        <f t="shared" si="29"/>
        <v>-1.0917024453662023</v>
      </c>
      <c r="AB105" s="10">
        <f t="shared" si="30"/>
        <v>-1.0012718553387998</v>
      </c>
      <c r="AC105" s="43"/>
      <c r="AD105" s="46">
        <f t="shared" si="31"/>
        <v>-1.1749408890010997</v>
      </c>
      <c r="AE105" s="21">
        <f t="shared" si="32"/>
        <v>-1.1556743921957491</v>
      </c>
      <c r="AF105" s="10">
        <f t="shared" si="33"/>
        <v>-1.049861162513249</v>
      </c>
      <c r="AG105" s="50"/>
      <c r="AH105" s="46">
        <f t="shared" si="34"/>
        <v>1.3242307535248519E-2</v>
      </c>
      <c r="AI105" s="10">
        <f t="shared" si="26"/>
        <v>1.3235319278157071E-2</v>
      </c>
      <c r="AK105" s="46">
        <f t="shared" si="35"/>
        <v>-1.029941683531711</v>
      </c>
      <c r="AL105" s="10">
        <f t="shared" si="27"/>
        <v>-1.089105869055502</v>
      </c>
    </row>
    <row r="106" spans="2:38" x14ac:dyDescent="0.3">
      <c r="B106" s="2" t="s">
        <v>102</v>
      </c>
      <c r="C106" s="41"/>
      <c r="D106" s="14">
        <v>0.75188434985308195</v>
      </c>
      <c r="E106" s="15">
        <v>0.96171675700817805</v>
      </c>
      <c r="F106" s="19">
        <v>0.42184966625137299</v>
      </c>
      <c r="G106" s="43"/>
      <c r="H106" s="6">
        <v>36.869087472156401</v>
      </c>
      <c r="I106" s="7">
        <v>37.793549952223202</v>
      </c>
      <c r="J106" s="43"/>
      <c r="K106" s="6">
        <v>36.167517012494599</v>
      </c>
      <c r="L106" s="7">
        <v>37.120982878324952</v>
      </c>
      <c r="M106" s="43"/>
      <c r="N106" s="6">
        <v>39.2037694110019</v>
      </c>
      <c r="O106" s="7">
        <v>40.293983165395005</v>
      </c>
      <c r="P106" s="43"/>
      <c r="Q106" s="6">
        <v>38.482172679363799</v>
      </c>
      <c r="R106" s="7">
        <v>39.596793459258201</v>
      </c>
      <c r="S106" s="43"/>
      <c r="T106" s="6">
        <v>28.237103898552402</v>
      </c>
      <c r="U106" s="7">
        <v>28.361418916804151</v>
      </c>
      <c r="V106" s="43"/>
      <c r="W106" s="6">
        <v>27.629547736055098</v>
      </c>
      <c r="X106" s="7">
        <v>27.784614446827149</v>
      </c>
      <c r="Y106" s="43"/>
      <c r="Z106" s="46">
        <f t="shared" si="28"/>
        <v>-0.7015704596618022</v>
      </c>
      <c r="AA106" s="21">
        <f t="shared" si="29"/>
        <v>-0.72159673163810112</v>
      </c>
      <c r="AB106" s="10">
        <f t="shared" si="30"/>
        <v>-0.60755616249730338</v>
      </c>
      <c r="AC106" s="43"/>
      <c r="AD106" s="46">
        <f t="shared" si="31"/>
        <v>-0.6725670738982501</v>
      </c>
      <c r="AE106" s="21">
        <f t="shared" si="32"/>
        <v>-0.69718970613680398</v>
      </c>
      <c r="AF106" s="10">
        <f t="shared" si="33"/>
        <v>-0.5768044699770023</v>
      </c>
      <c r="AG106" s="50"/>
      <c r="AH106" s="46">
        <f t="shared" si="34"/>
        <v>-0.14272428987270877</v>
      </c>
      <c r="AI106" s="10">
        <f t="shared" si="26"/>
        <v>-0.14958869232512173</v>
      </c>
      <c r="AK106" s="46">
        <f t="shared" si="35"/>
        <v>-0.7333939827782624</v>
      </c>
      <c r="AL106" s="10">
        <f t="shared" si="27"/>
        <v>-0.70805668264834476</v>
      </c>
    </row>
    <row r="107" spans="2:38" x14ac:dyDescent="0.3">
      <c r="B107" s="2" t="s">
        <v>103</v>
      </c>
      <c r="C107" s="41"/>
      <c r="D107" s="14">
        <v>2.28265314801217E-2</v>
      </c>
      <c r="E107" s="15">
        <v>1.7921691968397199E-2</v>
      </c>
      <c r="F107" s="19">
        <v>9.8892904252651497E-3</v>
      </c>
      <c r="G107" s="43"/>
      <c r="H107" s="6">
        <v>30.671658436552001</v>
      </c>
      <c r="I107" s="7">
        <v>25.878236854938002</v>
      </c>
      <c r="J107" s="43"/>
      <c r="K107" s="6">
        <v>29.142256625058401</v>
      </c>
      <c r="L107" s="7">
        <v>24.190111302648099</v>
      </c>
      <c r="M107" s="43"/>
      <c r="N107" s="6">
        <v>31.829590150447</v>
      </c>
      <c r="O107" s="7">
        <v>26.319400241910301</v>
      </c>
      <c r="P107" s="43"/>
      <c r="Q107" s="6">
        <v>30.312318104963801</v>
      </c>
      <c r="R107" s="7">
        <v>24.654473759072651</v>
      </c>
      <c r="S107" s="43"/>
      <c r="T107" s="6">
        <v>27.129484881562998</v>
      </c>
      <c r="U107" s="7">
        <v>22.546162035718048</v>
      </c>
      <c r="V107" s="43"/>
      <c r="W107" s="6">
        <v>25.767104636179599</v>
      </c>
      <c r="X107" s="7">
        <v>21.0820949388531</v>
      </c>
      <c r="Y107" s="43"/>
      <c r="Z107" s="46">
        <f t="shared" si="28"/>
        <v>-1.5294018114935994</v>
      </c>
      <c r="AA107" s="21">
        <f t="shared" si="29"/>
        <v>-1.5172720454831996</v>
      </c>
      <c r="AB107" s="10">
        <f t="shared" si="30"/>
        <v>-1.3623802453833989</v>
      </c>
      <c r="AC107" s="43"/>
      <c r="AD107" s="46">
        <f t="shared" si="31"/>
        <v>-1.6881255522899039</v>
      </c>
      <c r="AE107" s="21">
        <f t="shared" si="32"/>
        <v>-1.6649264828376502</v>
      </c>
      <c r="AF107" s="10">
        <f t="shared" si="33"/>
        <v>-1.4640670968649481</v>
      </c>
      <c r="AG107" s="50"/>
      <c r="AH107" s="46">
        <f t="shared" si="34"/>
        <v>-0.21114881390924273</v>
      </c>
      <c r="AI107" s="10">
        <f t="shared" si="26"/>
        <v>-0.28105754682302075</v>
      </c>
      <c r="AK107" s="46">
        <f t="shared" si="35"/>
        <v>-2.3436914447279023</v>
      </c>
      <c r="AL107" s="10">
        <f t="shared" si="27"/>
        <v>-2.7690858290594447</v>
      </c>
    </row>
    <row r="108" spans="2:38" x14ac:dyDescent="0.3">
      <c r="B108" s="2" t="s">
        <v>104</v>
      </c>
      <c r="C108" s="41"/>
      <c r="D108" s="14">
        <v>3.8444553120462299E-2</v>
      </c>
      <c r="E108" s="15">
        <v>8.0436212362672593E-2</v>
      </c>
      <c r="F108" s="19">
        <v>5.5456920704501998E-2</v>
      </c>
      <c r="G108" s="43"/>
      <c r="H108" s="6">
        <v>31.5478150638478</v>
      </c>
      <c r="I108" s="7">
        <v>30.430274093335349</v>
      </c>
      <c r="J108" s="43"/>
      <c r="K108" s="6">
        <v>30.492523864626399</v>
      </c>
      <c r="L108" s="7">
        <v>29.430060811729653</v>
      </c>
      <c r="M108" s="43"/>
      <c r="N108" s="6">
        <v>35.130558201213901</v>
      </c>
      <c r="O108" s="7">
        <v>34.1198944894047</v>
      </c>
      <c r="P108" s="43"/>
      <c r="Q108" s="6">
        <v>34.071926723168403</v>
      </c>
      <c r="R108" s="7">
        <v>33.120976595519899</v>
      </c>
      <c r="S108" s="43"/>
      <c r="T108" s="6">
        <v>30.466399364897601</v>
      </c>
      <c r="U108" s="7">
        <v>29.441089244357052</v>
      </c>
      <c r="V108" s="43"/>
      <c r="W108" s="6">
        <v>29.484053376968902</v>
      </c>
      <c r="X108" s="7">
        <v>28.524374425852898</v>
      </c>
      <c r="Y108" s="43"/>
      <c r="Z108" s="46">
        <f t="shared" si="28"/>
        <v>-1.0552911992214007</v>
      </c>
      <c r="AA108" s="21">
        <f t="shared" si="29"/>
        <v>-1.0586314780454984</v>
      </c>
      <c r="AB108" s="10">
        <f t="shared" si="30"/>
        <v>-0.98234598792869932</v>
      </c>
      <c r="AC108" s="43"/>
      <c r="AD108" s="46">
        <f t="shared" si="31"/>
        <v>-1.0002132816056957</v>
      </c>
      <c r="AE108" s="21">
        <f t="shared" si="32"/>
        <v>-0.99891789388480134</v>
      </c>
      <c r="AF108" s="10">
        <f t="shared" si="33"/>
        <v>-0.91671481850415404</v>
      </c>
      <c r="AG108" s="50"/>
      <c r="AH108" s="46">
        <f t="shared" si="34"/>
        <v>-5.023627054720225E-3</v>
      </c>
      <c r="AI108" s="10">
        <f t="shared" si="26"/>
        <v>1.2004567179603996E-3</v>
      </c>
      <c r="AK108" s="46">
        <f t="shared" si="35"/>
        <v>-1.0466094746531092</v>
      </c>
      <c r="AL108" s="10">
        <f t="shared" si="27"/>
        <v>-0.9684789534734104</v>
      </c>
    </row>
    <row r="109" spans="2:38" x14ac:dyDescent="0.3">
      <c r="B109" s="2" t="s">
        <v>105</v>
      </c>
      <c r="C109" s="41"/>
      <c r="D109" s="14">
        <v>6.8430651736194198E-3</v>
      </c>
      <c r="E109" s="15">
        <v>4.0234138494184201E-3</v>
      </c>
      <c r="F109" s="19">
        <v>3.0624646138003799E-3</v>
      </c>
      <c r="G109" s="43"/>
      <c r="H109" s="6">
        <v>48.944928360695997</v>
      </c>
      <c r="I109" s="7">
        <v>54.0775072442297</v>
      </c>
      <c r="J109" s="43"/>
      <c r="K109" s="6">
        <v>46.673586802926501</v>
      </c>
      <c r="L109" s="7">
        <v>51.321740669077201</v>
      </c>
      <c r="M109" s="43"/>
      <c r="N109" s="6">
        <v>46.095895680142696</v>
      </c>
      <c r="O109" s="7">
        <v>50.181688801416897</v>
      </c>
      <c r="P109" s="43"/>
      <c r="Q109" s="6">
        <v>44.116937708116801</v>
      </c>
      <c r="R109" s="7">
        <v>47.822385444618746</v>
      </c>
      <c r="S109" s="43"/>
      <c r="T109" s="6">
        <v>37.996957949567602</v>
      </c>
      <c r="U109" s="7">
        <v>40.585123406741751</v>
      </c>
      <c r="V109" s="43"/>
      <c r="W109" s="6">
        <v>36.496481236965998</v>
      </c>
      <c r="X109" s="7">
        <v>38.8664846463003</v>
      </c>
      <c r="Y109" s="43"/>
      <c r="Z109" s="46">
        <f t="shared" si="28"/>
        <v>-2.271341557769496</v>
      </c>
      <c r="AA109" s="21">
        <f t="shared" si="29"/>
        <v>-1.9789579720258956</v>
      </c>
      <c r="AB109" s="10">
        <f t="shared" si="30"/>
        <v>-1.5004767126016034</v>
      </c>
      <c r="AC109" s="43"/>
      <c r="AD109" s="46">
        <f t="shared" si="31"/>
        <v>-2.7557665751524993</v>
      </c>
      <c r="AE109" s="21">
        <f t="shared" si="32"/>
        <v>-2.3593033567981507</v>
      </c>
      <c r="AF109" s="10">
        <f t="shared" si="33"/>
        <v>-1.7186387604414506</v>
      </c>
      <c r="AG109" s="50"/>
      <c r="AH109" s="46">
        <f t="shared" si="34"/>
        <v>-0.90295299849569022</v>
      </c>
      <c r="AI109" s="10">
        <f t="shared" si="26"/>
        <v>-1.2156352037567226</v>
      </c>
      <c r="AK109" s="46">
        <f t="shared" si="35"/>
        <v>-6.8195626863290855</v>
      </c>
      <c r="AL109" s="10">
        <f t="shared" si="27"/>
        <v>-8.8782668912280442</v>
      </c>
    </row>
    <row r="110" spans="2:38" x14ac:dyDescent="0.3">
      <c r="B110" s="2" t="s">
        <v>106</v>
      </c>
      <c r="C110" s="41"/>
      <c r="D110" s="14">
        <v>6.3796828287251701E-4</v>
      </c>
      <c r="E110" s="15">
        <v>6.1896295612861598E-4</v>
      </c>
      <c r="F110" s="19">
        <v>2.5383737434370298E-4</v>
      </c>
      <c r="G110" s="43"/>
      <c r="H110" s="6" t="s">
        <v>107</v>
      </c>
      <c r="I110" s="7" t="s">
        <v>107</v>
      </c>
      <c r="J110" s="43"/>
      <c r="K110" s="6" t="s">
        <v>107</v>
      </c>
      <c r="L110" s="7" t="s">
        <v>107</v>
      </c>
      <c r="M110" s="43"/>
      <c r="N110" s="6" t="s">
        <v>107</v>
      </c>
      <c r="O110" s="7" t="s">
        <v>107</v>
      </c>
      <c r="P110" s="43"/>
      <c r="Q110" s="6" t="s">
        <v>107</v>
      </c>
      <c r="R110" s="7" t="s">
        <v>107</v>
      </c>
      <c r="S110" s="43"/>
      <c r="T110" s="6" t="s">
        <v>107</v>
      </c>
      <c r="U110" s="7" t="s">
        <v>107</v>
      </c>
      <c r="V110" s="43"/>
      <c r="W110" s="6" t="s">
        <v>107</v>
      </c>
      <c r="X110" s="7" t="s">
        <v>107</v>
      </c>
      <c r="Y110" s="43"/>
      <c r="Z110" s="46" t="s">
        <v>107</v>
      </c>
      <c r="AA110" s="21" t="s">
        <v>107</v>
      </c>
      <c r="AB110" s="10" t="s">
        <v>107</v>
      </c>
      <c r="AC110" s="43"/>
      <c r="AD110" s="46" t="s">
        <v>107</v>
      </c>
      <c r="AE110" s="21" t="s">
        <v>107</v>
      </c>
      <c r="AF110" s="10" t="s">
        <v>107</v>
      </c>
      <c r="AG110" s="50"/>
      <c r="AH110" s="46" t="s">
        <v>107</v>
      </c>
      <c r="AI110" s="10" t="s">
        <v>107</v>
      </c>
      <c r="AK110" s="46" t="s">
        <v>107</v>
      </c>
      <c r="AL110" s="10" t="s">
        <v>107</v>
      </c>
    </row>
    <row r="111" spans="2:38" x14ac:dyDescent="0.3">
      <c r="B111" s="2" t="s">
        <v>108</v>
      </c>
      <c r="C111" s="41"/>
      <c r="D111" s="14">
        <v>4.6067843773729397E-2</v>
      </c>
      <c r="E111" s="15">
        <v>7.7024827531958898E-2</v>
      </c>
      <c r="F111" s="19">
        <v>3.4190766612277303E-2</v>
      </c>
      <c r="G111" s="43"/>
      <c r="H111" s="6">
        <v>33.696273871699802</v>
      </c>
      <c r="I111" s="7">
        <v>34.066877420166051</v>
      </c>
      <c r="J111" s="43"/>
      <c r="K111" s="6">
        <v>32.0017469560824</v>
      </c>
      <c r="L111" s="7">
        <v>32.185596809421298</v>
      </c>
      <c r="M111" s="43"/>
      <c r="N111" s="6">
        <v>34.650141929516998</v>
      </c>
      <c r="O111" s="7">
        <v>34.790948995932354</v>
      </c>
      <c r="P111" s="43"/>
      <c r="Q111" s="6">
        <v>33.007047156633298</v>
      </c>
      <c r="R111" s="7">
        <v>33.0015957664341</v>
      </c>
      <c r="S111" s="43"/>
      <c r="T111" s="6">
        <v>29.1151234247044</v>
      </c>
      <c r="U111" s="7">
        <v>28.559942936468101</v>
      </c>
      <c r="V111" s="43"/>
      <c r="W111" s="6">
        <v>27.720162405041702</v>
      </c>
      <c r="X111" s="7">
        <v>27.087896808956302</v>
      </c>
      <c r="Y111" s="43"/>
      <c r="Z111" s="46">
        <f t="shared" ref="Z111:Z120" si="36">K111-H111</f>
        <v>-1.6945269156174021</v>
      </c>
      <c r="AA111" s="21">
        <f t="shared" ref="AA111:AA120" si="37">Q111-N111</f>
        <v>-1.6430947728836998</v>
      </c>
      <c r="AB111" s="10">
        <f t="shared" ref="AB111:AB120" si="38">W111-T111</f>
        <v>-1.3949610196626985</v>
      </c>
      <c r="AC111" s="43"/>
      <c r="AD111" s="46">
        <f t="shared" ref="AD111:AD120" si="39">L111-I111</f>
        <v>-1.8812806107447528</v>
      </c>
      <c r="AE111" s="21">
        <f t="shared" ref="AE111:AE120" si="40">R111-O111</f>
        <v>-1.7893532294982535</v>
      </c>
      <c r="AF111" s="10">
        <f t="shared" ref="AF111:AF120" si="41">X111-U111</f>
        <v>-1.4720461275117991</v>
      </c>
      <c r="AG111" s="50"/>
      <c r="AH111" s="46">
        <f t="shared" ref="AH111:AH120" si="42">SLOPE(Z111:AB111,LN($D111:$F111))</f>
        <v>-0.26108492445863363</v>
      </c>
      <c r="AI111" s="10">
        <f t="shared" si="26"/>
        <v>-0.32829358246181445</v>
      </c>
      <c r="AK111" s="46">
        <f t="shared" ref="AK111:AK120" si="43">INTERCEPT(Z111:AB111,LN($D111:$F111))</f>
        <v>-2.362267675043825</v>
      </c>
      <c r="AL111" s="10">
        <f t="shared" si="27"/>
        <v>-2.7009750908247567</v>
      </c>
    </row>
    <row r="112" spans="2:38" x14ac:dyDescent="0.3">
      <c r="B112" s="2" t="s">
        <v>109</v>
      </c>
      <c r="C112" s="41"/>
      <c r="D112" s="14">
        <v>2.3484788645881799E-2</v>
      </c>
      <c r="E112" s="15">
        <v>2.7163212759981601E-2</v>
      </c>
      <c r="F112" s="19">
        <v>1.23866018206003E-2</v>
      </c>
      <c r="G112" s="43"/>
      <c r="H112" s="6">
        <v>28.026523508692499</v>
      </c>
      <c r="I112" s="7">
        <v>30.097692984699098</v>
      </c>
      <c r="J112" s="43"/>
      <c r="K112" s="6">
        <v>26.167574461597901</v>
      </c>
      <c r="L112" s="7">
        <v>28.2544630998689</v>
      </c>
      <c r="M112" s="43"/>
      <c r="N112" s="6">
        <v>28.261481091508099</v>
      </c>
      <c r="O112" s="7">
        <v>30.461155188383348</v>
      </c>
      <c r="P112" s="43"/>
      <c r="Q112" s="6">
        <v>26.3871653970069</v>
      </c>
      <c r="R112" s="7">
        <v>28.598233573861052</v>
      </c>
      <c r="S112" s="43"/>
      <c r="T112" s="6">
        <v>23.863792099890901</v>
      </c>
      <c r="U112" s="7">
        <v>26.345972115116851</v>
      </c>
      <c r="V112" s="43"/>
      <c r="W112" s="6">
        <v>22.384849977846802</v>
      </c>
      <c r="X112" s="7">
        <v>24.81145250348915</v>
      </c>
      <c r="Y112" s="43"/>
      <c r="Z112" s="46">
        <f t="shared" si="36"/>
        <v>-1.8589490470945975</v>
      </c>
      <c r="AA112" s="21">
        <f t="shared" si="37"/>
        <v>-1.8743156945011989</v>
      </c>
      <c r="AB112" s="10">
        <f t="shared" si="38"/>
        <v>-1.4789421220440992</v>
      </c>
      <c r="AC112" s="43"/>
      <c r="AD112" s="46">
        <f t="shared" si="39"/>
        <v>-1.8432298848301976</v>
      </c>
      <c r="AE112" s="21">
        <f t="shared" si="40"/>
        <v>-1.8629216145222962</v>
      </c>
      <c r="AF112" s="10">
        <f t="shared" si="41"/>
        <v>-1.5345196116277009</v>
      </c>
      <c r="AG112" s="50"/>
      <c r="AH112" s="46">
        <f t="shared" si="42"/>
        <v>-0.53083035636279885</v>
      </c>
      <c r="AI112" s="10">
        <f t="shared" si="26"/>
        <v>-0.43764388156578432</v>
      </c>
      <c r="AK112" s="46">
        <f t="shared" si="43"/>
        <v>-3.8162107464337875</v>
      </c>
      <c r="AL112" s="10">
        <f t="shared" si="27"/>
        <v>-3.4607671144281698</v>
      </c>
    </row>
    <row r="113" spans="2:38" x14ac:dyDescent="0.3">
      <c r="B113" s="2" t="s">
        <v>110</v>
      </c>
      <c r="C113" s="41"/>
      <c r="D113" s="14">
        <v>1.9657486543333</v>
      </c>
      <c r="E113" s="15">
        <v>2.41767703076526</v>
      </c>
      <c r="F113" s="19">
        <v>0.73985760095578901</v>
      </c>
      <c r="G113" s="43"/>
      <c r="H113" s="6">
        <v>42.074731091031197</v>
      </c>
      <c r="I113" s="7">
        <v>41.982668796610298</v>
      </c>
      <c r="J113" s="43"/>
      <c r="K113" s="6">
        <v>40.638904674857102</v>
      </c>
      <c r="L113" s="7">
        <v>40.560294585809245</v>
      </c>
      <c r="M113" s="43"/>
      <c r="N113" s="6">
        <v>43.3066722728204</v>
      </c>
      <c r="O113" s="7">
        <v>43.428511533825798</v>
      </c>
      <c r="P113" s="43"/>
      <c r="Q113" s="6">
        <v>41.885214739656597</v>
      </c>
      <c r="R113" s="7">
        <v>42.020655881824695</v>
      </c>
      <c r="S113" s="43"/>
      <c r="T113" s="6">
        <v>30.992352916084599</v>
      </c>
      <c r="U113" s="7">
        <v>30.943205628177303</v>
      </c>
      <c r="V113" s="43"/>
      <c r="W113" s="6">
        <v>29.8915052077569</v>
      </c>
      <c r="X113" s="7">
        <v>29.8350373508896</v>
      </c>
      <c r="Y113" s="43"/>
      <c r="Z113" s="46">
        <f t="shared" si="36"/>
        <v>-1.4358264161740948</v>
      </c>
      <c r="AA113" s="21">
        <f t="shared" si="37"/>
        <v>-1.4214575331638031</v>
      </c>
      <c r="AB113" s="10">
        <f t="shared" si="38"/>
        <v>-1.1008477083276986</v>
      </c>
      <c r="AC113" s="43"/>
      <c r="AD113" s="46">
        <f t="shared" si="39"/>
        <v>-1.4223742108010526</v>
      </c>
      <c r="AE113" s="21">
        <f t="shared" si="40"/>
        <v>-1.4078556520011034</v>
      </c>
      <c r="AF113" s="10">
        <f t="shared" si="41"/>
        <v>-1.1081682772877031</v>
      </c>
      <c r="AG113" s="50"/>
      <c r="AH113" s="46">
        <f t="shared" si="42"/>
        <v>-0.29335653847498872</v>
      </c>
      <c r="AI113" s="10">
        <f t="shared" si="26"/>
        <v>-0.27456159215393028</v>
      </c>
      <c r="AK113" s="46">
        <f t="shared" si="43"/>
        <v>-1.1964233973638847</v>
      </c>
      <c r="AL113" s="10">
        <f t="shared" si="27"/>
        <v>-1.1977230389119722</v>
      </c>
    </row>
    <row r="114" spans="2:38" x14ac:dyDescent="0.3">
      <c r="B114" s="2" t="s">
        <v>111</v>
      </c>
      <c r="C114" s="41"/>
      <c r="D114" s="14">
        <v>1.20646372791546E-3</v>
      </c>
      <c r="E114" s="15">
        <v>1.3317640611655501E-3</v>
      </c>
      <c r="F114" s="19">
        <v>5.7069452018246802E-4</v>
      </c>
      <c r="G114" s="43"/>
      <c r="H114" s="6">
        <v>21.842702833943701</v>
      </c>
      <c r="I114" s="7">
        <v>20.31711427120625</v>
      </c>
      <c r="J114" s="43"/>
      <c r="K114" s="6">
        <v>20.494185103633601</v>
      </c>
      <c r="L114" s="7">
        <v>18.97287539801205</v>
      </c>
      <c r="M114" s="43"/>
      <c r="N114" s="6">
        <v>21.910425561770701</v>
      </c>
      <c r="O114" s="7">
        <v>20.412344189015002</v>
      </c>
      <c r="P114" s="43"/>
      <c r="Q114" s="6">
        <v>20.586618984287899</v>
      </c>
      <c r="R114" s="7">
        <v>19.088364558985802</v>
      </c>
      <c r="S114" s="43"/>
      <c r="T114" s="6">
        <v>19.521718418681701</v>
      </c>
      <c r="U114" s="7">
        <v>18.04295182321875</v>
      </c>
      <c r="V114" s="43"/>
      <c r="W114" s="6">
        <v>18.302639220185402</v>
      </c>
      <c r="X114" s="7">
        <v>16.833247465058051</v>
      </c>
      <c r="Y114" s="43"/>
      <c r="Z114" s="46">
        <f t="shared" si="36"/>
        <v>-1.3485177303100997</v>
      </c>
      <c r="AA114" s="21">
        <f t="shared" si="37"/>
        <v>-1.3238065774828023</v>
      </c>
      <c r="AB114" s="10">
        <f t="shared" si="38"/>
        <v>-1.2190791984962992</v>
      </c>
      <c r="AC114" s="43"/>
      <c r="AD114" s="46">
        <f t="shared" si="39"/>
        <v>-1.3442388731942003</v>
      </c>
      <c r="AE114" s="21">
        <f t="shared" si="40"/>
        <v>-1.3239796300291999</v>
      </c>
      <c r="AF114" s="10">
        <f t="shared" si="41"/>
        <v>-1.2097043581606997</v>
      </c>
      <c r="AG114" s="50"/>
      <c r="AH114" s="46">
        <f t="shared" si="42"/>
        <v>-0.14220941429456899</v>
      </c>
      <c r="AI114" s="10">
        <f t="shared" si="26"/>
        <v>-0.15179266551935242</v>
      </c>
      <c r="AK114" s="46">
        <f t="shared" si="43"/>
        <v>-2.2835923399039046</v>
      </c>
      <c r="AL114" s="10">
        <f t="shared" si="27"/>
        <v>-2.345574512139132</v>
      </c>
    </row>
    <row r="115" spans="2:38" x14ac:dyDescent="0.3">
      <c r="B115" s="2" t="s">
        <v>112</v>
      </c>
      <c r="C115" s="41"/>
      <c r="D115" s="14">
        <v>2.5813717516844802E-4</v>
      </c>
      <c r="E115" s="15">
        <v>1.69377184886978E-4</v>
      </c>
      <c r="F115" s="19">
        <v>1.07714780023407E-4</v>
      </c>
      <c r="G115" s="43"/>
      <c r="H115" s="6">
        <v>43.880825042724602</v>
      </c>
      <c r="I115" s="7">
        <v>50.588392257690401</v>
      </c>
      <c r="J115" s="43"/>
      <c r="K115" s="6">
        <v>42.142601013183501</v>
      </c>
      <c r="L115" s="7">
        <v>48.544065475463796</v>
      </c>
      <c r="M115" s="43"/>
      <c r="N115" s="6">
        <v>40.617664337158203</v>
      </c>
      <c r="O115" s="7">
        <v>45.572549819946246</v>
      </c>
      <c r="P115" s="43"/>
      <c r="Q115" s="6">
        <v>39.114795684814403</v>
      </c>
      <c r="R115" s="7">
        <v>43.824880599975543</v>
      </c>
      <c r="S115" s="43"/>
      <c r="T115" s="6">
        <v>35.299003601074197</v>
      </c>
      <c r="U115" s="7">
        <v>39.412031173705998</v>
      </c>
      <c r="V115" s="43"/>
      <c r="W115" s="6">
        <v>34.002773284912102</v>
      </c>
      <c r="X115" s="7">
        <v>37.8994235992431</v>
      </c>
      <c r="Y115" s="43"/>
      <c r="Z115" s="46">
        <f t="shared" si="36"/>
        <v>-1.7382240295411009</v>
      </c>
      <c r="AA115" s="21">
        <f t="shared" si="37"/>
        <v>-1.5028686523437997</v>
      </c>
      <c r="AB115" s="10">
        <f t="shared" si="38"/>
        <v>-1.2962303161620952</v>
      </c>
      <c r="AC115" s="43"/>
      <c r="AD115" s="46">
        <f t="shared" si="39"/>
        <v>-2.0443267822266051</v>
      </c>
      <c r="AE115" s="21">
        <f t="shared" si="40"/>
        <v>-1.7476692199707031</v>
      </c>
      <c r="AF115" s="10">
        <f t="shared" si="41"/>
        <v>-1.5126075744628977</v>
      </c>
      <c r="AG115" s="50"/>
      <c r="AH115" s="46">
        <f t="shared" si="42"/>
        <v>-0.50510354348118403</v>
      </c>
      <c r="AI115" s="10">
        <f t="shared" si="26"/>
        <v>-0.60727141136096374</v>
      </c>
      <c r="AK115" s="46">
        <f t="shared" si="43"/>
        <v>-5.9037145033406038</v>
      </c>
      <c r="AL115" s="10">
        <f t="shared" si="27"/>
        <v>-7.04770257932591</v>
      </c>
    </row>
    <row r="116" spans="2:38" x14ac:dyDescent="0.3">
      <c r="B116" s="2" t="s">
        <v>113</v>
      </c>
      <c r="C116" s="41"/>
      <c r="D116" s="14">
        <v>0.14610146196889201</v>
      </c>
      <c r="E116" s="15">
        <v>0.22305534967000101</v>
      </c>
      <c r="F116" s="19">
        <v>0.140908090342138</v>
      </c>
      <c r="G116" s="43"/>
      <c r="H116" s="6">
        <v>44.009058529666397</v>
      </c>
      <c r="I116" s="7">
        <v>52.871178194564152</v>
      </c>
      <c r="J116" s="43"/>
      <c r="K116" s="6">
        <v>42.442648586640402</v>
      </c>
      <c r="L116" s="7">
        <v>51.0417036558853</v>
      </c>
      <c r="M116" s="43"/>
      <c r="N116" s="6">
        <v>44.485071023263899</v>
      </c>
      <c r="O116" s="7">
        <v>53.322620675002952</v>
      </c>
      <c r="P116" s="43"/>
      <c r="Q116" s="6">
        <v>42.932615550712697</v>
      </c>
      <c r="R116" s="7">
        <v>51.514769712049151</v>
      </c>
      <c r="S116" s="43"/>
      <c r="T116" s="6">
        <v>39.802175145113701</v>
      </c>
      <c r="U116" s="7">
        <v>47.873580899354351</v>
      </c>
      <c r="V116" s="43"/>
      <c r="W116" s="6">
        <v>38.430190867661999</v>
      </c>
      <c r="X116" s="7">
        <v>46.279243373660051</v>
      </c>
      <c r="Y116" s="43"/>
      <c r="Z116" s="46">
        <f t="shared" si="36"/>
        <v>-1.5664099430259952</v>
      </c>
      <c r="AA116" s="21">
        <f t="shared" si="37"/>
        <v>-1.5524554725512019</v>
      </c>
      <c r="AB116" s="10">
        <f t="shared" si="38"/>
        <v>-1.3719842774517019</v>
      </c>
      <c r="AC116" s="43"/>
      <c r="AD116" s="46">
        <f t="shared" si="39"/>
        <v>-1.829474538678852</v>
      </c>
      <c r="AE116" s="21">
        <f t="shared" si="40"/>
        <v>-1.8078509629538004</v>
      </c>
      <c r="AF116" s="10">
        <f t="shared" si="41"/>
        <v>-1.5943375256943</v>
      </c>
      <c r="AG116" s="50"/>
      <c r="AH116" s="46">
        <f t="shared" si="42"/>
        <v>-0.2147295170490125</v>
      </c>
      <c r="AI116" s="10">
        <f t="shared" si="26"/>
        <v>-0.24898714127179178</v>
      </c>
      <c r="AK116" s="46">
        <f t="shared" si="43"/>
        <v>-1.8822774873648969</v>
      </c>
      <c r="AL116" s="10">
        <f t="shared" si="27"/>
        <v>-2.1906898496370806</v>
      </c>
    </row>
    <row r="117" spans="2:38" x14ac:dyDescent="0.3">
      <c r="B117" s="2" t="s">
        <v>114</v>
      </c>
      <c r="C117" s="41"/>
      <c r="D117" s="14">
        <v>0.24989683237298599</v>
      </c>
      <c r="E117" s="15">
        <v>0.43649292501248099</v>
      </c>
      <c r="F117" s="19">
        <v>0.12987356615800799</v>
      </c>
      <c r="G117" s="43"/>
      <c r="H117" s="6">
        <v>44.1116600451275</v>
      </c>
      <c r="I117" s="7">
        <v>47.412519922924901</v>
      </c>
      <c r="J117" s="43"/>
      <c r="K117" s="6">
        <v>42.1974241338364</v>
      </c>
      <c r="L117" s="7">
        <v>45.274118288785502</v>
      </c>
      <c r="M117" s="43"/>
      <c r="N117" s="6">
        <v>44.733455291017499</v>
      </c>
      <c r="O117" s="7">
        <v>47.779327603450355</v>
      </c>
      <c r="P117" s="43"/>
      <c r="Q117" s="6">
        <v>42.855662712116299</v>
      </c>
      <c r="R117" s="7">
        <v>45.732026130192551</v>
      </c>
      <c r="S117" s="43"/>
      <c r="T117" s="6">
        <v>34.963217793280698</v>
      </c>
      <c r="U117" s="7">
        <v>36.099348356178197</v>
      </c>
      <c r="V117" s="43"/>
      <c r="W117" s="6">
        <v>33.546773553528197</v>
      </c>
      <c r="X117" s="7">
        <v>34.571519706507303</v>
      </c>
      <c r="Y117" s="43"/>
      <c r="Z117" s="46">
        <f t="shared" si="36"/>
        <v>-1.9142359112911009</v>
      </c>
      <c r="AA117" s="21">
        <f t="shared" si="37"/>
        <v>-1.8777925789012002</v>
      </c>
      <c r="AB117" s="10">
        <f t="shared" si="38"/>
        <v>-1.4164442397525008</v>
      </c>
      <c r="AC117" s="43"/>
      <c r="AD117" s="46">
        <f t="shared" si="39"/>
        <v>-2.1384016341393988</v>
      </c>
      <c r="AE117" s="21">
        <f t="shared" si="40"/>
        <v>-2.0473014732578037</v>
      </c>
      <c r="AF117" s="10">
        <f t="shared" si="41"/>
        <v>-1.5278286496708944</v>
      </c>
      <c r="AG117" s="50"/>
      <c r="AH117" s="46">
        <f t="shared" si="42"/>
        <v>-0.39147914675005546</v>
      </c>
      <c r="AI117" s="10">
        <f t="shared" si="26"/>
        <v>-0.44299412491155332</v>
      </c>
      <c r="AK117" s="46">
        <f t="shared" si="43"/>
        <v>-2.2916513615953749</v>
      </c>
      <c r="AL117" s="10">
        <f t="shared" si="27"/>
        <v>-2.5331021344329909</v>
      </c>
    </row>
    <row r="118" spans="2:38" x14ac:dyDescent="0.3">
      <c r="B118" s="2" t="s">
        <v>115</v>
      </c>
      <c r="C118" s="41"/>
      <c r="D118" s="14">
        <v>5.20485687849137E-2</v>
      </c>
      <c r="E118" s="15">
        <v>9.5074048102912506E-2</v>
      </c>
      <c r="F118" s="19">
        <v>5.0294916278592103E-2</v>
      </c>
      <c r="G118" s="43"/>
      <c r="H118" s="6">
        <v>28.798896041052</v>
      </c>
      <c r="I118" s="7">
        <v>28.603789909169947</v>
      </c>
      <c r="J118" s="43"/>
      <c r="K118" s="6">
        <v>27.580652676933799</v>
      </c>
      <c r="L118" s="7">
        <v>27.364596695018697</v>
      </c>
      <c r="M118" s="43"/>
      <c r="N118" s="6">
        <v>29.761157496123701</v>
      </c>
      <c r="O118" s="7">
        <v>29.586914271757099</v>
      </c>
      <c r="P118" s="43"/>
      <c r="Q118" s="6">
        <v>28.548704728788099</v>
      </c>
      <c r="R118" s="7">
        <v>28.34430196540205</v>
      </c>
      <c r="S118" s="43"/>
      <c r="T118" s="6">
        <v>26.101030370694598</v>
      </c>
      <c r="U118" s="7">
        <v>25.5499075439972</v>
      </c>
      <c r="V118" s="43"/>
      <c r="W118" s="6">
        <v>25.021427613493501</v>
      </c>
      <c r="X118" s="7">
        <v>24.44239960226405</v>
      </c>
      <c r="Y118" s="43"/>
      <c r="Z118" s="46">
        <f t="shared" si="36"/>
        <v>-1.2182433641182016</v>
      </c>
      <c r="AA118" s="21">
        <f t="shared" si="37"/>
        <v>-1.212452767335602</v>
      </c>
      <c r="AB118" s="10">
        <f t="shared" si="38"/>
        <v>-1.0796027572010978</v>
      </c>
      <c r="AC118" s="43"/>
      <c r="AD118" s="46">
        <f t="shared" si="39"/>
        <v>-1.2391932141512498</v>
      </c>
      <c r="AE118" s="21">
        <f t="shared" si="40"/>
        <v>-1.2426123063550492</v>
      </c>
      <c r="AF118" s="10">
        <f t="shared" si="41"/>
        <v>-1.1075079417331501</v>
      </c>
      <c r="AG118" s="50"/>
      <c r="AH118" s="46">
        <f t="shared" si="42"/>
        <v>-0.11155734203705352</v>
      </c>
      <c r="AI118" s="10">
        <f t="shared" si="26"/>
        <v>-0.12032248022693118</v>
      </c>
      <c r="AK118" s="46">
        <f t="shared" si="43"/>
        <v>-1.4786868900700296</v>
      </c>
      <c r="AL118" s="10">
        <f t="shared" si="27"/>
        <v>-1.5292709976043084</v>
      </c>
    </row>
    <row r="119" spans="2:38" x14ac:dyDescent="0.3">
      <c r="B119" s="2" t="s">
        <v>116</v>
      </c>
      <c r="C119" s="41"/>
      <c r="D119" s="14">
        <v>0.27197917238524399</v>
      </c>
      <c r="E119" s="15">
        <v>0.30864204529567801</v>
      </c>
      <c r="F119" s="19">
        <v>0.211118046907423</v>
      </c>
      <c r="G119" s="43"/>
      <c r="H119" s="6">
        <v>35.558749907790599</v>
      </c>
      <c r="I119" s="7">
        <v>34.838263378331703</v>
      </c>
      <c r="J119" s="43"/>
      <c r="K119" s="6">
        <v>34.537935125042203</v>
      </c>
      <c r="L119" s="7">
        <v>33.587839022868302</v>
      </c>
      <c r="M119" s="43"/>
      <c r="N119" s="6">
        <v>38.576663535773797</v>
      </c>
      <c r="O119" s="7">
        <v>37.9183050209204</v>
      </c>
      <c r="P119" s="43"/>
      <c r="Q119" s="6">
        <v>37.500010903564402</v>
      </c>
      <c r="R119" s="7">
        <v>36.580745915173303</v>
      </c>
      <c r="S119" s="43"/>
      <c r="T119" s="6">
        <v>32.548676718624598</v>
      </c>
      <c r="U119" s="7">
        <v>32.754117626186748</v>
      </c>
      <c r="V119" s="43"/>
      <c r="W119" s="6">
        <v>31.574755070219901</v>
      </c>
      <c r="X119" s="7">
        <v>31.57122624379975</v>
      </c>
      <c r="Y119" s="43"/>
      <c r="Z119" s="46">
        <f t="shared" si="36"/>
        <v>-1.0208147827483955</v>
      </c>
      <c r="AA119" s="21">
        <f t="shared" si="37"/>
        <v>-1.0766526322093952</v>
      </c>
      <c r="AB119" s="10">
        <f t="shared" si="38"/>
        <v>-0.97392164840469775</v>
      </c>
      <c r="AC119" s="43"/>
      <c r="AD119" s="46">
        <f t="shared" si="39"/>
        <v>-1.2504243554634016</v>
      </c>
      <c r="AE119" s="21">
        <f t="shared" si="40"/>
        <v>-1.337559105747097</v>
      </c>
      <c r="AF119" s="10">
        <f t="shared" si="41"/>
        <v>-1.1828913823869982</v>
      </c>
      <c r="AG119" s="50"/>
      <c r="AH119" s="46">
        <f t="shared" si="42"/>
        <v>-0.25828382363990376</v>
      </c>
      <c r="AI119" s="10">
        <f t="shared" si="26"/>
        <v>-0.38712775757555051</v>
      </c>
      <c r="AK119" s="46">
        <f t="shared" si="43"/>
        <v>-1.3710108050954963</v>
      </c>
      <c r="AL119" s="10">
        <f t="shared" si="27"/>
        <v>-1.777379381445876</v>
      </c>
    </row>
    <row r="120" spans="2:38" x14ac:dyDescent="0.3">
      <c r="B120" s="2" t="s">
        <v>117</v>
      </c>
      <c r="C120" s="41"/>
      <c r="D120" s="14">
        <v>2.1878608713586802E-2</v>
      </c>
      <c r="E120" s="15">
        <v>2.8107958628569799E-2</v>
      </c>
      <c r="F120" s="19">
        <v>1.44545542297336E-2</v>
      </c>
      <c r="G120" s="43"/>
      <c r="H120" s="6">
        <v>36.542959968629503</v>
      </c>
      <c r="I120" s="7">
        <v>37.295116797598254</v>
      </c>
      <c r="J120" s="43"/>
      <c r="K120" s="6">
        <v>35.048228259839803</v>
      </c>
      <c r="L120" s="7">
        <v>35.898267630649748</v>
      </c>
      <c r="M120" s="43"/>
      <c r="N120" s="6">
        <v>37.307062250587201</v>
      </c>
      <c r="O120" s="7">
        <v>38.418802262323553</v>
      </c>
      <c r="P120" s="43"/>
      <c r="Q120" s="6">
        <v>35.8171634501686</v>
      </c>
      <c r="R120" s="7">
        <v>37.010409523741302</v>
      </c>
      <c r="S120" s="43"/>
      <c r="T120" s="6">
        <v>33.770780321946802</v>
      </c>
      <c r="U120" s="7">
        <v>34.721145119810949</v>
      </c>
      <c r="V120" s="43"/>
      <c r="W120" s="6">
        <v>32.430915218785998</v>
      </c>
      <c r="X120" s="7">
        <v>33.432742015229401</v>
      </c>
      <c r="Y120" s="43"/>
      <c r="Z120" s="46">
        <f t="shared" si="36"/>
        <v>-1.4947317087897005</v>
      </c>
      <c r="AA120" s="21">
        <f t="shared" si="37"/>
        <v>-1.4898988004186009</v>
      </c>
      <c r="AB120" s="10">
        <f t="shared" si="38"/>
        <v>-1.339865103160804</v>
      </c>
      <c r="AC120" s="43"/>
      <c r="AD120" s="46">
        <f t="shared" si="39"/>
        <v>-1.3968491669485061</v>
      </c>
      <c r="AE120" s="21">
        <f t="shared" si="40"/>
        <v>-1.4083927385822506</v>
      </c>
      <c r="AF120" s="10">
        <f t="shared" si="41"/>
        <v>-1.2884031045815476</v>
      </c>
      <c r="AG120" s="50"/>
      <c r="AH120" s="46">
        <f t="shared" si="42"/>
        <v>-0.24046201529122296</v>
      </c>
      <c r="AI120" s="10">
        <f t="shared" si="26"/>
        <v>-0.18857735403947723</v>
      </c>
      <c r="AK120" s="46">
        <f t="shared" si="43"/>
        <v>-2.3737452556844381</v>
      </c>
      <c r="AL120" s="10">
        <f t="shared" si="27"/>
        <v>-2.0956435128903435</v>
      </c>
    </row>
    <row r="121" spans="2:38" x14ac:dyDescent="0.3">
      <c r="B121" s="2" t="s">
        <v>118</v>
      </c>
      <c r="C121" s="41"/>
      <c r="D121" s="14">
        <v>0</v>
      </c>
      <c r="E121" s="15">
        <v>0</v>
      </c>
      <c r="F121" s="19">
        <v>0</v>
      </c>
      <c r="G121" s="43"/>
      <c r="H121" s="6" t="s">
        <v>107</v>
      </c>
      <c r="I121" s="7" t="s">
        <v>107</v>
      </c>
      <c r="J121" s="43"/>
      <c r="K121" s="6" t="s">
        <v>107</v>
      </c>
      <c r="L121" s="7" t="s">
        <v>107</v>
      </c>
      <c r="M121" s="43"/>
      <c r="N121" s="6" t="s">
        <v>107</v>
      </c>
      <c r="O121" s="7" t="s">
        <v>107</v>
      </c>
      <c r="P121" s="43"/>
      <c r="Q121" s="6" t="s">
        <v>107</v>
      </c>
      <c r="R121" s="7" t="s">
        <v>107</v>
      </c>
      <c r="S121" s="43"/>
      <c r="T121" s="6" t="s">
        <v>107</v>
      </c>
      <c r="U121" s="7" t="s">
        <v>107</v>
      </c>
      <c r="V121" s="43"/>
      <c r="W121" s="6" t="s">
        <v>107</v>
      </c>
      <c r="X121" s="7" t="s">
        <v>107</v>
      </c>
      <c r="Y121" s="43"/>
      <c r="Z121" s="46" t="s">
        <v>107</v>
      </c>
      <c r="AA121" s="21" t="s">
        <v>107</v>
      </c>
      <c r="AB121" s="10" t="s">
        <v>107</v>
      </c>
      <c r="AC121" s="43"/>
      <c r="AD121" s="46" t="s">
        <v>107</v>
      </c>
      <c r="AE121" s="21" t="s">
        <v>107</v>
      </c>
      <c r="AF121" s="10" t="s">
        <v>107</v>
      </c>
      <c r="AG121" s="50"/>
      <c r="AH121" s="46" t="s">
        <v>107</v>
      </c>
      <c r="AI121" s="10" t="s">
        <v>107</v>
      </c>
      <c r="AK121" s="46" t="s">
        <v>107</v>
      </c>
      <c r="AL121" s="10" t="s">
        <v>107</v>
      </c>
    </row>
    <row r="122" spans="2:38" x14ac:dyDescent="0.3">
      <c r="B122" s="2" t="s">
        <v>119</v>
      </c>
      <c r="C122" s="41"/>
      <c r="D122" s="14">
        <v>0.120395965967328</v>
      </c>
      <c r="E122" s="15">
        <v>0.17838918731721201</v>
      </c>
      <c r="F122" s="19">
        <v>0.116243083716771</v>
      </c>
      <c r="G122" s="43"/>
      <c r="H122" s="6">
        <v>69.208940822841001</v>
      </c>
      <c r="I122" s="7">
        <v>69.3357843868652</v>
      </c>
      <c r="J122" s="43"/>
      <c r="K122" s="6">
        <v>67.563719028397102</v>
      </c>
      <c r="L122" s="7">
        <v>67.575199317058292</v>
      </c>
      <c r="M122" s="43"/>
      <c r="N122" s="6">
        <v>84.502524425290105</v>
      </c>
      <c r="O122" s="7">
        <v>85.439611568852911</v>
      </c>
      <c r="P122" s="43"/>
      <c r="Q122" s="6">
        <v>82.650975697879304</v>
      </c>
      <c r="R122" s="7">
        <v>83.426592327196843</v>
      </c>
      <c r="S122" s="43"/>
      <c r="T122" s="6">
        <v>71.107527141595199</v>
      </c>
      <c r="U122" s="7">
        <v>71.332675942065052</v>
      </c>
      <c r="V122" s="43"/>
      <c r="W122" s="6">
        <v>69.4042318107348</v>
      </c>
      <c r="X122" s="7">
        <v>69.551396769115854</v>
      </c>
      <c r="Y122" s="43"/>
      <c r="Z122" s="46">
        <f t="shared" ref="Z122:Z127" si="44">K122-H122</f>
        <v>-1.6452217944438985</v>
      </c>
      <c r="AA122" s="21">
        <f t="shared" ref="AA122:AA127" si="45">Q122-N122</f>
        <v>-1.8515487274108011</v>
      </c>
      <c r="AB122" s="10">
        <f t="shared" ref="AB122:AB127" si="46">W122-T122</f>
        <v>-1.7032953308603993</v>
      </c>
      <c r="AC122" s="43"/>
      <c r="AD122" s="46">
        <f t="shared" ref="AD122:AD127" si="47">L122-I122</f>
        <v>-1.7605850698069077</v>
      </c>
      <c r="AE122" s="21">
        <f t="shared" ref="AE122:AE127" si="48">R122-O122</f>
        <v>-2.0130192416560675</v>
      </c>
      <c r="AF122" s="10">
        <f t="shared" ref="AF122:AF127" si="49">X122-U122</f>
        <v>-1.7812791729491977</v>
      </c>
      <c r="AG122" s="50"/>
      <c r="AH122" s="46">
        <f t="shared" ref="AH122:AH127" si="50">SLOPE(Z122:AB122,LN($D122:$F122))</f>
        <v>-0.42027854572416784</v>
      </c>
      <c r="AI122" s="10">
        <f t="shared" si="26"/>
        <v>-0.58297993795718106</v>
      </c>
      <c r="AK122" s="46">
        <f t="shared" ref="AK122:AK127" si="51">INTERCEPT(Z122:AB122,LN($D122:$F122))</f>
        <v>-2.5729077212572191</v>
      </c>
      <c r="AL122" s="10">
        <f t="shared" si="27"/>
        <v>-3.0161941202418556</v>
      </c>
    </row>
    <row r="123" spans="2:38" x14ac:dyDescent="0.3">
      <c r="B123" s="2" t="s">
        <v>120</v>
      </c>
      <c r="C123" s="41"/>
      <c r="D123" s="14">
        <v>0.173137078699234</v>
      </c>
      <c r="E123" s="15">
        <v>9.9170655591933596E-2</v>
      </c>
      <c r="F123" s="19">
        <v>7.00840628928832E-2</v>
      </c>
      <c r="G123" s="43"/>
      <c r="H123" s="6">
        <v>38.747121448521099</v>
      </c>
      <c r="I123" s="7">
        <v>46.835512070727248</v>
      </c>
      <c r="J123" s="43"/>
      <c r="K123" s="6">
        <v>36.989615525261001</v>
      </c>
      <c r="L123" s="7">
        <v>44.5184922362482</v>
      </c>
      <c r="M123" s="43"/>
      <c r="N123" s="6">
        <v>36.694075015845002</v>
      </c>
      <c r="O123" s="7">
        <v>42.649587430003194</v>
      </c>
      <c r="P123" s="43"/>
      <c r="Q123" s="6">
        <v>35.277644484614399</v>
      </c>
      <c r="R123" s="7">
        <v>40.89395232398315</v>
      </c>
      <c r="S123" s="43"/>
      <c r="T123" s="6">
        <v>32.0623844005043</v>
      </c>
      <c r="U123" s="7">
        <v>36.586171482157148</v>
      </c>
      <c r="V123" s="43"/>
      <c r="W123" s="6">
        <v>30.876491308698199</v>
      </c>
      <c r="X123" s="7">
        <v>35.155772911653251</v>
      </c>
      <c r="Y123" s="43"/>
      <c r="Z123" s="46">
        <f t="shared" si="44"/>
        <v>-1.7575059232600978</v>
      </c>
      <c r="AA123" s="21">
        <f t="shared" si="45"/>
        <v>-1.4164305312306027</v>
      </c>
      <c r="AB123" s="10">
        <f t="shared" si="46"/>
        <v>-1.1858930918061006</v>
      </c>
      <c r="AC123" s="43"/>
      <c r="AD123" s="46">
        <f t="shared" si="47"/>
        <v>-2.3170198344790478</v>
      </c>
      <c r="AE123" s="21">
        <f t="shared" si="48"/>
        <v>-1.7556351060200441</v>
      </c>
      <c r="AF123" s="10">
        <f t="shared" si="49"/>
        <v>-1.4303985705038968</v>
      </c>
      <c r="AG123" s="50"/>
      <c r="AH123" s="46">
        <f t="shared" si="50"/>
        <v>-0.63017213581324216</v>
      </c>
      <c r="AI123" s="10">
        <f t="shared" si="26"/>
        <v>-0.98289319182035562</v>
      </c>
      <c r="AK123" s="46">
        <f t="shared" si="51"/>
        <v>-2.8654176202954011</v>
      </c>
      <c r="AL123" s="10">
        <f t="shared" si="27"/>
        <v>-4.036898377643718</v>
      </c>
    </row>
    <row r="124" spans="2:38" x14ac:dyDescent="0.3">
      <c r="B124" s="2" t="s">
        <v>121</v>
      </c>
      <c r="C124" s="41"/>
      <c r="D124" s="14">
        <v>0.173463041693698</v>
      </c>
      <c r="E124" s="15">
        <v>0.119905056908608</v>
      </c>
      <c r="F124" s="19">
        <v>5.9042386035700202E-2</v>
      </c>
      <c r="G124" s="43"/>
      <c r="H124" s="6">
        <v>25.105900868594802</v>
      </c>
      <c r="I124" s="7">
        <v>26.278005014768301</v>
      </c>
      <c r="J124" s="43"/>
      <c r="K124" s="6">
        <v>23.7839468058603</v>
      </c>
      <c r="L124" s="7">
        <v>25.00884841234485</v>
      </c>
      <c r="M124" s="43"/>
      <c r="N124" s="6">
        <v>24.2455742121162</v>
      </c>
      <c r="O124" s="7">
        <v>25.719163248547851</v>
      </c>
      <c r="P124" s="43"/>
      <c r="Q124" s="6">
        <v>22.974516620013301</v>
      </c>
      <c r="R124" s="7">
        <v>24.486338769824648</v>
      </c>
      <c r="S124" s="43"/>
      <c r="T124" s="6">
        <v>21.316357753649299</v>
      </c>
      <c r="U124" s="7">
        <v>22.936080968597402</v>
      </c>
      <c r="V124" s="43"/>
      <c r="W124" s="6">
        <v>20.212117302117299</v>
      </c>
      <c r="X124" s="7">
        <v>21.850476436355301</v>
      </c>
      <c r="Y124" s="43"/>
      <c r="Z124" s="46">
        <f t="shared" si="44"/>
        <v>-1.3219540627345019</v>
      </c>
      <c r="AA124" s="21">
        <f t="shared" si="45"/>
        <v>-1.271057592102899</v>
      </c>
      <c r="AB124" s="10">
        <f t="shared" si="46"/>
        <v>-1.1042404515320001</v>
      </c>
      <c r="AC124" s="43"/>
      <c r="AD124" s="46">
        <f t="shared" si="47"/>
        <v>-1.2691566024234504</v>
      </c>
      <c r="AE124" s="21">
        <f t="shared" si="48"/>
        <v>-1.2328244787232023</v>
      </c>
      <c r="AF124" s="10">
        <f t="shared" si="49"/>
        <v>-1.0856045322421011</v>
      </c>
      <c r="AG124" s="50"/>
      <c r="AH124" s="46">
        <f t="shared" si="50"/>
        <v>-0.20648192178752389</v>
      </c>
      <c r="AI124" s="10">
        <f t="shared" si="26"/>
        <v>-0.17532249787261717</v>
      </c>
      <c r="AK124" s="46">
        <f t="shared" si="51"/>
        <v>-1.6937217581721691</v>
      </c>
      <c r="AL124" s="10">
        <f t="shared" si="27"/>
        <v>-1.5875525195212834</v>
      </c>
    </row>
    <row r="125" spans="2:38" x14ac:dyDescent="0.3">
      <c r="B125" s="2" t="s">
        <v>122</v>
      </c>
      <c r="C125" s="41"/>
      <c r="D125" s="14">
        <v>6.3139540639145203E-2</v>
      </c>
      <c r="E125" s="15">
        <v>0.104998694469457</v>
      </c>
      <c r="F125" s="19">
        <v>4.06343051926343E-2</v>
      </c>
      <c r="G125" s="43"/>
      <c r="H125" s="6">
        <v>28.229027815593302</v>
      </c>
      <c r="I125" s="7">
        <v>27.366260714890849</v>
      </c>
      <c r="J125" s="43"/>
      <c r="K125" s="6">
        <v>26.956669585205901</v>
      </c>
      <c r="L125" s="7">
        <v>26.127451333700151</v>
      </c>
      <c r="M125" s="43"/>
      <c r="N125" s="6">
        <v>29.671183386946399</v>
      </c>
      <c r="O125" s="7">
        <v>29.141170896689601</v>
      </c>
      <c r="P125" s="43"/>
      <c r="Q125" s="6">
        <v>28.44717552693</v>
      </c>
      <c r="R125" s="7">
        <v>27.937248598562952</v>
      </c>
      <c r="S125" s="43"/>
      <c r="T125" s="6">
        <v>22.5794862140162</v>
      </c>
      <c r="U125" s="7">
        <v>21.75351834661565</v>
      </c>
      <c r="V125" s="43"/>
      <c r="W125" s="6">
        <v>21.573735027283298</v>
      </c>
      <c r="X125" s="7">
        <v>20.791770614815949</v>
      </c>
      <c r="Y125" s="43"/>
      <c r="Z125" s="46">
        <f t="shared" si="44"/>
        <v>-1.2723582303874004</v>
      </c>
      <c r="AA125" s="21">
        <f t="shared" si="45"/>
        <v>-1.2240078600163997</v>
      </c>
      <c r="AB125" s="10">
        <f t="shared" si="46"/>
        <v>-1.0057511867329012</v>
      </c>
      <c r="AC125" s="43"/>
      <c r="AD125" s="46">
        <f t="shared" si="47"/>
        <v>-1.2388093811906984</v>
      </c>
      <c r="AE125" s="21">
        <f t="shared" si="48"/>
        <v>-1.2039222981266491</v>
      </c>
      <c r="AF125" s="10">
        <f t="shared" si="49"/>
        <v>-0.96174773179970074</v>
      </c>
      <c r="AG125" s="50"/>
      <c r="AH125" s="46">
        <f t="shared" si="50"/>
        <v>-0.22162142434044727</v>
      </c>
      <c r="AI125" s="10">
        <f t="shared" si="26"/>
        <v>-0.24684833005174098</v>
      </c>
      <c r="AK125" s="46">
        <f t="shared" si="51"/>
        <v>-1.7745677049177706</v>
      </c>
      <c r="AL125" s="10">
        <f t="shared" si="27"/>
        <v>-1.8111380730671276</v>
      </c>
    </row>
    <row r="126" spans="2:38" x14ac:dyDescent="0.3">
      <c r="B126" s="2" t="s">
        <v>123</v>
      </c>
      <c r="C126" s="41"/>
      <c r="D126" s="14">
        <v>4.59591056152759E-2</v>
      </c>
      <c r="E126" s="15">
        <v>0.10315565407522399</v>
      </c>
      <c r="F126" s="19">
        <v>6.7800315249564494E-2</v>
      </c>
      <c r="G126" s="43"/>
      <c r="H126" s="6">
        <v>33.469869421115803</v>
      </c>
      <c r="I126" s="7">
        <v>31.929023454096502</v>
      </c>
      <c r="J126" s="43"/>
      <c r="K126" s="6">
        <v>32.337419126232497</v>
      </c>
      <c r="L126" s="7">
        <v>30.903109657423048</v>
      </c>
      <c r="M126" s="43"/>
      <c r="N126" s="6">
        <v>38.957667073002597</v>
      </c>
      <c r="O126" s="7">
        <v>38.392989186167199</v>
      </c>
      <c r="P126" s="43"/>
      <c r="Q126" s="6">
        <v>37.8100057736076</v>
      </c>
      <c r="R126" s="7">
        <v>37.356036107525455</v>
      </c>
      <c r="S126" s="43"/>
      <c r="T126" s="6">
        <v>32.301131365068301</v>
      </c>
      <c r="U126" s="7">
        <v>31.1766920603424</v>
      </c>
      <c r="V126" s="43"/>
      <c r="W126" s="6">
        <v>31.2256256572696</v>
      </c>
      <c r="X126" s="7">
        <v>30.199767201865402</v>
      </c>
      <c r="Y126" s="43"/>
      <c r="Z126" s="46">
        <f t="shared" si="44"/>
        <v>-1.1324502948833057</v>
      </c>
      <c r="AA126" s="21">
        <f t="shared" si="45"/>
        <v>-1.1476612993949971</v>
      </c>
      <c r="AB126" s="10">
        <f t="shared" si="46"/>
        <v>-1.0755057077987011</v>
      </c>
      <c r="AC126" s="43"/>
      <c r="AD126" s="46">
        <f t="shared" si="47"/>
        <v>-1.0259137966734535</v>
      </c>
      <c r="AE126" s="21">
        <f t="shared" si="48"/>
        <v>-1.0369530786417442</v>
      </c>
      <c r="AF126" s="10">
        <f t="shared" si="49"/>
        <v>-0.97692485847699828</v>
      </c>
      <c r="AG126" s="50"/>
      <c r="AH126" s="46">
        <f t="shared" si="50"/>
        <v>-2.0835548632467261E-2</v>
      </c>
      <c r="AI126" s="10">
        <f t="shared" si="26"/>
        <v>-1.5362269514027371E-2</v>
      </c>
      <c r="AK126" s="46">
        <f t="shared" si="51"/>
        <v>-1.1743971782177223</v>
      </c>
      <c r="AL126" s="10">
        <f t="shared" si="27"/>
        <v>-1.0544486603012604</v>
      </c>
    </row>
    <row r="127" spans="2:38" x14ac:dyDescent="0.3">
      <c r="B127" s="2" t="s">
        <v>124</v>
      </c>
      <c r="C127" s="41"/>
      <c r="D127" s="14">
        <v>0.78275487699300605</v>
      </c>
      <c r="E127" s="15">
        <v>1.69573771804327</v>
      </c>
      <c r="F127" s="19">
        <v>0.93698232558772399</v>
      </c>
      <c r="G127" s="43"/>
      <c r="H127" s="6">
        <v>36.874151012478301</v>
      </c>
      <c r="I127" s="7">
        <v>33.597172354456752</v>
      </c>
      <c r="J127" s="43"/>
      <c r="K127" s="6">
        <v>36.058301164027</v>
      </c>
      <c r="L127" s="7">
        <v>32.758191819896155</v>
      </c>
      <c r="M127" s="43"/>
      <c r="N127" s="6">
        <v>46.665059996007699</v>
      </c>
      <c r="O127" s="7">
        <v>42.752582872252049</v>
      </c>
      <c r="P127" s="43"/>
      <c r="Q127" s="6">
        <v>45.851282885396799</v>
      </c>
      <c r="R127" s="7">
        <v>41.926649573543756</v>
      </c>
      <c r="S127" s="43"/>
      <c r="T127" s="6">
        <v>36.768801356662699</v>
      </c>
      <c r="U127" s="7">
        <v>33.503656395791353</v>
      </c>
      <c r="V127" s="43"/>
      <c r="W127" s="6">
        <v>35.991734526582803</v>
      </c>
      <c r="X127" s="7">
        <v>32.706958317578952</v>
      </c>
      <c r="Y127" s="43"/>
      <c r="Z127" s="46">
        <f t="shared" si="44"/>
        <v>-0.81584984845130037</v>
      </c>
      <c r="AA127" s="21">
        <f t="shared" si="45"/>
        <v>-0.81377711061089997</v>
      </c>
      <c r="AB127" s="10">
        <f t="shared" si="46"/>
        <v>-0.77706683007989596</v>
      </c>
      <c r="AC127" s="43"/>
      <c r="AD127" s="46">
        <f t="shared" si="47"/>
        <v>-0.83898053456059785</v>
      </c>
      <c r="AE127" s="21">
        <f t="shared" si="48"/>
        <v>-0.8259332987082928</v>
      </c>
      <c r="AF127" s="10">
        <f t="shared" si="49"/>
        <v>-0.79669807821240113</v>
      </c>
      <c r="AG127" s="50"/>
      <c r="AH127" s="46">
        <f t="shared" si="50"/>
        <v>-1.3443562411778614E-2</v>
      </c>
      <c r="AI127" s="10">
        <f t="shared" si="26"/>
        <v>3.5433533956450781E-4</v>
      </c>
      <c r="AK127" s="46">
        <f t="shared" si="51"/>
        <v>-0.80125395491131723</v>
      </c>
      <c r="AL127" s="10">
        <f t="shared" si="27"/>
        <v>-0.82056306298227044</v>
      </c>
    </row>
    <row r="128" spans="2:38" x14ac:dyDescent="0.3">
      <c r="B128" s="2" t="s">
        <v>125</v>
      </c>
      <c r="C128" s="41"/>
      <c r="D128" s="14">
        <v>6.2221492575331597E-5</v>
      </c>
      <c r="E128" s="15">
        <v>4.51256257314555E-5</v>
      </c>
      <c r="F128" s="19">
        <v>1.6569558833706801E-5</v>
      </c>
      <c r="G128" s="43"/>
      <c r="H128" s="6" t="s">
        <v>107</v>
      </c>
      <c r="I128" s="7" t="s">
        <v>107</v>
      </c>
      <c r="J128" s="43"/>
      <c r="K128" s="6" t="s">
        <v>107</v>
      </c>
      <c r="L128" s="7" t="s">
        <v>107</v>
      </c>
      <c r="M128" s="43"/>
      <c r="N128" s="6" t="s">
        <v>107</v>
      </c>
      <c r="O128" s="7" t="s">
        <v>107</v>
      </c>
      <c r="P128" s="43"/>
      <c r="Q128" s="6" t="s">
        <v>107</v>
      </c>
      <c r="R128" s="7" t="s">
        <v>107</v>
      </c>
      <c r="S128" s="43"/>
      <c r="T128" s="6" t="s">
        <v>107</v>
      </c>
      <c r="U128" s="7" t="s">
        <v>107</v>
      </c>
      <c r="V128" s="43"/>
      <c r="W128" s="6" t="s">
        <v>107</v>
      </c>
      <c r="X128" s="7" t="s">
        <v>107</v>
      </c>
      <c r="Y128" s="43"/>
      <c r="Z128" s="46" t="s">
        <v>107</v>
      </c>
      <c r="AA128" s="21" t="s">
        <v>107</v>
      </c>
      <c r="AB128" s="10" t="s">
        <v>107</v>
      </c>
      <c r="AC128" s="43"/>
      <c r="AD128" s="46" t="s">
        <v>107</v>
      </c>
      <c r="AE128" s="21" t="s">
        <v>107</v>
      </c>
      <c r="AF128" s="10" t="s">
        <v>107</v>
      </c>
      <c r="AG128" s="50"/>
      <c r="AH128" s="46" t="s">
        <v>107</v>
      </c>
      <c r="AI128" s="10" t="s">
        <v>107</v>
      </c>
      <c r="AK128" s="46" t="s">
        <v>107</v>
      </c>
      <c r="AL128" s="10" t="s">
        <v>107</v>
      </c>
    </row>
    <row r="129" spans="2:38" x14ac:dyDescent="0.3">
      <c r="B129" s="2" t="s">
        <v>126</v>
      </c>
      <c r="C129" s="41"/>
      <c r="D129" s="14">
        <v>0.158552739980583</v>
      </c>
      <c r="E129" s="15">
        <v>8.7196945781008894E-2</v>
      </c>
      <c r="F129" s="19">
        <v>5.4585510178555001E-2</v>
      </c>
      <c r="G129" s="43"/>
      <c r="H129" s="6">
        <v>38.1907282345393</v>
      </c>
      <c r="I129" s="7">
        <v>42.027323355199201</v>
      </c>
      <c r="J129" s="43"/>
      <c r="K129" s="6">
        <v>36.637310129620303</v>
      </c>
      <c r="L129" s="7">
        <v>40.153816757376504</v>
      </c>
      <c r="M129" s="43"/>
      <c r="N129" s="6">
        <v>36.6766393820998</v>
      </c>
      <c r="O129" s="7">
        <v>39.271908644115051</v>
      </c>
      <c r="P129" s="43"/>
      <c r="Q129" s="6">
        <v>35.309892563931399</v>
      </c>
      <c r="R129" s="7">
        <v>37.670107153278153</v>
      </c>
      <c r="S129" s="43"/>
      <c r="T129" s="6">
        <v>32.038709979571401</v>
      </c>
      <c r="U129" s="7">
        <v>33.458265700053147</v>
      </c>
      <c r="V129" s="43"/>
      <c r="W129" s="6">
        <v>30.8822075456299</v>
      </c>
      <c r="X129" s="7">
        <v>32.149170621693251</v>
      </c>
      <c r="Y129" s="43"/>
      <c r="Z129" s="46">
        <f>K129-H129</f>
        <v>-1.5534181049189968</v>
      </c>
      <c r="AA129" s="21">
        <f>Q129-N129</f>
        <v>-1.3667468181684015</v>
      </c>
      <c r="AB129" s="10">
        <f>W129-T129</f>
        <v>-1.1565024339415011</v>
      </c>
      <c r="AC129" s="43"/>
      <c r="AD129" s="46">
        <f>L129-I129</f>
        <v>-1.873506597822697</v>
      </c>
      <c r="AE129" s="21">
        <f>R129-O129</f>
        <v>-1.6018014908368983</v>
      </c>
      <c r="AF129" s="10">
        <f>X129-U129</f>
        <v>-1.3090950783598956</v>
      </c>
      <c r="AG129" s="50"/>
      <c r="AH129" s="46">
        <f>SLOPE(Z129:AB129,LN($D129:$F129))</f>
        <v>-0.36951761246888631</v>
      </c>
      <c r="AI129" s="10">
        <f t="shared" si="26"/>
        <v>-0.52592468642661183</v>
      </c>
      <c r="AK129" s="46">
        <f>INTERCEPT(Z129:AB129,LN($D129:$F129))</f>
        <v>-2.2444061489469824</v>
      </c>
      <c r="AL129" s="10">
        <f t="shared" si="27"/>
        <v>-2.8551341239228911</v>
      </c>
    </row>
    <row r="130" spans="2:38" x14ac:dyDescent="0.3">
      <c r="B130" s="2" t="s">
        <v>127</v>
      </c>
      <c r="C130" s="41"/>
      <c r="D130" s="14">
        <v>0.15146314587972001</v>
      </c>
      <c r="E130" s="15">
        <v>0.14069878692033699</v>
      </c>
      <c r="F130" s="19">
        <v>4.5032584244295598E-2</v>
      </c>
      <c r="G130" s="43"/>
      <c r="H130" s="6">
        <v>51.054889539634402</v>
      </c>
      <c r="I130" s="7">
        <v>48.529961073397502</v>
      </c>
      <c r="J130" s="43"/>
      <c r="K130" s="6">
        <v>48.485688746328997</v>
      </c>
      <c r="L130" s="7">
        <v>45.745391119144045</v>
      </c>
      <c r="M130" s="43"/>
      <c r="N130" s="6">
        <v>53.556431716655098</v>
      </c>
      <c r="O130" s="7">
        <v>50.724420773059798</v>
      </c>
      <c r="P130" s="43"/>
      <c r="Q130" s="6">
        <v>50.885465148243</v>
      </c>
      <c r="R130" s="7">
        <v>47.791456916461051</v>
      </c>
      <c r="S130" s="43"/>
      <c r="T130" s="6">
        <v>39.779738715691998</v>
      </c>
      <c r="U130" s="7">
        <v>36.900464954362448</v>
      </c>
      <c r="V130" s="43"/>
      <c r="W130" s="6">
        <v>37.8233901393167</v>
      </c>
      <c r="X130" s="7">
        <v>34.836816251125754</v>
      </c>
      <c r="Y130" s="43"/>
      <c r="Z130" s="46">
        <f>K130-H130</f>
        <v>-2.5692007933054057</v>
      </c>
      <c r="AA130" s="21">
        <f>Q130-N130</f>
        <v>-2.6709665684120978</v>
      </c>
      <c r="AB130" s="10">
        <f>W130-T130</f>
        <v>-1.9563485763752979</v>
      </c>
      <c r="AC130" s="43"/>
      <c r="AD130" s="46">
        <f>L130-I130</f>
        <v>-2.7845699542534561</v>
      </c>
      <c r="AE130" s="21">
        <f>R130-O130</f>
        <v>-2.9329638565987466</v>
      </c>
      <c r="AF130" s="10">
        <f>X130-U130</f>
        <v>-2.0636487032366944</v>
      </c>
      <c r="AG130" s="50"/>
      <c r="AH130" s="46">
        <f>SLOPE(Z130:AB130,LN($D130:$F130))</f>
        <v>-0.55864064190999163</v>
      </c>
      <c r="AI130" s="10">
        <f t="shared" si="26"/>
        <v>-0.66816526857637615</v>
      </c>
      <c r="AK130" s="46">
        <f>INTERCEPT(Z130:AB130,LN($D130:$F130))</f>
        <v>-3.6928209142702606</v>
      </c>
      <c r="AL130" s="10">
        <f t="shared" si="27"/>
        <v>-4.1414022439260698</v>
      </c>
    </row>
    <row r="131" spans="2:38" x14ac:dyDescent="0.3">
      <c r="B131" s="2" t="s">
        <v>128</v>
      </c>
      <c r="C131" s="41"/>
      <c r="D131" s="14">
        <v>1.6459102434279</v>
      </c>
      <c r="E131" s="15">
        <v>2.5252275511818398</v>
      </c>
      <c r="F131" s="19">
        <v>1.5337322372154001</v>
      </c>
      <c r="G131" s="43"/>
      <c r="H131" s="6">
        <v>65.617574649495893</v>
      </c>
      <c r="I131" s="7">
        <v>66.634282566769002</v>
      </c>
      <c r="J131" s="43"/>
      <c r="K131" s="6">
        <v>63.67209463284</v>
      </c>
      <c r="L131" s="7">
        <v>64.605904710630142</v>
      </c>
      <c r="M131" s="43"/>
      <c r="N131" s="6">
        <v>76.0612732269622</v>
      </c>
      <c r="O131" s="7">
        <v>77.9773342748136</v>
      </c>
      <c r="P131" s="43"/>
      <c r="Q131" s="6">
        <v>73.889840719044102</v>
      </c>
      <c r="R131" s="7">
        <v>75.697005835475295</v>
      </c>
      <c r="S131" s="43"/>
      <c r="T131" s="6">
        <v>61.217125512123502</v>
      </c>
      <c r="U131" s="7">
        <v>62.816537561181349</v>
      </c>
      <c r="V131" s="43"/>
      <c r="W131" s="6">
        <v>59.316943081230299</v>
      </c>
      <c r="X131" s="7">
        <v>60.908183382140052</v>
      </c>
      <c r="Y131" s="43"/>
      <c r="Z131" s="46">
        <f>K131-H131</f>
        <v>-1.9454800166558925</v>
      </c>
      <c r="AA131" s="21">
        <f>Q131-N131</f>
        <v>-2.1714325079180981</v>
      </c>
      <c r="AB131" s="10">
        <f>W131-T131</f>
        <v>-1.9001824308932029</v>
      </c>
      <c r="AC131" s="43"/>
      <c r="AD131" s="46">
        <f>L131-I131</f>
        <v>-2.0283778561388601</v>
      </c>
      <c r="AE131" s="21">
        <f>R131-O131</f>
        <v>-2.2803284393383052</v>
      </c>
      <c r="AF131" s="10">
        <f>X131-U131</f>
        <v>-1.9083541790412966</v>
      </c>
      <c r="AG131" s="50"/>
      <c r="AH131" s="46">
        <f>SLOPE(Z131:AB131,LN($D131:$F131))</f>
        <v>-0.53834993252836671</v>
      </c>
      <c r="AI131" s="10">
        <f t="shared" si="26"/>
        <v>-0.69087412264327352</v>
      </c>
      <c r="AK131" s="46">
        <f>INTERCEPT(Z131:AB131,LN($D131:$F131))</f>
        <v>-1.6732979418619645</v>
      </c>
      <c r="AL131" s="10">
        <f t="shared" si="27"/>
        <v>-1.6457781272444691</v>
      </c>
    </row>
    <row r="132" spans="2:38" x14ac:dyDescent="0.3">
      <c r="B132" s="2" t="s">
        <v>129</v>
      </c>
      <c r="C132" s="41"/>
      <c r="D132" s="14">
        <v>1.2385156170253201E-3</v>
      </c>
      <c r="E132" s="15">
        <v>9.7328269637755502E-4</v>
      </c>
      <c r="F132" s="19">
        <v>3.3971755029386702E-4</v>
      </c>
      <c r="G132" s="43"/>
      <c r="H132" s="6" t="s">
        <v>107</v>
      </c>
      <c r="I132" s="7" t="s">
        <v>107</v>
      </c>
      <c r="J132" s="43"/>
      <c r="K132" s="6" t="s">
        <v>107</v>
      </c>
      <c r="L132" s="7" t="s">
        <v>107</v>
      </c>
      <c r="M132" s="43"/>
      <c r="N132" s="6" t="s">
        <v>107</v>
      </c>
      <c r="O132" s="7" t="s">
        <v>107</v>
      </c>
      <c r="P132" s="43"/>
      <c r="Q132" s="6" t="s">
        <v>107</v>
      </c>
      <c r="R132" s="7" t="s">
        <v>107</v>
      </c>
      <c r="S132" s="43"/>
      <c r="T132" s="6" t="s">
        <v>107</v>
      </c>
      <c r="U132" s="7" t="s">
        <v>107</v>
      </c>
      <c r="V132" s="43"/>
      <c r="W132" s="6" t="s">
        <v>107</v>
      </c>
      <c r="X132" s="7" t="s">
        <v>107</v>
      </c>
      <c r="Y132" s="43"/>
      <c r="Z132" s="46" t="s">
        <v>107</v>
      </c>
      <c r="AA132" s="21" t="s">
        <v>107</v>
      </c>
      <c r="AB132" s="10" t="s">
        <v>107</v>
      </c>
      <c r="AC132" s="43"/>
      <c r="AD132" s="46" t="s">
        <v>107</v>
      </c>
      <c r="AE132" s="21" t="s">
        <v>107</v>
      </c>
      <c r="AF132" s="10" t="s">
        <v>107</v>
      </c>
      <c r="AG132" s="50"/>
      <c r="AH132" s="46" t="s">
        <v>107</v>
      </c>
      <c r="AI132" s="10" t="s">
        <v>107</v>
      </c>
      <c r="AK132" s="46" t="s">
        <v>107</v>
      </c>
      <c r="AL132" s="10" t="s">
        <v>107</v>
      </c>
    </row>
    <row r="133" spans="2:38" x14ac:dyDescent="0.3">
      <c r="B133" s="2" t="s">
        <v>130</v>
      </c>
      <c r="C133" s="41"/>
      <c r="D133" s="14">
        <v>5.1995126456688898E-2</v>
      </c>
      <c r="E133" s="15">
        <v>9.1788571733181001E-2</v>
      </c>
      <c r="F133" s="19">
        <v>3.5761635282677701E-2</v>
      </c>
      <c r="G133" s="43"/>
      <c r="H133" s="6">
        <v>26.221550729335899</v>
      </c>
      <c r="I133" s="7">
        <v>25.742167968645699</v>
      </c>
      <c r="J133" s="43"/>
      <c r="K133" s="6">
        <v>25.248105303251702</v>
      </c>
      <c r="L133" s="7">
        <v>24.847359965399502</v>
      </c>
      <c r="M133" s="43"/>
      <c r="N133" s="6">
        <v>27.273808911701099</v>
      </c>
      <c r="O133" s="7">
        <v>26.953335592487051</v>
      </c>
      <c r="P133" s="43"/>
      <c r="Q133" s="6">
        <v>26.336146033045701</v>
      </c>
      <c r="R133" s="7">
        <v>26.086950700765698</v>
      </c>
      <c r="S133" s="43"/>
      <c r="T133" s="6">
        <v>20.2015972702326</v>
      </c>
      <c r="U133" s="7">
        <v>19.74307459911525</v>
      </c>
      <c r="V133" s="43"/>
      <c r="W133" s="6">
        <v>19.400826751823999</v>
      </c>
      <c r="X133" s="7">
        <v>19.009846118098451</v>
      </c>
      <c r="Y133" s="43"/>
      <c r="Z133" s="46">
        <f t="shared" ref="Z133:Z145" si="52">K133-H133</f>
        <v>-0.97344542608419715</v>
      </c>
      <c r="AA133" s="21">
        <f t="shared" ref="AA133:AA145" si="53">Q133-N133</f>
        <v>-0.93766287865539866</v>
      </c>
      <c r="AB133" s="10">
        <f t="shared" ref="AB133:AB145" si="54">W133-T133</f>
        <v>-0.80077051840860136</v>
      </c>
      <c r="AC133" s="43"/>
      <c r="AD133" s="46">
        <f t="shared" ref="AD133:AD145" si="55">L133-I133</f>
        <v>-0.89480800324619736</v>
      </c>
      <c r="AE133" s="21">
        <f t="shared" ref="AE133:AE145" si="56">R133-O133</f>
        <v>-0.8663848917213528</v>
      </c>
      <c r="AF133" s="10">
        <f t="shared" ref="AF133:AF145" si="57">X133-U133</f>
        <v>-0.73322848101679838</v>
      </c>
      <c r="AG133" s="50"/>
      <c r="AH133" s="46">
        <f t="shared" ref="AH133:AH145" si="58">SLOPE(Z133:AB133,LN($D133:$F133))</f>
        <v>-0.12823819357723309</v>
      </c>
      <c r="AI133" s="10">
        <f t="shared" ref="AI133:AI196" si="59">SLOPE(AD133:AF133,LN($D133:$F133))</f>
        <v>-0.12565488044091064</v>
      </c>
      <c r="AK133" s="46">
        <f t="shared" ref="AK133:AK145" si="60">INTERCEPT(Z133:AB133,LN($D133:$F133))</f>
        <v>-1.2748138782116365</v>
      </c>
      <c r="AL133" s="10">
        <f t="shared" ref="AL133:AL196" si="61">INTERCEPT(AD133:AF133,LN($D133:$F133))</f>
        <v>-1.1948573341378406</v>
      </c>
    </row>
    <row r="134" spans="2:38" x14ac:dyDescent="0.3">
      <c r="B134" s="2" t="s">
        <v>131</v>
      </c>
      <c r="C134" s="41"/>
      <c r="D134" s="14">
        <v>7.3294850802225406E-2</v>
      </c>
      <c r="E134" s="15">
        <v>0.10829857215941401</v>
      </c>
      <c r="F134" s="19">
        <v>6.42252539315675E-2</v>
      </c>
      <c r="G134" s="43"/>
      <c r="H134" s="6">
        <v>17.2764693399353</v>
      </c>
      <c r="I134" s="7">
        <v>17.192251032731548</v>
      </c>
      <c r="J134" s="43"/>
      <c r="K134" s="6">
        <v>16.3661795414992</v>
      </c>
      <c r="L134" s="7">
        <v>16.234772188171952</v>
      </c>
      <c r="M134" s="43"/>
      <c r="N134" s="6">
        <v>17.511605440748902</v>
      </c>
      <c r="O134" s="7">
        <v>17.4318730964374</v>
      </c>
      <c r="P134" s="43"/>
      <c r="Q134" s="6">
        <v>16.628173990127799</v>
      </c>
      <c r="R134" s="7">
        <v>16.500642107528801</v>
      </c>
      <c r="S134" s="43"/>
      <c r="T134" s="6">
        <v>15.5484792147622</v>
      </c>
      <c r="U134" s="7">
        <v>15.41988152913865</v>
      </c>
      <c r="V134" s="43"/>
      <c r="W134" s="6">
        <v>14.750394609510099</v>
      </c>
      <c r="X134" s="7">
        <v>14.582279787842749</v>
      </c>
      <c r="Y134" s="43"/>
      <c r="Z134" s="46">
        <f t="shared" si="52"/>
        <v>-0.91028979843610003</v>
      </c>
      <c r="AA134" s="21">
        <f t="shared" si="53"/>
        <v>-0.88343145062110295</v>
      </c>
      <c r="AB134" s="10">
        <f t="shared" si="54"/>
        <v>-0.79808460525210023</v>
      </c>
      <c r="AC134" s="43"/>
      <c r="AD134" s="46">
        <f t="shared" si="55"/>
        <v>-0.95747884455959564</v>
      </c>
      <c r="AE134" s="21">
        <f t="shared" si="56"/>
        <v>-0.93123098890859879</v>
      </c>
      <c r="AF134" s="10">
        <f t="shared" si="57"/>
        <v>-0.83760174129590048</v>
      </c>
      <c r="AG134" s="50"/>
      <c r="AH134" s="46">
        <f t="shared" si="58"/>
        <v>-0.11048413415200123</v>
      </c>
      <c r="AI134" s="10">
        <f t="shared" si="59"/>
        <v>-0.12308229178601363</v>
      </c>
      <c r="AK134" s="46">
        <f t="shared" si="60"/>
        <v>-1.143146627479704</v>
      </c>
      <c r="AL134" s="10">
        <f t="shared" si="61"/>
        <v>-1.2198194571246912</v>
      </c>
    </row>
    <row r="135" spans="2:38" x14ac:dyDescent="0.3">
      <c r="B135" s="2" t="s">
        <v>132</v>
      </c>
      <c r="C135" s="41"/>
      <c r="D135" s="14">
        <v>6.3631105738768498E-2</v>
      </c>
      <c r="E135" s="15">
        <v>0.112090730550774</v>
      </c>
      <c r="F135" s="19">
        <v>3.54864581316119E-2</v>
      </c>
      <c r="G135" s="43"/>
      <c r="H135" s="6">
        <v>31.113326492963498</v>
      </c>
      <c r="I135" s="7">
        <v>28.865393436745848</v>
      </c>
      <c r="J135" s="43"/>
      <c r="K135" s="6">
        <v>30.486471595967298</v>
      </c>
      <c r="L135" s="7">
        <v>28.2628888712578</v>
      </c>
      <c r="M135" s="43"/>
      <c r="N135" s="6">
        <v>33.247324144192397</v>
      </c>
      <c r="O135" s="7">
        <v>31.10308889782895</v>
      </c>
      <c r="P135" s="43"/>
      <c r="Q135" s="6">
        <v>32.617864074271502</v>
      </c>
      <c r="R135" s="7">
        <v>30.492783383553999</v>
      </c>
      <c r="S135" s="43"/>
      <c r="T135" s="6">
        <v>25.900223248979302</v>
      </c>
      <c r="U135" s="7">
        <v>23.269630775808199</v>
      </c>
      <c r="V135" s="43"/>
      <c r="W135" s="6">
        <v>25.342620658904</v>
      </c>
      <c r="X135" s="7">
        <v>22.742148611851249</v>
      </c>
      <c r="Y135" s="43"/>
      <c r="Z135" s="46">
        <f t="shared" si="52"/>
        <v>-0.62685489699619978</v>
      </c>
      <c r="AA135" s="21">
        <f t="shared" si="53"/>
        <v>-0.62946006992089565</v>
      </c>
      <c r="AB135" s="10">
        <f t="shared" si="54"/>
        <v>-0.55760259007530166</v>
      </c>
      <c r="AC135" s="43"/>
      <c r="AD135" s="46">
        <f t="shared" si="55"/>
        <v>-0.60250456548804721</v>
      </c>
      <c r="AE135" s="21">
        <f t="shared" si="56"/>
        <v>-0.61030551427495183</v>
      </c>
      <c r="AF135" s="10">
        <f t="shared" si="57"/>
        <v>-0.52748216395695025</v>
      </c>
      <c r="AG135" s="50"/>
      <c r="AH135" s="46">
        <f t="shared" si="58"/>
        <v>-6.2769234331449555E-2</v>
      </c>
      <c r="AI135" s="10">
        <f t="shared" si="59"/>
        <v>-7.2305279666441638E-2</v>
      </c>
      <c r="AK135" s="46">
        <f t="shared" si="60"/>
        <v>-0.77791791701760127</v>
      </c>
      <c r="AL135" s="10">
        <f t="shared" si="61"/>
        <v>-0.77970104626014325</v>
      </c>
    </row>
    <row r="136" spans="2:38" x14ac:dyDescent="0.3">
      <c r="B136" s="2" t="s">
        <v>133</v>
      </c>
      <c r="C136" s="41"/>
      <c r="D136" s="14">
        <v>0.33626653427549202</v>
      </c>
      <c r="E136" s="15">
        <v>0.54745976237256599</v>
      </c>
      <c r="F136" s="19">
        <v>0.17556626336724099</v>
      </c>
      <c r="G136" s="43"/>
      <c r="H136" s="6">
        <v>28.0297609536739</v>
      </c>
      <c r="I136" s="7">
        <v>26.857378411201552</v>
      </c>
      <c r="J136" s="43"/>
      <c r="K136" s="6">
        <v>26.822023898613299</v>
      </c>
      <c r="L136" s="7">
        <v>25.813844280777552</v>
      </c>
      <c r="M136" s="43"/>
      <c r="N136" s="6">
        <v>31.160851257168702</v>
      </c>
      <c r="O136" s="7">
        <v>30.417619225366948</v>
      </c>
      <c r="P136" s="43"/>
      <c r="Q136" s="6">
        <v>29.821239435524301</v>
      </c>
      <c r="R136" s="7">
        <v>29.253899370861198</v>
      </c>
      <c r="S136" s="43"/>
      <c r="T136" s="6">
        <v>23.316554323049701</v>
      </c>
      <c r="U136" s="7">
        <v>21.893186818755353</v>
      </c>
      <c r="V136" s="43"/>
      <c r="W136" s="6">
        <v>22.3406602428817</v>
      </c>
      <c r="X136" s="7">
        <v>21.045380258352601</v>
      </c>
      <c r="Y136" s="43"/>
      <c r="Z136" s="46">
        <f t="shared" si="52"/>
        <v>-1.2077370550606013</v>
      </c>
      <c r="AA136" s="21">
        <f t="shared" si="53"/>
        <v>-1.3396118216444002</v>
      </c>
      <c r="AB136" s="10">
        <f t="shared" si="54"/>
        <v>-0.9758940801680005</v>
      </c>
      <c r="AC136" s="43"/>
      <c r="AD136" s="46">
        <f t="shared" si="55"/>
        <v>-1.0435341304239998</v>
      </c>
      <c r="AE136" s="21">
        <f t="shared" si="56"/>
        <v>-1.1637198545057501</v>
      </c>
      <c r="AF136" s="10">
        <f t="shared" si="57"/>
        <v>-0.84780656040275204</v>
      </c>
      <c r="AG136" s="50"/>
      <c r="AH136" s="46">
        <f t="shared" si="58"/>
        <v>-0.32181239952183255</v>
      </c>
      <c r="AI136" s="10">
        <f t="shared" si="59"/>
        <v>-0.27904617031765838</v>
      </c>
      <c r="AK136" s="46">
        <f t="shared" si="60"/>
        <v>-1.5425737356736779</v>
      </c>
      <c r="AL136" s="10">
        <f t="shared" si="61"/>
        <v>-1.3375875640587087</v>
      </c>
    </row>
    <row r="137" spans="2:38" x14ac:dyDescent="0.3">
      <c r="B137" s="2" t="s">
        <v>134</v>
      </c>
      <c r="C137" s="41"/>
      <c r="D137" s="14">
        <v>0.55049106579517804</v>
      </c>
      <c r="E137" s="15">
        <v>0.83543519349422501</v>
      </c>
      <c r="F137" s="19">
        <v>0.38591091153139101</v>
      </c>
      <c r="G137" s="43"/>
      <c r="H137" s="6">
        <v>28.610988375564801</v>
      </c>
      <c r="I137" s="7">
        <v>27.169156122321652</v>
      </c>
      <c r="J137" s="43"/>
      <c r="K137" s="6">
        <v>27.5934292730655</v>
      </c>
      <c r="L137" s="7">
        <v>26.207073613182349</v>
      </c>
      <c r="M137" s="43"/>
      <c r="N137" s="6">
        <v>31.547662582565899</v>
      </c>
      <c r="O137" s="7">
        <v>30.679142851757451</v>
      </c>
      <c r="P137" s="43"/>
      <c r="Q137" s="6">
        <v>30.527406535800299</v>
      </c>
      <c r="R137" s="7">
        <v>29.694623508314351</v>
      </c>
      <c r="S137" s="43"/>
      <c r="T137" s="6">
        <v>24.798872623707801</v>
      </c>
      <c r="U137" s="7">
        <v>23.356804680839701</v>
      </c>
      <c r="V137" s="43"/>
      <c r="W137" s="6">
        <v>23.8892094295121</v>
      </c>
      <c r="X137" s="7">
        <v>22.5013891218642</v>
      </c>
      <c r="Y137" s="43"/>
      <c r="Z137" s="46">
        <f t="shared" si="52"/>
        <v>-1.0175591024993018</v>
      </c>
      <c r="AA137" s="21">
        <f t="shared" si="53"/>
        <v>-1.0202560467655992</v>
      </c>
      <c r="AB137" s="10">
        <f t="shared" si="54"/>
        <v>-0.90966319419570141</v>
      </c>
      <c r="AC137" s="43"/>
      <c r="AD137" s="46">
        <f t="shared" si="55"/>
        <v>-0.96208250913930371</v>
      </c>
      <c r="AE137" s="21">
        <f t="shared" si="56"/>
        <v>-0.98451934344310033</v>
      </c>
      <c r="AF137" s="10">
        <f t="shared" si="57"/>
        <v>-0.85541555897550126</v>
      </c>
      <c r="AG137" s="50"/>
      <c r="AH137" s="46">
        <f t="shared" si="58"/>
        <v>-0.13925124107032655</v>
      </c>
      <c r="AI137" s="10">
        <f t="shared" si="59"/>
        <v>-0.16389130921447548</v>
      </c>
      <c r="AK137" s="46">
        <f t="shared" si="60"/>
        <v>-1.0627430758547325</v>
      </c>
      <c r="AL137" s="10">
        <f t="shared" si="61"/>
        <v>-1.0284561352273087</v>
      </c>
    </row>
    <row r="138" spans="2:38" x14ac:dyDescent="0.3">
      <c r="B138" s="2" t="s">
        <v>135</v>
      </c>
      <c r="C138" s="41"/>
      <c r="D138" s="14">
        <v>0.64431788946536706</v>
      </c>
      <c r="E138" s="15">
        <v>0.36174067917652403</v>
      </c>
      <c r="F138" s="19">
        <v>0.25802733727215799</v>
      </c>
      <c r="G138" s="43"/>
      <c r="H138" s="6">
        <v>39.177050465592998</v>
      </c>
      <c r="I138" s="7">
        <v>48.513242519993653</v>
      </c>
      <c r="J138" s="43"/>
      <c r="K138" s="6">
        <v>37.619865909281998</v>
      </c>
      <c r="L138" s="7">
        <v>46.51824737045245</v>
      </c>
      <c r="M138" s="43"/>
      <c r="N138" s="6">
        <v>36.771572960797499</v>
      </c>
      <c r="O138" s="7">
        <v>43.913982004801056</v>
      </c>
      <c r="P138" s="43"/>
      <c r="Q138" s="6">
        <v>35.4614030726148</v>
      </c>
      <c r="R138" s="7">
        <v>42.308270695593052</v>
      </c>
      <c r="S138" s="43"/>
      <c r="T138" s="6">
        <v>32.319519939571798</v>
      </c>
      <c r="U138" s="7">
        <v>38.205294361855096</v>
      </c>
      <c r="V138" s="43"/>
      <c r="W138" s="6">
        <v>31.185281835984501</v>
      </c>
      <c r="X138" s="7">
        <v>36.8343885646416</v>
      </c>
      <c r="Y138" s="43"/>
      <c r="Z138" s="46">
        <f t="shared" si="52"/>
        <v>-1.5571845563110003</v>
      </c>
      <c r="AA138" s="21">
        <f t="shared" si="53"/>
        <v>-1.3101698881826991</v>
      </c>
      <c r="AB138" s="10">
        <f t="shared" si="54"/>
        <v>-1.1342381035872968</v>
      </c>
      <c r="AC138" s="43"/>
      <c r="AD138" s="46">
        <f t="shared" si="55"/>
        <v>-1.9949951495412037</v>
      </c>
      <c r="AE138" s="21">
        <f t="shared" si="56"/>
        <v>-1.6057113092080044</v>
      </c>
      <c r="AF138" s="10">
        <f t="shared" si="57"/>
        <v>-1.3709057972134957</v>
      </c>
      <c r="AG138" s="50"/>
      <c r="AH138" s="46">
        <f t="shared" si="58"/>
        <v>-0.45848677101108681</v>
      </c>
      <c r="AI138" s="10">
        <f t="shared" si="59"/>
        <v>-0.68115179851871377</v>
      </c>
      <c r="AK138" s="46">
        <f t="shared" si="60"/>
        <v>-1.7634785865684994</v>
      </c>
      <c r="AL138" s="10">
        <f t="shared" si="61"/>
        <v>-2.2954615932170497</v>
      </c>
    </row>
    <row r="139" spans="2:38" x14ac:dyDescent="0.3">
      <c r="B139" s="2" t="s">
        <v>136</v>
      </c>
      <c r="C139" s="41"/>
      <c r="D139" s="14">
        <v>0.139446072260377</v>
      </c>
      <c r="E139" s="15">
        <v>7.3720007385734906E-2</v>
      </c>
      <c r="F139" s="19">
        <v>5.0834938792997102E-2</v>
      </c>
      <c r="G139" s="43"/>
      <c r="H139" s="6">
        <v>43.0233766432941</v>
      </c>
      <c r="I139" s="7">
        <v>45.328591692739153</v>
      </c>
      <c r="J139" s="43"/>
      <c r="K139" s="6">
        <v>41.214586381594103</v>
      </c>
      <c r="L139" s="7">
        <v>43.261624267020402</v>
      </c>
      <c r="M139" s="43"/>
      <c r="N139" s="6">
        <v>39.5698225452618</v>
      </c>
      <c r="O139" s="7">
        <v>40.400022725746155</v>
      </c>
      <c r="P139" s="43"/>
      <c r="Q139" s="6">
        <v>38.014533142477298</v>
      </c>
      <c r="R139" s="7">
        <v>38.654978696949151</v>
      </c>
      <c r="S139" s="43"/>
      <c r="T139" s="6">
        <v>32.877436903424503</v>
      </c>
      <c r="U139" s="7">
        <v>32.655764792246352</v>
      </c>
      <c r="V139" s="43"/>
      <c r="W139" s="6">
        <v>31.6409264090249</v>
      </c>
      <c r="X139" s="7">
        <v>31.308824033905999</v>
      </c>
      <c r="Y139" s="43"/>
      <c r="Z139" s="46">
        <f t="shared" si="52"/>
        <v>-1.8087902616999969</v>
      </c>
      <c r="AA139" s="21">
        <f t="shared" si="53"/>
        <v>-1.5552894027845028</v>
      </c>
      <c r="AB139" s="10">
        <f t="shared" si="54"/>
        <v>-1.236510494399603</v>
      </c>
      <c r="AC139" s="43"/>
      <c r="AD139" s="46">
        <f t="shared" si="55"/>
        <v>-2.0669674257187509</v>
      </c>
      <c r="AE139" s="21">
        <f t="shared" si="56"/>
        <v>-1.7450440287970039</v>
      </c>
      <c r="AF139" s="10">
        <f t="shared" si="57"/>
        <v>-1.3469407583403523</v>
      </c>
      <c r="AG139" s="50"/>
      <c r="AH139" s="46">
        <f t="shared" si="58"/>
        <v>-0.54876120819482799</v>
      </c>
      <c r="AI139" s="10">
        <f t="shared" si="59"/>
        <v>-0.69094221366484621</v>
      </c>
      <c r="AK139" s="46">
        <f t="shared" si="60"/>
        <v>-2.9158101051876715</v>
      </c>
      <c r="AL139" s="10">
        <f t="shared" si="61"/>
        <v>-3.4600719352681528</v>
      </c>
    </row>
    <row r="140" spans="2:38" x14ac:dyDescent="0.3">
      <c r="B140" s="2" t="s">
        <v>137</v>
      </c>
      <c r="C140" s="41"/>
      <c r="D140" s="14">
        <v>0.16263691723246099</v>
      </c>
      <c r="E140" s="15">
        <v>0.20549029170025301</v>
      </c>
      <c r="F140" s="19">
        <v>5.7259838631303198E-2</v>
      </c>
      <c r="G140" s="43"/>
      <c r="H140" s="6">
        <v>69.117113670258803</v>
      </c>
      <c r="I140" s="7">
        <v>72.617378527716497</v>
      </c>
      <c r="J140" s="43"/>
      <c r="K140" s="6">
        <v>66.151484878874498</v>
      </c>
      <c r="L140" s="7">
        <v>69.174739992370306</v>
      </c>
      <c r="M140" s="43"/>
      <c r="N140" s="6">
        <v>73.939406434087104</v>
      </c>
      <c r="O140" s="7">
        <v>77.759201056497446</v>
      </c>
      <c r="P140" s="43"/>
      <c r="Q140" s="6">
        <v>70.696303175387001</v>
      </c>
      <c r="R140" s="7">
        <v>73.980820997717402</v>
      </c>
      <c r="S140" s="43"/>
      <c r="T140" s="6">
        <v>52.548347201710897</v>
      </c>
      <c r="U140" s="7">
        <v>55.081357673882799</v>
      </c>
      <c r="V140" s="43"/>
      <c r="W140" s="6">
        <v>50.408972310399498</v>
      </c>
      <c r="X140" s="7">
        <v>52.627257277413399</v>
      </c>
      <c r="Y140" s="43"/>
      <c r="Z140" s="46">
        <f t="shared" si="52"/>
        <v>-2.9656287913843045</v>
      </c>
      <c r="AA140" s="21">
        <f t="shared" si="53"/>
        <v>-3.2431032587001027</v>
      </c>
      <c r="AB140" s="10">
        <f t="shared" si="54"/>
        <v>-2.1393748913113981</v>
      </c>
      <c r="AC140" s="43"/>
      <c r="AD140" s="46">
        <f t="shared" si="55"/>
        <v>-3.442638535346191</v>
      </c>
      <c r="AE140" s="21">
        <f t="shared" si="56"/>
        <v>-3.7783800587800442</v>
      </c>
      <c r="AF140" s="10">
        <f t="shared" si="57"/>
        <v>-2.4541003964693999</v>
      </c>
      <c r="AG140" s="50"/>
      <c r="AH140" s="46">
        <f t="shared" si="58"/>
        <v>-0.84176434746206463</v>
      </c>
      <c r="AI140" s="10">
        <f t="shared" si="59"/>
        <v>-1.0091461591890296</v>
      </c>
      <c r="AK140" s="46">
        <f t="shared" si="60"/>
        <v>-4.5388324402383819</v>
      </c>
      <c r="AL140" s="10">
        <f t="shared" si="61"/>
        <v>-5.3303699468540948</v>
      </c>
    </row>
    <row r="141" spans="2:38" x14ac:dyDescent="0.3">
      <c r="B141" s="2" t="s">
        <v>138</v>
      </c>
      <c r="C141" s="41"/>
      <c r="D141" s="14">
        <v>0.65650353723565102</v>
      </c>
      <c r="E141" s="15">
        <v>0.67004648287390101</v>
      </c>
      <c r="F141" s="19">
        <v>0.26946414917697298</v>
      </c>
      <c r="G141" s="43"/>
      <c r="H141" s="6">
        <v>52.7116594116711</v>
      </c>
      <c r="I141" s="7">
        <v>62.527692111215849</v>
      </c>
      <c r="J141" s="43"/>
      <c r="K141" s="6">
        <v>50.890741601243697</v>
      </c>
      <c r="L141" s="7">
        <v>60.467098024618799</v>
      </c>
      <c r="M141" s="43"/>
      <c r="N141" s="6">
        <v>53.387701230550398</v>
      </c>
      <c r="O141" s="7">
        <v>63.506159570951255</v>
      </c>
      <c r="P141" s="43"/>
      <c r="Q141" s="6">
        <v>51.608392803719497</v>
      </c>
      <c r="R141" s="7">
        <v>61.484182502766799</v>
      </c>
      <c r="S141" s="43"/>
      <c r="T141" s="6">
        <v>45.306473406228001</v>
      </c>
      <c r="U141" s="7">
        <v>51.209407091877949</v>
      </c>
      <c r="V141" s="43"/>
      <c r="W141" s="6">
        <v>43.889262729790097</v>
      </c>
      <c r="X141" s="7">
        <v>49.650926694659546</v>
      </c>
      <c r="Y141" s="43"/>
      <c r="Z141" s="46">
        <f t="shared" si="52"/>
        <v>-1.8209178104274031</v>
      </c>
      <c r="AA141" s="21">
        <f t="shared" si="53"/>
        <v>-1.7793084268309016</v>
      </c>
      <c r="AB141" s="10">
        <f t="shared" si="54"/>
        <v>-1.4172106764379038</v>
      </c>
      <c r="AC141" s="43"/>
      <c r="AD141" s="46">
        <f t="shared" si="55"/>
        <v>-2.0605940865970496</v>
      </c>
      <c r="AE141" s="21">
        <f t="shared" si="56"/>
        <v>-2.0219770681844551</v>
      </c>
      <c r="AF141" s="10">
        <f t="shared" si="57"/>
        <v>-1.5584803972184034</v>
      </c>
      <c r="AG141" s="50"/>
      <c r="AH141" s="46">
        <f t="shared" si="58"/>
        <v>-0.42416650316839755</v>
      </c>
      <c r="AI141" s="10">
        <f t="shared" si="59"/>
        <v>-0.5350967310061775</v>
      </c>
      <c r="AK141" s="46">
        <f t="shared" si="60"/>
        <v>-1.9739984812743054</v>
      </c>
      <c r="AL141" s="10">
        <f t="shared" si="61"/>
        <v>-2.2607249763087456</v>
      </c>
    </row>
    <row r="142" spans="2:38" x14ac:dyDescent="0.3">
      <c r="B142" s="2" t="s">
        <v>139</v>
      </c>
      <c r="C142" s="41"/>
      <c r="D142" s="14">
        <v>2.0220472449907299E-2</v>
      </c>
      <c r="E142" s="15">
        <v>2.33200454339418E-2</v>
      </c>
      <c r="F142" s="19">
        <v>9.6180254829800003E-3</v>
      </c>
      <c r="G142" s="43"/>
      <c r="H142" s="6">
        <v>39.028989077291101</v>
      </c>
      <c r="I142" s="7">
        <v>46.183539226421601</v>
      </c>
      <c r="J142" s="43"/>
      <c r="K142" s="6">
        <v>37.579724628332599</v>
      </c>
      <c r="L142" s="7">
        <v>44.452797234871149</v>
      </c>
      <c r="M142" s="43"/>
      <c r="N142" s="6">
        <v>37.4671741242229</v>
      </c>
      <c r="O142" s="7">
        <v>43.493078887263948</v>
      </c>
      <c r="P142" s="43"/>
      <c r="Q142" s="6">
        <v>36.161587479565</v>
      </c>
      <c r="R142" s="7">
        <v>41.963371064135501</v>
      </c>
      <c r="S142" s="43"/>
      <c r="T142" s="6">
        <v>32.440475454113802</v>
      </c>
      <c r="U142" s="7">
        <v>37.240127313931694</v>
      </c>
      <c r="V142" s="43"/>
      <c r="W142" s="6">
        <v>31.310702040858999</v>
      </c>
      <c r="X142" s="7">
        <v>35.922880079111948</v>
      </c>
      <c r="Y142" s="43"/>
      <c r="Z142" s="46">
        <f t="shared" si="52"/>
        <v>-1.4492644489585018</v>
      </c>
      <c r="AA142" s="21">
        <f t="shared" si="53"/>
        <v>-1.3055866446579003</v>
      </c>
      <c r="AB142" s="10">
        <f t="shared" si="54"/>
        <v>-1.129773413254803</v>
      </c>
      <c r="AC142" s="43"/>
      <c r="AD142" s="46">
        <f t="shared" si="55"/>
        <v>-1.7307419915504525</v>
      </c>
      <c r="AE142" s="21">
        <f t="shared" si="56"/>
        <v>-1.5297078231284473</v>
      </c>
      <c r="AF142" s="10">
        <f t="shared" si="57"/>
        <v>-1.3172472348197459</v>
      </c>
      <c r="AG142" s="50"/>
      <c r="AH142" s="46">
        <f t="shared" si="58"/>
        <v>-0.27461449100654317</v>
      </c>
      <c r="AI142" s="10">
        <f t="shared" si="59"/>
        <v>-0.3439845506716831</v>
      </c>
      <c r="AK142" s="46">
        <f t="shared" si="60"/>
        <v>-2.4211254298016063</v>
      </c>
      <c r="AL142" s="10">
        <f t="shared" si="61"/>
        <v>-2.9366505145796711</v>
      </c>
    </row>
    <row r="143" spans="2:38" x14ac:dyDescent="0.3">
      <c r="B143" s="2" t="s">
        <v>140</v>
      </c>
      <c r="C143" s="41"/>
      <c r="D143" s="14">
        <v>0.21343406018205599</v>
      </c>
      <c r="E143" s="15">
        <v>0.145147503815164</v>
      </c>
      <c r="F143" s="19">
        <v>9.5205245562169694E-2</v>
      </c>
      <c r="G143" s="43"/>
      <c r="H143" s="6">
        <v>39.844112058511598</v>
      </c>
      <c r="I143" s="7">
        <v>47.4788375505318</v>
      </c>
      <c r="J143" s="43"/>
      <c r="K143" s="6">
        <v>38.349068666512103</v>
      </c>
      <c r="L143" s="7">
        <v>45.6922020707351</v>
      </c>
      <c r="M143" s="43"/>
      <c r="N143" s="6">
        <v>37.833251073164298</v>
      </c>
      <c r="O143" s="7">
        <v>44.085275226329848</v>
      </c>
      <c r="P143" s="43"/>
      <c r="Q143" s="6">
        <v>36.507228757511399</v>
      </c>
      <c r="R143" s="7">
        <v>42.527598092511596</v>
      </c>
      <c r="S143" s="43"/>
      <c r="T143" s="6">
        <v>33.057982596902797</v>
      </c>
      <c r="U143" s="7">
        <v>38.209020530251294</v>
      </c>
      <c r="V143" s="43"/>
      <c r="W143" s="6">
        <v>31.899383086003098</v>
      </c>
      <c r="X143" s="7">
        <v>36.858203416832552</v>
      </c>
      <c r="Y143" s="43"/>
      <c r="Z143" s="46">
        <f t="shared" si="52"/>
        <v>-1.495043391999495</v>
      </c>
      <c r="AA143" s="21">
        <f t="shared" si="53"/>
        <v>-1.3260223156528994</v>
      </c>
      <c r="AB143" s="10">
        <f t="shared" si="54"/>
        <v>-1.1585995108996983</v>
      </c>
      <c r="AC143" s="43"/>
      <c r="AD143" s="46">
        <f t="shared" si="55"/>
        <v>-1.7866354797967006</v>
      </c>
      <c r="AE143" s="21">
        <f t="shared" si="56"/>
        <v>-1.5576771338182525</v>
      </c>
      <c r="AF143" s="10">
        <f t="shared" si="57"/>
        <v>-1.3508171134187421</v>
      </c>
      <c r="AG143" s="50"/>
      <c r="AH143" s="46">
        <f t="shared" si="58"/>
        <v>-0.41644795003631474</v>
      </c>
      <c r="AI143" s="10">
        <f t="shared" si="59"/>
        <v>-0.53908307564976532</v>
      </c>
      <c r="AK143" s="46">
        <f t="shared" si="60"/>
        <v>-2.135318143187753</v>
      </c>
      <c r="AL143" s="10">
        <f t="shared" si="61"/>
        <v>-2.6119699552536533</v>
      </c>
    </row>
    <row r="144" spans="2:38" x14ac:dyDescent="0.3">
      <c r="B144" s="2" t="s">
        <v>141</v>
      </c>
      <c r="C144" s="41"/>
      <c r="D144" s="14">
        <v>3.5784350982236699</v>
      </c>
      <c r="E144" s="15">
        <v>2.6134138781859502</v>
      </c>
      <c r="F144" s="19">
        <v>0.92855986491161702</v>
      </c>
      <c r="G144" s="43"/>
      <c r="H144" s="6">
        <v>36.5486293766402</v>
      </c>
      <c r="I144" s="7">
        <v>44.784429930189347</v>
      </c>
      <c r="J144" s="43"/>
      <c r="K144" s="6">
        <v>35.203682325122799</v>
      </c>
      <c r="L144" s="7">
        <v>43.109079613901045</v>
      </c>
      <c r="M144" s="43"/>
      <c r="N144" s="6">
        <v>35.459363699550302</v>
      </c>
      <c r="O144" s="7">
        <v>42.690480407039445</v>
      </c>
      <c r="P144" s="43"/>
      <c r="Q144" s="6">
        <v>34.226231735706001</v>
      </c>
      <c r="R144" s="7">
        <v>41.178799178416497</v>
      </c>
      <c r="S144" s="43"/>
      <c r="T144" s="6">
        <v>30.291456016461101</v>
      </c>
      <c r="U144" s="7">
        <v>35.6870967193044</v>
      </c>
      <c r="V144" s="43"/>
      <c r="W144" s="6">
        <v>29.251916919280202</v>
      </c>
      <c r="X144" s="7">
        <v>34.436217460629152</v>
      </c>
      <c r="Y144" s="43"/>
      <c r="Z144" s="46">
        <f t="shared" si="52"/>
        <v>-1.3449470515174013</v>
      </c>
      <c r="AA144" s="21">
        <f t="shared" si="53"/>
        <v>-1.2331319638443006</v>
      </c>
      <c r="AB144" s="10">
        <f t="shared" si="54"/>
        <v>-1.0395390971808993</v>
      </c>
      <c r="AC144" s="43"/>
      <c r="AD144" s="46">
        <f t="shared" si="55"/>
        <v>-1.6753503162883021</v>
      </c>
      <c r="AE144" s="21">
        <f t="shared" si="56"/>
        <v>-1.5116812286229475</v>
      </c>
      <c r="AF144" s="10">
        <f t="shared" si="57"/>
        <v>-1.2508792586752477</v>
      </c>
      <c r="AG144" s="50"/>
      <c r="AH144" s="46">
        <f t="shared" si="58"/>
        <v>-0.21658629065582061</v>
      </c>
      <c r="AI144" s="10">
        <f t="shared" si="59"/>
        <v>-0.29903080941948179</v>
      </c>
      <c r="AK144" s="46">
        <f t="shared" si="60"/>
        <v>-1.0498249875040124</v>
      </c>
      <c r="AL144" s="10">
        <f t="shared" si="61"/>
        <v>-1.2638556387014437</v>
      </c>
    </row>
    <row r="145" spans="2:38" x14ac:dyDescent="0.3">
      <c r="B145" s="2" t="s">
        <v>142</v>
      </c>
      <c r="C145" s="41"/>
      <c r="D145" s="14">
        <v>2.1687605153289199E-2</v>
      </c>
      <c r="E145" s="15">
        <v>4.7591176023140801E-2</v>
      </c>
      <c r="F145" s="19">
        <v>2.98425174621566E-2</v>
      </c>
      <c r="G145" s="43"/>
      <c r="H145" s="6">
        <v>33.275451795583898</v>
      </c>
      <c r="I145" s="7">
        <v>31.992873614783399</v>
      </c>
      <c r="J145" s="43"/>
      <c r="K145" s="6">
        <v>32.518376481526502</v>
      </c>
      <c r="L145" s="7">
        <v>31.116743288710502</v>
      </c>
      <c r="M145" s="43"/>
      <c r="N145" s="6">
        <v>39.523829371349599</v>
      </c>
      <c r="O145" s="7">
        <v>38.329684635236745</v>
      </c>
      <c r="P145" s="43"/>
      <c r="Q145" s="6">
        <v>38.758272417888698</v>
      </c>
      <c r="R145" s="7">
        <v>37.441052252753153</v>
      </c>
      <c r="S145" s="43"/>
      <c r="T145" s="6">
        <v>34.019674481186698</v>
      </c>
      <c r="U145" s="7">
        <v>32.401717171190597</v>
      </c>
      <c r="V145" s="43"/>
      <c r="W145" s="6">
        <v>33.298015757294799</v>
      </c>
      <c r="X145" s="7">
        <v>31.575975671255598</v>
      </c>
      <c r="Y145" s="43"/>
      <c r="Z145" s="46">
        <f t="shared" si="52"/>
        <v>-0.75707531405739559</v>
      </c>
      <c r="AA145" s="21">
        <f t="shared" si="53"/>
        <v>-0.76555695346090147</v>
      </c>
      <c r="AB145" s="10">
        <f t="shared" si="54"/>
        <v>-0.721658723891899</v>
      </c>
      <c r="AC145" s="43"/>
      <c r="AD145" s="46">
        <f t="shared" si="55"/>
        <v>-0.87613032607289654</v>
      </c>
      <c r="AE145" s="21">
        <f t="shared" si="56"/>
        <v>-0.88863238248359266</v>
      </c>
      <c r="AF145" s="10">
        <f t="shared" si="57"/>
        <v>-0.82574149993499901</v>
      </c>
      <c r="AG145" s="50"/>
      <c r="AH145" s="46">
        <f t="shared" si="58"/>
        <v>-1.690814252565237E-2</v>
      </c>
      <c r="AI145" s="10">
        <f t="shared" si="59"/>
        <v>-2.4637083461503149E-2</v>
      </c>
      <c r="AK145" s="46">
        <f t="shared" si="60"/>
        <v>-0.80664393980837734</v>
      </c>
      <c r="AL145" s="10">
        <f t="shared" si="61"/>
        <v>-0.94881094589998294</v>
      </c>
    </row>
    <row r="146" spans="2:38" x14ac:dyDescent="0.3">
      <c r="B146" s="2" t="s">
        <v>143</v>
      </c>
      <c r="C146" s="41"/>
      <c r="D146" s="14">
        <v>2.40832595097497E-3</v>
      </c>
      <c r="E146" s="15">
        <v>1.8612905039515301E-3</v>
      </c>
      <c r="F146" s="19">
        <v>7.6404932331852597E-4</v>
      </c>
      <c r="G146" s="43"/>
      <c r="H146" s="6" t="s">
        <v>107</v>
      </c>
      <c r="I146" s="7" t="s">
        <v>107</v>
      </c>
      <c r="J146" s="43"/>
      <c r="K146" s="6" t="s">
        <v>107</v>
      </c>
      <c r="L146" s="7" t="s">
        <v>107</v>
      </c>
      <c r="M146" s="43"/>
      <c r="N146" s="6" t="s">
        <v>107</v>
      </c>
      <c r="O146" s="7" t="s">
        <v>107</v>
      </c>
      <c r="P146" s="43"/>
      <c r="Q146" s="6" t="s">
        <v>107</v>
      </c>
      <c r="R146" s="7" t="s">
        <v>107</v>
      </c>
      <c r="S146" s="43"/>
      <c r="T146" s="6" t="s">
        <v>107</v>
      </c>
      <c r="U146" s="7" t="s">
        <v>107</v>
      </c>
      <c r="V146" s="43"/>
      <c r="W146" s="6" t="s">
        <v>107</v>
      </c>
      <c r="X146" s="7" t="s">
        <v>107</v>
      </c>
      <c r="Y146" s="43"/>
      <c r="Z146" s="46" t="s">
        <v>107</v>
      </c>
      <c r="AA146" s="21" t="s">
        <v>107</v>
      </c>
      <c r="AB146" s="10" t="s">
        <v>107</v>
      </c>
      <c r="AC146" s="43"/>
      <c r="AD146" s="46" t="s">
        <v>107</v>
      </c>
      <c r="AE146" s="21" t="s">
        <v>107</v>
      </c>
      <c r="AF146" s="10" t="s">
        <v>107</v>
      </c>
      <c r="AG146" s="50"/>
      <c r="AH146" s="46" t="s">
        <v>107</v>
      </c>
      <c r="AI146" s="10" t="s">
        <v>107</v>
      </c>
      <c r="AK146" s="46" t="s">
        <v>107</v>
      </c>
      <c r="AL146" s="10" t="s">
        <v>107</v>
      </c>
    </row>
    <row r="147" spans="2:38" x14ac:dyDescent="0.3">
      <c r="B147" s="2" t="s">
        <v>144</v>
      </c>
      <c r="C147" s="41"/>
      <c r="D147" s="14">
        <v>7.0127452691368802E-3</v>
      </c>
      <c r="E147" s="15">
        <v>5.2353524953948002E-3</v>
      </c>
      <c r="F147" s="19">
        <v>2.1554959206204201E-3</v>
      </c>
      <c r="G147" s="43"/>
      <c r="H147" s="6">
        <v>28.732616952770002</v>
      </c>
      <c r="I147" s="7">
        <v>27.3238498987517</v>
      </c>
      <c r="J147" s="43"/>
      <c r="K147" s="6">
        <v>26.8803516193347</v>
      </c>
      <c r="L147" s="7">
        <v>25.419329775340699</v>
      </c>
      <c r="M147" s="43"/>
      <c r="N147" s="6">
        <v>27.662291487887099</v>
      </c>
      <c r="O147" s="7">
        <v>26.10049057507905</v>
      </c>
      <c r="P147" s="43"/>
      <c r="Q147" s="6">
        <v>25.9787603559605</v>
      </c>
      <c r="R147" s="7">
        <v>24.37962401476825</v>
      </c>
      <c r="S147" s="43"/>
      <c r="T147" s="6">
        <v>23.606403697201799</v>
      </c>
      <c r="U147" s="7">
        <v>22.030150363269549</v>
      </c>
      <c r="V147" s="43"/>
      <c r="W147" s="6">
        <v>22.1786793264518</v>
      </c>
      <c r="X147" s="7">
        <v>20.59317109874145</v>
      </c>
      <c r="Y147" s="43"/>
      <c r="Z147" s="46">
        <f t="shared" ref="Z147:Z180" si="62">K147-H147</f>
        <v>-1.8522653334353016</v>
      </c>
      <c r="AA147" s="21">
        <f t="shared" ref="AA147:AA180" si="63">Q147-N147</f>
        <v>-1.6835311319265998</v>
      </c>
      <c r="AB147" s="10">
        <f t="shared" ref="AB147:AB180" si="64">W147-T147</f>
        <v>-1.4277243707499991</v>
      </c>
      <c r="AC147" s="43"/>
      <c r="AD147" s="46">
        <f t="shared" ref="AD147:AD180" si="65">L147-I147</f>
        <v>-1.9045201234110003</v>
      </c>
      <c r="AE147" s="21">
        <f t="shared" ref="AE147:AE180" si="66">R147-O147</f>
        <v>-1.7208665603107995</v>
      </c>
      <c r="AF147" s="10">
        <f t="shared" ref="AF147:AF180" si="67">X147-U147</f>
        <v>-1.4369792645280981</v>
      </c>
      <c r="AG147" s="50"/>
      <c r="AH147" s="46">
        <f t="shared" ref="AH147:AH180" si="68">SLOPE(Z147:AB147,LN($D147:$F147))</f>
        <v>-0.34317036851624494</v>
      </c>
      <c r="AI147" s="10">
        <f t="shared" si="59"/>
        <v>-0.37849909814750099</v>
      </c>
      <c r="AK147" s="46">
        <f t="shared" ref="AK147:AK180" si="69">INTERCEPT(Z147:AB147,LN($D147:$F147))</f>
        <v>-3.5250235673075609</v>
      </c>
      <c r="AL147" s="10">
        <f t="shared" si="61"/>
        <v>-3.7505380278399887</v>
      </c>
    </row>
    <row r="148" spans="2:38" x14ac:dyDescent="0.3">
      <c r="B148" s="2" t="s">
        <v>145</v>
      </c>
      <c r="C148" s="41"/>
      <c r="D148" s="14">
        <v>3.8734938281319302E-3</v>
      </c>
      <c r="E148" s="15">
        <v>2.8693497535032101E-3</v>
      </c>
      <c r="F148" s="19">
        <v>1.1243981664220001E-3</v>
      </c>
      <c r="G148" s="43"/>
      <c r="H148" s="6">
        <v>28.615773785913198</v>
      </c>
      <c r="I148" s="7">
        <v>27.25013187716835</v>
      </c>
      <c r="J148" s="43"/>
      <c r="K148" s="6">
        <v>26.759197331886</v>
      </c>
      <c r="L148" s="7">
        <v>25.33783598179545</v>
      </c>
      <c r="M148" s="43"/>
      <c r="N148" s="6">
        <v>27.526589889179998</v>
      </c>
      <c r="O148" s="7">
        <v>25.997554805570299</v>
      </c>
      <c r="P148" s="43"/>
      <c r="Q148" s="6">
        <v>25.842053360923899</v>
      </c>
      <c r="R148" s="7">
        <v>24.274987381827099</v>
      </c>
      <c r="S148" s="43"/>
      <c r="T148" s="6">
        <v>23.452989578509499</v>
      </c>
      <c r="U148" s="7">
        <v>21.89727744609775</v>
      </c>
      <c r="V148" s="43"/>
      <c r="W148" s="6">
        <v>22.029555233211902</v>
      </c>
      <c r="X148" s="7">
        <v>20.464846371027598</v>
      </c>
      <c r="Y148" s="43"/>
      <c r="Z148" s="46">
        <f t="shared" si="62"/>
        <v>-1.8565764540271985</v>
      </c>
      <c r="AA148" s="21">
        <f t="shared" si="63"/>
        <v>-1.6845365282560998</v>
      </c>
      <c r="AB148" s="10">
        <f t="shared" si="64"/>
        <v>-1.423434345297597</v>
      </c>
      <c r="AC148" s="43"/>
      <c r="AD148" s="46">
        <f t="shared" si="65"/>
        <v>-1.9122958953728997</v>
      </c>
      <c r="AE148" s="21">
        <f t="shared" si="66"/>
        <v>-1.7225674237432003</v>
      </c>
      <c r="AF148" s="10">
        <f t="shared" si="67"/>
        <v>-1.4324310750701521</v>
      </c>
      <c r="AG148" s="50"/>
      <c r="AH148" s="46">
        <f t="shared" si="68"/>
        <v>-0.3331097437072395</v>
      </c>
      <c r="AI148" s="10">
        <f t="shared" si="59"/>
        <v>-0.36926365680630158</v>
      </c>
      <c r="AK148" s="46">
        <f t="shared" si="69"/>
        <v>-3.6754678948599571</v>
      </c>
      <c r="AL148" s="10">
        <f t="shared" si="61"/>
        <v>-3.9290238492766019</v>
      </c>
    </row>
    <row r="149" spans="2:38" x14ac:dyDescent="0.3">
      <c r="B149" s="2" t="s">
        <v>146</v>
      </c>
      <c r="C149" s="41"/>
      <c r="D149" s="14">
        <v>1.8537504683998501E-3</v>
      </c>
      <c r="E149" s="15">
        <v>1.9887934060330899E-3</v>
      </c>
      <c r="F149" s="19">
        <v>1.0617307790008301E-3</v>
      </c>
      <c r="G149" s="43"/>
      <c r="H149" s="6">
        <v>20.275100174747699</v>
      </c>
      <c r="I149" s="7">
        <v>22.417550075892201</v>
      </c>
      <c r="J149" s="43"/>
      <c r="K149" s="6">
        <v>18.9583560017862</v>
      </c>
      <c r="L149" s="7">
        <v>21.0187415901439</v>
      </c>
      <c r="M149" s="43"/>
      <c r="N149" s="6">
        <v>20.171353212172701</v>
      </c>
      <c r="O149" s="7">
        <v>22.423810388350901</v>
      </c>
      <c r="P149" s="43"/>
      <c r="Q149" s="6">
        <v>18.8778331815728</v>
      </c>
      <c r="R149" s="7">
        <v>21.040511295958552</v>
      </c>
      <c r="S149" s="43"/>
      <c r="T149" s="6">
        <v>18.355480858762402</v>
      </c>
      <c r="U149" s="7">
        <v>20.355188806700951</v>
      </c>
      <c r="V149" s="43"/>
      <c r="W149" s="6">
        <v>17.181930148076901</v>
      </c>
      <c r="X149" s="7">
        <v>19.101052343099798</v>
      </c>
      <c r="Y149" s="43"/>
      <c r="Z149" s="46">
        <f t="shared" si="62"/>
        <v>-1.3167441729614993</v>
      </c>
      <c r="AA149" s="21">
        <f t="shared" si="63"/>
        <v>-1.2935200305999004</v>
      </c>
      <c r="AB149" s="10">
        <f t="shared" si="64"/>
        <v>-1.1735507106855003</v>
      </c>
      <c r="AC149" s="43"/>
      <c r="AD149" s="46">
        <f t="shared" si="65"/>
        <v>-1.398808485748301</v>
      </c>
      <c r="AE149" s="21">
        <f t="shared" si="66"/>
        <v>-1.3832990923923489</v>
      </c>
      <c r="AF149" s="10">
        <f t="shared" si="67"/>
        <v>-1.2541364636011529</v>
      </c>
      <c r="AG149" s="50"/>
      <c r="AH149" s="46">
        <f t="shared" si="68"/>
        <v>-0.21631534252596887</v>
      </c>
      <c r="AI149" s="10">
        <f t="shared" si="59"/>
        <v>-0.22637441864205363</v>
      </c>
      <c r="AK149" s="46">
        <f t="shared" si="69"/>
        <v>-2.6571276090175355</v>
      </c>
      <c r="AL149" s="10">
        <f t="shared" si="61"/>
        <v>-2.8061806171926507</v>
      </c>
    </row>
    <row r="150" spans="2:38" x14ac:dyDescent="0.3">
      <c r="B150" s="2" t="s">
        <v>147</v>
      </c>
      <c r="C150" s="41"/>
      <c r="D150" s="14">
        <v>3.2175877320880401E-4</v>
      </c>
      <c r="E150" s="15">
        <v>1.5130185641295599E-4</v>
      </c>
      <c r="F150" s="19">
        <v>1.17193497089679E-4</v>
      </c>
      <c r="G150" s="43"/>
      <c r="H150" s="6">
        <v>41.245059967041001</v>
      </c>
      <c r="I150" s="7">
        <v>51.221755981445298</v>
      </c>
      <c r="J150" s="43"/>
      <c r="K150" s="6">
        <v>39.601730346679602</v>
      </c>
      <c r="L150" s="7">
        <v>49.168169021606403</v>
      </c>
      <c r="M150" s="43"/>
      <c r="N150" s="6">
        <v>37.990592956542898</v>
      </c>
      <c r="O150" s="7">
        <v>45.8148288726806</v>
      </c>
      <c r="P150" s="43"/>
      <c r="Q150" s="6">
        <v>36.596786499023402</v>
      </c>
      <c r="R150" s="7">
        <v>44.11369895935055</v>
      </c>
      <c r="S150" s="43"/>
      <c r="T150" s="6">
        <v>33.421947479247997</v>
      </c>
      <c r="U150" s="7">
        <v>40.196949005126896</v>
      </c>
      <c r="V150" s="43"/>
      <c r="W150" s="6">
        <v>32.200969696044901</v>
      </c>
      <c r="X150" s="7">
        <v>38.711668014526353</v>
      </c>
      <c r="Y150" s="43"/>
      <c r="Z150" s="46">
        <f t="shared" si="62"/>
        <v>-1.6433296203613992</v>
      </c>
      <c r="AA150" s="21">
        <f t="shared" si="63"/>
        <v>-1.3938064575194957</v>
      </c>
      <c r="AB150" s="10">
        <f t="shared" si="64"/>
        <v>-1.2209777832030966</v>
      </c>
      <c r="AC150" s="43"/>
      <c r="AD150" s="46">
        <f t="shared" si="65"/>
        <v>-2.0535869598388956</v>
      </c>
      <c r="AE150" s="21">
        <f t="shared" si="66"/>
        <v>-1.7011299133300497</v>
      </c>
      <c r="AF150" s="10">
        <f t="shared" si="67"/>
        <v>-1.4852809906005433</v>
      </c>
      <c r="AG150" s="50"/>
      <c r="AH150" s="46">
        <f t="shared" si="68"/>
        <v>-0.39827156143755998</v>
      </c>
      <c r="AI150" s="10">
        <f t="shared" si="59"/>
        <v>-0.54094281440953751</v>
      </c>
      <c r="AK150" s="46">
        <f t="shared" si="69"/>
        <v>-4.8564052482367348</v>
      </c>
      <c r="AL150" s="10">
        <f t="shared" si="61"/>
        <v>-6.4149350559198339</v>
      </c>
    </row>
    <row r="151" spans="2:38" x14ac:dyDescent="0.3">
      <c r="B151" s="2" t="s">
        <v>148</v>
      </c>
      <c r="C151" s="41"/>
      <c r="D151" s="14">
        <v>1.4119763499378401E-3</v>
      </c>
      <c r="E151" s="15">
        <v>4.57205550424164E-3</v>
      </c>
      <c r="F151" s="19">
        <v>1.87788677409763E-3</v>
      </c>
      <c r="G151" s="43"/>
      <c r="H151" s="6">
        <v>33.346740175488897</v>
      </c>
      <c r="I151" s="7">
        <v>33.831296968810101</v>
      </c>
      <c r="J151" s="43"/>
      <c r="K151" s="6">
        <v>32.108995529582003</v>
      </c>
      <c r="L151" s="7">
        <v>32.490886838878147</v>
      </c>
      <c r="M151" s="43"/>
      <c r="N151" s="6">
        <v>34.958137418882401</v>
      </c>
      <c r="O151" s="7">
        <v>34.749256861617347</v>
      </c>
      <c r="P151" s="43"/>
      <c r="Q151" s="6">
        <v>33.7183280158945</v>
      </c>
      <c r="R151" s="7">
        <v>33.395287318139395</v>
      </c>
      <c r="S151" s="43"/>
      <c r="T151" s="6">
        <v>31.594617379222701</v>
      </c>
      <c r="U151" s="7">
        <v>32.126274311399655</v>
      </c>
      <c r="V151" s="43"/>
      <c r="W151" s="6">
        <v>30.420432572452</v>
      </c>
      <c r="X151" s="7">
        <v>30.83725361688505</v>
      </c>
      <c r="Y151" s="43"/>
      <c r="Z151" s="46">
        <f t="shared" si="62"/>
        <v>-1.2377446459068935</v>
      </c>
      <c r="AA151" s="21">
        <f t="shared" si="63"/>
        <v>-1.2398094029879019</v>
      </c>
      <c r="AB151" s="10">
        <f t="shared" si="64"/>
        <v>-1.1741848067707004</v>
      </c>
      <c r="AC151" s="43"/>
      <c r="AD151" s="46">
        <f t="shared" si="65"/>
        <v>-1.3404101299319535</v>
      </c>
      <c r="AE151" s="21">
        <f t="shared" si="66"/>
        <v>-1.3539695434779517</v>
      </c>
      <c r="AF151" s="10">
        <f t="shared" si="67"/>
        <v>-1.2890206945146048</v>
      </c>
      <c r="AG151" s="50"/>
      <c r="AH151" s="46">
        <f t="shared" si="68"/>
        <v>-1.8944991782335864E-2</v>
      </c>
      <c r="AI151" s="10">
        <f t="shared" si="59"/>
        <v>-2.6211031120711267E-2</v>
      </c>
      <c r="AK151" s="46">
        <f t="shared" si="69"/>
        <v>-1.3323571002539296</v>
      </c>
      <c r="AL151" s="10">
        <f t="shared" si="61"/>
        <v>-1.4870597934717611</v>
      </c>
    </row>
    <row r="152" spans="2:38" x14ac:dyDescent="0.3">
      <c r="B152" s="2" t="s">
        <v>149</v>
      </c>
      <c r="C152" s="41"/>
      <c r="D152" s="14">
        <v>1.9196182884527999</v>
      </c>
      <c r="E152" s="15">
        <v>2.4721681010754399</v>
      </c>
      <c r="F152" s="19">
        <v>0.66890512120947399</v>
      </c>
      <c r="G152" s="43"/>
      <c r="H152" s="6">
        <v>56.134908607614797</v>
      </c>
      <c r="I152" s="7">
        <v>58.1810339573371</v>
      </c>
      <c r="J152" s="43"/>
      <c r="K152" s="6">
        <v>53.061432610268398</v>
      </c>
      <c r="L152" s="7">
        <v>54.717800457601754</v>
      </c>
      <c r="M152" s="43"/>
      <c r="N152" s="6">
        <v>61.318356998169897</v>
      </c>
      <c r="O152" s="7">
        <v>63.509066891179344</v>
      </c>
      <c r="P152" s="43"/>
      <c r="Q152" s="6">
        <v>57.990847265819298</v>
      </c>
      <c r="R152" s="7">
        <v>59.753695802491805</v>
      </c>
      <c r="S152" s="43"/>
      <c r="T152" s="6">
        <v>45.025335697550801</v>
      </c>
      <c r="U152" s="7">
        <v>46.656907815480253</v>
      </c>
      <c r="V152" s="43"/>
      <c r="W152" s="6">
        <v>42.692205007969498</v>
      </c>
      <c r="X152" s="7">
        <v>44.02799126176965</v>
      </c>
      <c r="Y152" s="43"/>
      <c r="Z152" s="46">
        <f t="shared" si="62"/>
        <v>-3.0734759973463994</v>
      </c>
      <c r="AA152" s="21">
        <f t="shared" si="63"/>
        <v>-3.3275097323505989</v>
      </c>
      <c r="AB152" s="10">
        <f t="shared" si="64"/>
        <v>-2.3331306895813029</v>
      </c>
      <c r="AC152" s="43"/>
      <c r="AD152" s="46">
        <f t="shared" si="65"/>
        <v>-3.4632334997353453</v>
      </c>
      <c r="AE152" s="21">
        <f t="shared" si="66"/>
        <v>-3.7553710886875393</v>
      </c>
      <c r="AF152" s="10">
        <f t="shared" si="67"/>
        <v>-2.628916553710603</v>
      </c>
      <c r="AG152" s="50"/>
      <c r="AH152" s="46">
        <f t="shared" si="68"/>
        <v>-0.74357480736234982</v>
      </c>
      <c r="AI152" s="10">
        <f t="shared" si="59"/>
        <v>-0.84112598277699724</v>
      </c>
      <c r="AK152" s="46">
        <f t="shared" si="69"/>
        <v>-2.6250688603472678</v>
      </c>
      <c r="AL152" s="10">
        <f t="shared" si="61"/>
        <v>-2.9586430260534984</v>
      </c>
    </row>
    <row r="153" spans="2:38" x14ac:dyDescent="0.3">
      <c r="B153" s="2" t="s">
        <v>150</v>
      </c>
      <c r="C153" s="41"/>
      <c r="D153" s="14">
        <v>6.8517296036957595E-2</v>
      </c>
      <c r="E153" s="15">
        <v>0.13079060032366899</v>
      </c>
      <c r="F153" s="19">
        <v>5.9782616319320699E-2</v>
      </c>
      <c r="G153" s="43"/>
      <c r="H153" s="6">
        <v>36.247558365952102</v>
      </c>
      <c r="I153" s="7">
        <v>35.394077538010151</v>
      </c>
      <c r="J153" s="43"/>
      <c r="K153" s="6">
        <v>34.884800097682003</v>
      </c>
      <c r="L153" s="7">
        <v>33.844574132195554</v>
      </c>
      <c r="M153" s="43"/>
      <c r="N153" s="6">
        <v>39.365494630848801</v>
      </c>
      <c r="O153" s="7">
        <v>38.118952695534404</v>
      </c>
      <c r="P153" s="43"/>
      <c r="Q153" s="6">
        <v>38.055149610135601</v>
      </c>
      <c r="R153" s="7">
        <v>36.664658520761598</v>
      </c>
      <c r="S153" s="43"/>
      <c r="T153" s="6">
        <v>31.1364319528385</v>
      </c>
      <c r="U153" s="7">
        <v>29.25707841257455</v>
      </c>
      <c r="V153" s="43"/>
      <c r="W153" s="6">
        <v>29.994814718433101</v>
      </c>
      <c r="X153" s="7">
        <v>28.021628322301098</v>
      </c>
      <c r="Y153" s="43"/>
      <c r="Z153" s="46">
        <f t="shared" si="62"/>
        <v>-1.3627582682700989</v>
      </c>
      <c r="AA153" s="21">
        <f t="shared" si="63"/>
        <v>-1.3103450207131999</v>
      </c>
      <c r="AB153" s="10">
        <f t="shared" si="64"/>
        <v>-1.1416172344053983</v>
      </c>
      <c r="AC153" s="43"/>
      <c r="AD153" s="46">
        <f t="shared" si="65"/>
        <v>-1.5495034058145976</v>
      </c>
      <c r="AE153" s="21">
        <f t="shared" si="66"/>
        <v>-1.4542941747728051</v>
      </c>
      <c r="AF153" s="10">
        <f t="shared" si="67"/>
        <v>-1.2354500902734529</v>
      </c>
      <c r="AG153" s="50"/>
      <c r="AH153" s="46">
        <f t="shared" si="68"/>
        <v>-0.12231359136862693</v>
      </c>
      <c r="AI153" s="10">
        <f t="shared" si="59"/>
        <v>-0.14540852804531412</v>
      </c>
      <c r="AK153" s="46">
        <f t="shared" si="69"/>
        <v>-1.5786567473176691</v>
      </c>
      <c r="AL153" s="10">
        <f t="shared" si="61"/>
        <v>-1.7781484612947445</v>
      </c>
    </row>
    <row r="154" spans="2:38" x14ac:dyDescent="0.3">
      <c r="B154" s="2" t="s">
        <v>151</v>
      </c>
      <c r="C154" s="41"/>
      <c r="D154" s="14">
        <v>0.16372630251522599</v>
      </c>
      <c r="E154" s="15">
        <v>8.9209871090572795E-2</v>
      </c>
      <c r="F154" s="19">
        <v>6.2797191080771794E-2</v>
      </c>
      <c r="G154" s="43"/>
      <c r="H154" s="6">
        <v>40.690564977304398</v>
      </c>
      <c r="I154" s="7">
        <v>48.667023828984149</v>
      </c>
      <c r="J154" s="43"/>
      <c r="K154" s="6">
        <v>39.147783676568601</v>
      </c>
      <c r="L154" s="7">
        <v>46.827785248535903</v>
      </c>
      <c r="M154" s="43"/>
      <c r="N154" s="6">
        <v>38.208452589070902</v>
      </c>
      <c r="O154" s="7">
        <v>44.565074730411297</v>
      </c>
      <c r="P154" s="43"/>
      <c r="Q154" s="6">
        <v>36.849430221563097</v>
      </c>
      <c r="R154" s="7">
        <v>42.976302162310049</v>
      </c>
      <c r="S154" s="43"/>
      <c r="T154" s="6">
        <v>33.583557283983097</v>
      </c>
      <c r="U154" s="7">
        <v>38.991821626230546</v>
      </c>
      <c r="V154" s="43"/>
      <c r="W154" s="6">
        <v>32.389583637472001</v>
      </c>
      <c r="X154" s="7">
        <v>37.601565691153198</v>
      </c>
      <c r="Y154" s="43"/>
      <c r="Z154" s="46">
        <f t="shared" si="62"/>
        <v>-1.5427813007357969</v>
      </c>
      <c r="AA154" s="21">
        <f t="shared" si="63"/>
        <v>-1.359022367507805</v>
      </c>
      <c r="AB154" s="10">
        <f t="shared" si="64"/>
        <v>-1.1939736465110968</v>
      </c>
      <c r="AC154" s="43"/>
      <c r="AD154" s="46">
        <f t="shared" si="65"/>
        <v>-1.8392385804482458</v>
      </c>
      <c r="AE154" s="21">
        <f t="shared" si="66"/>
        <v>-1.5887725681012483</v>
      </c>
      <c r="AF154" s="10">
        <f t="shared" si="67"/>
        <v>-1.3902559350773487</v>
      </c>
      <c r="AG154" s="50"/>
      <c r="AH154" s="46">
        <f t="shared" si="68"/>
        <v>-0.35722468084897852</v>
      </c>
      <c r="AI154" s="10">
        <f t="shared" si="59"/>
        <v>-0.46234737235500423</v>
      </c>
      <c r="AK154" s="46">
        <f t="shared" si="69"/>
        <v>-2.1980888737759674</v>
      </c>
      <c r="AL154" s="10">
        <f t="shared" si="61"/>
        <v>-2.6840007061372484</v>
      </c>
    </row>
    <row r="155" spans="2:38" x14ac:dyDescent="0.3">
      <c r="B155" s="2" t="s">
        <v>152</v>
      </c>
      <c r="C155" s="41"/>
      <c r="D155" s="14">
        <v>5.0492700704306802E-3</v>
      </c>
      <c r="E155" s="15">
        <v>4.1179032656526197E-3</v>
      </c>
      <c r="F155" s="19">
        <v>1.6893322316953901E-3</v>
      </c>
      <c r="G155" s="43"/>
      <c r="H155" s="6">
        <v>25.392055230017402</v>
      </c>
      <c r="I155" s="7">
        <v>23.818487133997351</v>
      </c>
      <c r="J155" s="43"/>
      <c r="K155" s="6">
        <v>23.881045432743399</v>
      </c>
      <c r="L155" s="7">
        <v>22.257774577195548</v>
      </c>
      <c r="M155" s="43"/>
      <c r="N155" s="6">
        <v>25.7938960585549</v>
      </c>
      <c r="O155" s="7">
        <v>23.983465786102947</v>
      </c>
      <c r="P155" s="43"/>
      <c r="Q155" s="6">
        <v>24.303776046325101</v>
      </c>
      <c r="R155" s="7">
        <v>22.437309635182203</v>
      </c>
      <c r="S155" s="43"/>
      <c r="T155" s="6">
        <v>22.780744133877299</v>
      </c>
      <c r="U155" s="7">
        <v>21.118695853903951</v>
      </c>
      <c r="V155" s="43"/>
      <c r="W155" s="6">
        <v>21.424303170196499</v>
      </c>
      <c r="X155" s="7">
        <v>19.744120450504901</v>
      </c>
      <c r="Y155" s="43"/>
      <c r="Z155" s="46">
        <f t="shared" si="62"/>
        <v>-1.5110097972740029</v>
      </c>
      <c r="AA155" s="21">
        <f t="shared" si="63"/>
        <v>-1.4901200122297986</v>
      </c>
      <c r="AB155" s="10">
        <f t="shared" si="64"/>
        <v>-1.3564409636808001</v>
      </c>
      <c r="AC155" s="43"/>
      <c r="AD155" s="46">
        <f t="shared" si="65"/>
        <v>-1.5607125568018034</v>
      </c>
      <c r="AE155" s="21">
        <f t="shared" si="66"/>
        <v>-1.5461561509207442</v>
      </c>
      <c r="AF155" s="10">
        <f t="shared" si="67"/>
        <v>-1.3745754033990494</v>
      </c>
      <c r="AG155" s="50"/>
      <c r="AH155" s="46">
        <f t="shared" si="68"/>
        <v>-0.14383686673803961</v>
      </c>
      <c r="AI155" s="10">
        <f t="shared" si="59"/>
        <v>-0.17679355883792355</v>
      </c>
      <c r="AK155" s="46">
        <f t="shared" si="69"/>
        <v>-2.275478778398484</v>
      </c>
      <c r="AL155" s="10">
        <f t="shared" si="61"/>
        <v>-2.5053298988929118</v>
      </c>
    </row>
    <row r="156" spans="2:38" x14ac:dyDescent="0.3">
      <c r="B156" s="2" t="s">
        <v>153</v>
      </c>
      <c r="C156" s="41"/>
      <c r="D156" s="14">
        <v>2.2998917012001699E-2</v>
      </c>
      <c r="E156" s="15">
        <v>4.1956069277707599E-2</v>
      </c>
      <c r="F156" s="19">
        <v>2.2109933344177098E-2</v>
      </c>
      <c r="G156" s="43"/>
      <c r="H156" s="6">
        <v>36.144394876435499</v>
      </c>
      <c r="I156" s="7">
        <v>37.623818582844351</v>
      </c>
      <c r="J156" s="43"/>
      <c r="K156" s="6">
        <v>35.224555213788101</v>
      </c>
      <c r="L156" s="7">
        <v>36.502506164999296</v>
      </c>
      <c r="M156" s="43"/>
      <c r="N156" s="6">
        <v>38.543532686588399</v>
      </c>
      <c r="O156" s="7">
        <v>38.76097943562165</v>
      </c>
      <c r="P156" s="43"/>
      <c r="Q156" s="6">
        <v>37.641611594613799</v>
      </c>
      <c r="R156" s="7">
        <v>37.674664959911148</v>
      </c>
      <c r="S156" s="43"/>
      <c r="T156" s="6">
        <v>33.811715877073702</v>
      </c>
      <c r="U156" s="7">
        <v>34.976761425453844</v>
      </c>
      <c r="V156" s="43"/>
      <c r="W156" s="6">
        <v>32.986536239584701</v>
      </c>
      <c r="X156" s="7">
        <v>33.987213991775505</v>
      </c>
      <c r="Y156" s="43"/>
      <c r="Z156" s="46">
        <f t="shared" si="62"/>
        <v>-0.91983966264739792</v>
      </c>
      <c r="AA156" s="21">
        <f t="shared" si="63"/>
        <v>-0.90192109197460013</v>
      </c>
      <c r="AB156" s="10">
        <f t="shared" si="64"/>
        <v>-0.82517963748900058</v>
      </c>
      <c r="AC156" s="43"/>
      <c r="AD156" s="46">
        <f t="shared" si="65"/>
        <v>-1.1213124178450542</v>
      </c>
      <c r="AE156" s="21">
        <f t="shared" si="66"/>
        <v>-1.0863144757105019</v>
      </c>
      <c r="AF156" s="10">
        <f t="shared" si="67"/>
        <v>-0.98954743367833942</v>
      </c>
      <c r="AG156" s="50"/>
      <c r="AH156" s="46">
        <f t="shared" si="68"/>
        <v>-5.4465211737605705E-2</v>
      </c>
      <c r="AI156" s="10">
        <f t="shared" si="59"/>
        <v>-5.9667763706564639E-2</v>
      </c>
      <c r="AK156" s="46">
        <f t="shared" si="69"/>
        <v>-1.0775743095538564</v>
      </c>
      <c r="AL156" s="10">
        <f t="shared" si="61"/>
        <v>-1.2796370625006843</v>
      </c>
    </row>
    <row r="157" spans="2:38" x14ac:dyDescent="0.3">
      <c r="B157" s="2" t="s">
        <v>154</v>
      </c>
      <c r="C157" s="41"/>
      <c r="D157" s="14">
        <v>0.28599812496695398</v>
      </c>
      <c r="E157" s="15">
        <v>0.29100016411305202</v>
      </c>
      <c r="F157" s="19">
        <v>0.10974555816703099</v>
      </c>
      <c r="G157" s="43"/>
      <c r="H157" s="6">
        <v>46.619579315185497</v>
      </c>
      <c r="I157" s="7">
        <v>46.015792846679645</v>
      </c>
      <c r="J157" s="43"/>
      <c r="K157" s="6">
        <v>45.687210083007798</v>
      </c>
      <c r="L157" s="7">
        <v>45.106428146362305</v>
      </c>
      <c r="M157" s="43"/>
      <c r="N157" s="6">
        <v>48.050365447997997</v>
      </c>
      <c r="O157" s="7">
        <v>47.663064956664996</v>
      </c>
      <c r="P157" s="43"/>
      <c r="Q157" s="6">
        <v>47.088638305663999</v>
      </c>
      <c r="R157" s="7">
        <v>46.722078323364244</v>
      </c>
      <c r="S157" s="43"/>
      <c r="T157" s="6">
        <v>33.886096954345703</v>
      </c>
      <c r="U157" s="7">
        <v>32.965704917907651</v>
      </c>
      <c r="V157" s="43"/>
      <c r="W157" s="6">
        <v>33.197109222412102</v>
      </c>
      <c r="X157" s="7">
        <v>32.298877716064396</v>
      </c>
      <c r="Y157" s="43"/>
      <c r="Z157" s="46">
        <f t="shared" si="62"/>
        <v>-0.93236923217769885</v>
      </c>
      <c r="AA157" s="21">
        <f t="shared" si="63"/>
        <v>-0.96172714233399859</v>
      </c>
      <c r="AB157" s="10">
        <f t="shared" si="64"/>
        <v>-0.68898773193360086</v>
      </c>
      <c r="AC157" s="43"/>
      <c r="AD157" s="46">
        <f t="shared" si="65"/>
        <v>-0.90936470031734018</v>
      </c>
      <c r="AE157" s="21">
        <f t="shared" si="66"/>
        <v>-0.94098663330075283</v>
      </c>
      <c r="AF157" s="10">
        <f t="shared" si="67"/>
        <v>-0.66682720184325461</v>
      </c>
      <c r="AG157" s="50"/>
      <c r="AH157" s="46">
        <f t="shared" si="68"/>
        <v>-0.26735206782472004</v>
      </c>
      <c r="AI157" s="10">
        <f t="shared" si="59"/>
        <v>-0.26768150194643364</v>
      </c>
      <c r="AK157" s="46">
        <f t="shared" si="69"/>
        <v>-1.2795046179211373</v>
      </c>
      <c r="AL157" s="10">
        <f t="shared" si="61"/>
        <v>-1.2580517456498221</v>
      </c>
    </row>
    <row r="158" spans="2:38" x14ac:dyDescent="0.3">
      <c r="B158" s="2" t="s">
        <v>155</v>
      </c>
      <c r="C158" s="41"/>
      <c r="D158" s="14">
        <v>6.8384942628248693E-2</v>
      </c>
      <c r="E158" s="15">
        <v>4.6649818234722702E-2</v>
      </c>
      <c r="F158" s="19">
        <v>3.2202070432287101E-2</v>
      </c>
      <c r="G158" s="43"/>
      <c r="H158" s="6">
        <v>40.193941029663002</v>
      </c>
      <c r="I158" s="7">
        <v>49.82779085971945</v>
      </c>
      <c r="J158" s="43"/>
      <c r="K158" s="6">
        <v>38.654295625991203</v>
      </c>
      <c r="L158" s="7">
        <v>47.920061760979799</v>
      </c>
      <c r="M158" s="43"/>
      <c r="N158" s="6">
        <v>37.746736981427901</v>
      </c>
      <c r="O158" s="7">
        <v>45.369299173602798</v>
      </c>
      <c r="P158" s="43"/>
      <c r="Q158" s="6">
        <v>36.425329100071998</v>
      </c>
      <c r="R158" s="7">
        <v>43.787783249880704</v>
      </c>
      <c r="S158" s="43"/>
      <c r="T158" s="6">
        <v>33.204574620879598</v>
      </c>
      <c r="U158" s="7">
        <v>39.6176899319426</v>
      </c>
      <c r="V158" s="43"/>
      <c r="W158" s="6">
        <v>32.049295737202499</v>
      </c>
      <c r="X158" s="7">
        <v>38.248611625130799</v>
      </c>
      <c r="Y158" s="43"/>
      <c r="Z158" s="46">
        <f t="shared" si="62"/>
        <v>-1.5396454036717984</v>
      </c>
      <c r="AA158" s="21">
        <f t="shared" si="63"/>
        <v>-1.3214078813559027</v>
      </c>
      <c r="AB158" s="10">
        <f t="shared" si="64"/>
        <v>-1.1552788836770986</v>
      </c>
      <c r="AC158" s="43"/>
      <c r="AD158" s="46">
        <f t="shared" si="65"/>
        <v>-1.9077290987396509</v>
      </c>
      <c r="AE158" s="21">
        <f t="shared" si="66"/>
        <v>-1.5815159237220939</v>
      </c>
      <c r="AF158" s="10">
        <f t="shared" si="67"/>
        <v>-1.3690783068118009</v>
      </c>
      <c r="AG158" s="50"/>
      <c r="AH158" s="46">
        <f t="shared" si="68"/>
        <v>-0.51068491239465919</v>
      </c>
      <c r="AI158" s="10">
        <f t="shared" si="59"/>
        <v>-0.71595689786465544</v>
      </c>
      <c r="AK158" s="46">
        <f t="shared" si="69"/>
        <v>-2.9020542776008718</v>
      </c>
      <c r="AL158" s="10">
        <f t="shared" si="61"/>
        <v>-3.8110838313160373</v>
      </c>
    </row>
    <row r="159" spans="2:38" x14ac:dyDescent="0.3">
      <c r="B159" s="2" t="s">
        <v>156</v>
      </c>
      <c r="C159" s="41"/>
      <c r="D159" s="14">
        <v>3.1195878010021601E-2</v>
      </c>
      <c r="E159" s="15">
        <v>1.6151559247482902E-2</v>
      </c>
      <c r="F159" s="19">
        <v>1.2118015840286401E-2</v>
      </c>
      <c r="G159" s="43"/>
      <c r="H159" s="6">
        <v>41.826300439885301</v>
      </c>
      <c r="I159" s="7">
        <v>50.215639496379197</v>
      </c>
      <c r="J159" s="43"/>
      <c r="K159" s="6">
        <v>40.201639304343097</v>
      </c>
      <c r="L159" s="7">
        <v>48.270187132202295</v>
      </c>
      <c r="M159" s="43"/>
      <c r="N159" s="6">
        <v>38.743310522286002</v>
      </c>
      <c r="O159" s="7">
        <v>45.012507476609898</v>
      </c>
      <c r="P159" s="43"/>
      <c r="Q159" s="6">
        <v>37.356903702094797</v>
      </c>
      <c r="R159" s="7">
        <v>43.392910557101402</v>
      </c>
      <c r="S159" s="43"/>
      <c r="T159" s="6">
        <v>34.187114413586201</v>
      </c>
      <c r="U159" s="7">
        <v>39.588474477485804</v>
      </c>
      <c r="V159" s="43"/>
      <c r="W159" s="6">
        <v>32.9673310099285</v>
      </c>
      <c r="X159" s="7">
        <v>38.168272077026103</v>
      </c>
      <c r="Y159" s="43"/>
      <c r="Z159" s="46">
        <f t="shared" si="62"/>
        <v>-1.6246611355422047</v>
      </c>
      <c r="AA159" s="21">
        <f t="shared" si="63"/>
        <v>-1.3864068201912048</v>
      </c>
      <c r="AB159" s="10">
        <f t="shared" si="64"/>
        <v>-1.2197834036577007</v>
      </c>
      <c r="AC159" s="43"/>
      <c r="AD159" s="46">
        <f t="shared" si="65"/>
        <v>-1.9454523641769015</v>
      </c>
      <c r="AE159" s="21">
        <f t="shared" si="66"/>
        <v>-1.6195969195084956</v>
      </c>
      <c r="AF159" s="10">
        <f t="shared" si="67"/>
        <v>-1.4202024004597007</v>
      </c>
      <c r="AG159" s="50"/>
      <c r="AH159" s="46">
        <f t="shared" si="68"/>
        <v>-0.41670347010657133</v>
      </c>
      <c r="AI159" s="10">
        <f t="shared" si="59"/>
        <v>-0.54500256934170621</v>
      </c>
      <c r="AK159" s="46">
        <f t="shared" si="69"/>
        <v>-3.0779685792802551</v>
      </c>
      <c r="AL159" s="10">
        <f t="shared" si="61"/>
        <v>-3.8428998969143828</v>
      </c>
    </row>
    <row r="160" spans="2:38" x14ac:dyDescent="0.3">
      <c r="B160" s="2" t="s">
        <v>157</v>
      </c>
      <c r="C160" s="41"/>
      <c r="D160" s="14">
        <v>1.5773903856633399E-3</v>
      </c>
      <c r="E160" s="15">
        <v>3.4675751199523498E-3</v>
      </c>
      <c r="F160" s="19">
        <v>1.7884726196406399E-3</v>
      </c>
      <c r="G160" s="43"/>
      <c r="H160" s="6">
        <v>16.227175504132902</v>
      </c>
      <c r="I160" s="7">
        <v>17.089111453512249</v>
      </c>
      <c r="J160" s="43"/>
      <c r="K160" s="6">
        <v>15.1652154462877</v>
      </c>
      <c r="L160" s="7">
        <v>15.97963451703415</v>
      </c>
      <c r="M160" s="43"/>
      <c r="N160" s="6">
        <v>16.2357646922306</v>
      </c>
      <c r="O160" s="7">
        <v>17.148216859105048</v>
      </c>
      <c r="P160" s="43"/>
      <c r="Q160" s="6">
        <v>15.1848373207454</v>
      </c>
      <c r="R160" s="7">
        <v>16.046927861167401</v>
      </c>
      <c r="S160" s="43"/>
      <c r="T160" s="6">
        <v>14.8007923401134</v>
      </c>
      <c r="U160" s="7">
        <v>15.544460692829301</v>
      </c>
      <c r="V160" s="43"/>
      <c r="W160" s="6">
        <v>13.8398376023589</v>
      </c>
      <c r="X160" s="7">
        <v>14.543384348131749</v>
      </c>
      <c r="Y160" s="43"/>
      <c r="Z160" s="46">
        <f t="shared" si="62"/>
        <v>-1.0619600578452015</v>
      </c>
      <c r="AA160" s="21">
        <f t="shared" si="63"/>
        <v>-1.0509273714851997</v>
      </c>
      <c r="AB160" s="10">
        <f t="shared" si="64"/>
        <v>-0.96095473775450024</v>
      </c>
      <c r="AC160" s="43"/>
      <c r="AD160" s="46">
        <f t="shared" si="65"/>
        <v>-1.1094769364780994</v>
      </c>
      <c r="AE160" s="21">
        <f t="shared" si="66"/>
        <v>-1.1012889979376475</v>
      </c>
      <c r="AF160" s="10">
        <f t="shared" si="67"/>
        <v>-1.0010763446975517</v>
      </c>
      <c r="AG160" s="50"/>
      <c r="AH160" s="46">
        <f t="shared" si="68"/>
        <v>-3.5543686300857268E-2</v>
      </c>
      <c r="AI160" s="10">
        <f t="shared" si="59"/>
        <v>-4.3073875875035049E-2</v>
      </c>
      <c r="AK160" s="46">
        <f t="shared" si="69"/>
        <v>-1.2431209584135279</v>
      </c>
      <c r="AL160" s="10">
        <f t="shared" si="61"/>
        <v>-1.335413279196199</v>
      </c>
    </row>
    <row r="161" spans="2:38" x14ac:dyDescent="0.3">
      <c r="B161" s="2" t="s">
        <v>158</v>
      </c>
      <c r="C161" s="41"/>
      <c r="D161" s="14">
        <v>3.3177293836453001E-2</v>
      </c>
      <c r="E161" s="15">
        <v>4.0102754729767001E-2</v>
      </c>
      <c r="F161" s="19">
        <v>3.0940800945044901E-2</v>
      </c>
      <c r="G161" s="43"/>
      <c r="H161" s="6">
        <v>28.450350939672902</v>
      </c>
      <c r="I161" s="7">
        <v>24.72708001662615</v>
      </c>
      <c r="J161" s="43"/>
      <c r="K161" s="6">
        <v>26.960294506770001</v>
      </c>
      <c r="L161" s="7">
        <v>23.297843300823651</v>
      </c>
      <c r="M161" s="43"/>
      <c r="N161" s="6">
        <v>29.545560691099698</v>
      </c>
      <c r="O161" s="7">
        <v>25.670920006427551</v>
      </c>
      <c r="P161" s="43"/>
      <c r="Q161" s="6">
        <v>28.066329878576099</v>
      </c>
      <c r="R161" s="7">
        <v>24.237628584854701</v>
      </c>
      <c r="S161" s="43"/>
      <c r="T161" s="6">
        <v>25.586853467351499</v>
      </c>
      <c r="U161" s="7">
        <v>22.1742976685887</v>
      </c>
      <c r="V161" s="43"/>
      <c r="W161" s="6">
        <v>24.2332536866308</v>
      </c>
      <c r="X161" s="7">
        <v>20.898615128138101</v>
      </c>
      <c r="Y161" s="43"/>
      <c r="Z161" s="46">
        <f t="shared" si="62"/>
        <v>-1.4900564329029002</v>
      </c>
      <c r="AA161" s="21">
        <f t="shared" si="63"/>
        <v>-1.4792308125235998</v>
      </c>
      <c r="AB161" s="10">
        <f t="shared" si="64"/>
        <v>-1.3535997807206996</v>
      </c>
      <c r="AC161" s="43"/>
      <c r="AD161" s="46">
        <f t="shared" si="65"/>
        <v>-1.4292367158024994</v>
      </c>
      <c r="AE161" s="21">
        <f t="shared" si="66"/>
        <v>-1.4332914215728501</v>
      </c>
      <c r="AF161" s="10">
        <f t="shared" si="67"/>
        <v>-1.2756825404505996</v>
      </c>
      <c r="AG161" s="50"/>
      <c r="AH161" s="46">
        <f t="shared" si="68"/>
        <v>-0.3706011412060406</v>
      </c>
      <c r="AI161" s="10">
        <f t="shared" si="59"/>
        <v>-0.48447904934386221</v>
      </c>
      <c r="AK161" s="46">
        <f t="shared" si="69"/>
        <v>-2.6883908796590887</v>
      </c>
      <c r="AL161" s="10">
        <f t="shared" si="61"/>
        <v>-3.010140556088043</v>
      </c>
    </row>
    <row r="162" spans="2:38" x14ac:dyDescent="0.3">
      <c r="B162" s="2" t="s">
        <v>159</v>
      </c>
      <c r="C162" s="41"/>
      <c r="D162" s="14">
        <v>1.3588967829393599</v>
      </c>
      <c r="E162" s="15">
        <v>1.38260816541579</v>
      </c>
      <c r="F162" s="19">
        <v>0.62388213820916005</v>
      </c>
      <c r="G162" s="43"/>
      <c r="H162" s="6">
        <v>41.199258504708602</v>
      </c>
      <c r="I162" s="7">
        <v>40.881605200791299</v>
      </c>
      <c r="J162" s="43"/>
      <c r="K162" s="6">
        <v>39.653335740816303</v>
      </c>
      <c r="L162" s="7">
        <v>39.340324456220053</v>
      </c>
      <c r="M162" s="43"/>
      <c r="N162" s="6">
        <v>40.5349361540746</v>
      </c>
      <c r="O162" s="7">
        <v>40.312227407310999</v>
      </c>
      <c r="P162" s="43"/>
      <c r="Q162" s="6">
        <v>38.963139939187002</v>
      </c>
      <c r="R162" s="7">
        <v>38.729625785299952</v>
      </c>
      <c r="S162" s="43"/>
      <c r="T162" s="6">
        <v>32.350404994624803</v>
      </c>
      <c r="U162" s="7">
        <v>32.650438301795106</v>
      </c>
      <c r="V162" s="43"/>
      <c r="W162" s="6">
        <v>31.0674411319239</v>
      </c>
      <c r="X162" s="7">
        <v>31.332587994629897</v>
      </c>
      <c r="Y162" s="43"/>
      <c r="Z162" s="46">
        <f t="shared" si="62"/>
        <v>-1.5459227638922997</v>
      </c>
      <c r="AA162" s="21">
        <f t="shared" si="63"/>
        <v>-1.5717962148875984</v>
      </c>
      <c r="AB162" s="10">
        <f t="shared" si="64"/>
        <v>-1.2829638627009032</v>
      </c>
      <c r="AC162" s="43"/>
      <c r="AD162" s="46">
        <f t="shared" si="65"/>
        <v>-1.541280744571246</v>
      </c>
      <c r="AE162" s="21">
        <f t="shared" si="66"/>
        <v>-1.5826016220110475</v>
      </c>
      <c r="AF162" s="10">
        <f t="shared" si="67"/>
        <v>-1.3178503071652088</v>
      </c>
      <c r="AG162" s="50"/>
      <c r="AH162" s="46">
        <f t="shared" si="68"/>
        <v>-0.35092914873353143</v>
      </c>
      <c r="AI162" s="10">
        <f t="shared" si="59"/>
        <v>-0.31086046870482198</v>
      </c>
      <c r="AK162" s="46">
        <f t="shared" si="69"/>
        <v>-1.4483124577964872</v>
      </c>
      <c r="AL162" s="10">
        <f t="shared" si="61"/>
        <v>-1.4641173860154353</v>
      </c>
    </row>
    <row r="163" spans="2:38" x14ac:dyDescent="0.3">
      <c r="B163" s="2" t="s">
        <v>160</v>
      </c>
      <c r="C163" s="41"/>
      <c r="D163" s="14">
        <v>0.74692611481524995</v>
      </c>
      <c r="E163" s="15">
        <v>0.35439324280013501</v>
      </c>
      <c r="F163" s="19">
        <v>0.25091940196965201</v>
      </c>
      <c r="G163" s="43"/>
      <c r="H163" s="6">
        <v>42.539036540312999</v>
      </c>
      <c r="I163" s="7">
        <v>46.7221104675981</v>
      </c>
      <c r="J163" s="43"/>
      <c r="K163" s="6">
        <v>40.6844074296637</v>
      </c>
      <c r="L163" s="7">
        <v>44.597173554974297</v>
      </c>
      <c r="M163" s="43"/>
      <c r="N163" s="6">
        <v>39.459903873928603</v>
      </c>
      <c r="O163" s="7">
        <v>42.211746816198051</v>
      </c>
      <c r="P163" s="43"/>
      <c r="Q163" s="6">
        <v>37.858373311732997</v>
      </c>
      <c r="R163" s="7">
        <v>40.39779942608105</v>
      </c>
      <c r="S163" s="43"/>
      <c r="T163" s="6">
        <v>33.637646058992303</v>
      </c>
      <c r="U163" s="7">
        <v>35.512031663778401</v>
      </c>
      <c r="V163" s="43"/>
      <c r="W163" s="6">
        <v>32.304928351153102</v>
      </c>
      <c r="X163" s="7">
        <v>34.0169617330072</v>
      </c>
      <c r="Y163" s="43"/>
      <c r="Z163" s="46">
        <f t="shared" si="62"/>
        <v>-1.8546291106492987</v>
      </c>
      <c r="AA163" s="21">
        <f t="shared" si="63"/>
        <v>-1.601530562195606</v>
      </c>
      <c r="AB163" s="10">
        <f t="shared" si="64"/>
        <v>-1.3327177078392012</v>
      </c>
      <c r="AC163" s="43"/>
      <c r="AD163" s="46">
        <f t="shared" si="65"/>
        <v>-2.1249369126238022</v>
      </c>
      <c r="AE163" s="21">
        <f t="shared" si="66"/>
        <v>-1.8139473901170007</v>
      </c>
      <c r="AF163" s="10">
        <f t="shared" si="67"/>
        <v>-1.4950699307712014</v>
      </c>
      <c r="AG163" s="50"/>
      <c r="AH163" s="46">
        <f t="shared" si="68"/>
        <v>-0.45621253269663287</v>
      </c>
      <c r="AI163" s="10">
        <f t="shared" si="59"/>
        <v>-0.55176723587277066</v>
      </c>
      <c r="AK163" s="46">
        <f t="shared" si="69"/>
        <v>-2.0086721892095962</v>
      </c>
      <c r="AL163" s="10">
        <f t="shared" si="61"/>
        <v>-2.3100716343105931</v>
      </c>
    </row>
    <row r="164" spans="2:38" x14ac:dyDescent="0.3">
      <c r="B164" s="2" t="s">
        <v>161</v>
      </c>
      <c r="C164" s="41"/>
      <c r="D164" s="14">
        <v>0.31881294178011699</v>
      </c>
      <c r="E164" s="15">
        <v>0.38837601208907402</v>
      </c>
      <c r="F164" s="19">
        <v>0.224849038667777</v>
      </c>
      <c r="G164" s="43"/>
      <c r="H164" s="6">
        <v>32.799535432644902</v>
      </c>
      <c r="I164" s="7">
        <v>31.379149316524703</v>
      </c>
      <c r="J164" s="43"/>
      <c r="K164" s="6">
        <v>31.755357313221399</v>
      </c>
      <c r="L164" s="7">
        <v>30.234289082508099</v>
      </c>
      <c r="M164" s="43"/>
      <c r="N164" s="6">
        <v>35.0199570848077</v>
      </c>
      <c r="O164" s="7">
        <v>33.38675779868565</v>
      </c>
      <c r="P164" s="43"/>
      <c r="Q164" s="6">
        <v>33.959793618117601</v>
      </c>
      <c r="R164" s="7">
        <v>32.228857299668498</v>
      </c>
      <c r="S164" s="43"/>
      <c r="T164" s="6">
        <v>27.649898690762399</v>
      </c>
      <c r="U164" s="7">
        <v>25.853022893942651</v>
      </c>
      <c r="V164" s="43"/>
      <c r="W164" s="6">
        <v>26.713623066861999</v>
      </c>
      <c r="X164" s="7">
        <v>24.8488973016043</v>
      </c>
      <c r="Y164" s="43"/>
      <c r="Z164" s="46">
        <f t="shared" si="62"/>
        <v>-1.0441781194235027</v>
      </c>
      <c r="AA164" s="21">
        <f t="shared" si="63"/>
        <v>-1.0601634666900992</v>
      </c>
      <c r="AB164" s="10">
        <f t="shared" si="64"/>
        <v>-0.93627562390039998</v>
      </c>
      <c r="AC164" s="43"/>
      <c r="AD164" s="46">
        <f t="shared" si="65"/>
        <v>-1.1448602340166047</v>
      </c>
      <c r="AE164" s="21">
        <f t="shared" si="66"/>
        <v>-1.1579004990171526</v>
      </c>
      <c r="AF164" s="10">
        <f t="shared" si="67"/>
        <v>-1.004125592338351</v>
      </c>
      <c r="AG164" s="50"/>
      <c r="AH164" s="46">
        <f t="shared" si="68"/>
        <v>-0.23617209866462383</v>
      </c>
      <c r="AI164" s="10">
        <f t="shared" si="59"/>
        <v>-0.29539350949414744</v>
      </c>
      <c r="AK164" s="46">
        <f t="shared" si="69"/>
        <v>-1.2954701492001934</v>
      </c>
      <c r="AL164" s="10">
        <f t="shared" si="61"/>
        <v>-1.4549222397483288</v>
      </c>
    </row>
    <row r="165" spans="2:38" x14ac:dyDescent="0.3">
      <c r="B165" s="2" t="s">
        <v>162</v>
      </c>
      <c r="C165" s="41"/>
      <c r="D165" s="14">
        <v>0.21204761847846099</v>
      </c>
      <c r="E165" s="15">
        <v>0.42582224778471101</v>
      </c>
      <c r="F165" s="19">
        <v>0.23245715409564099</v>
      </c>
      <c r="G165" s="43"/>
      <c r="H165" s="6">
        <v>38.168423988486701</v>
      </c>
      <c r="I165" s="7">
        <v>35.416721555997256</v>
      </c>
      <c r="J165" s="43"/>
      <c r="K165" s="6">
        <v>36.739541549858799</v>
      </c>
      <c r="L165" s="7">
        <v>34.057027650606251</v>
      </c>
      <c r="M165" s="43"/>
      <c r="N165" s="6">
        <v>42.168570070275301</v>
      </c>
      <c r="O165" s="7">
        <v>39.511504226109501</v>
      </c>
      <c r="P165" s="43"/>
      <c r="Q165" s="6">
        <v>40.641442950571403</v>
      </c>
      <c r="R165" s="7">
        <v>38.0487076915907</v>
      </c>
      <c r="S165" s="43"/>
      <c r="T165" s="6">
        <v>35.778675496859499</v>
      </c>
      <c r="U165" s="7">
        <v>33.572140005541449</v>
      </c>
      <c r="V165" s="43"/>
      <c r="W165" s="6">
        <v>34.433977405619899</v>
      </c>
      <c r="X165" s="7">
        <v>32.282174863433248</v>
      </c>
      <c r="Y165" s="43"/>
      <c r="Z165" s="46">
        <f t="shared" si="62"/>
        <v>-1.4288824386279018</v>
      </c>
      <c r="AA165" s="21">
        <f t="shared" si="63"/>
        <v>-1.5271271197038985</v>
      </c>
      <c r="AB165" s="10">
        <f t="shared" si="64"/>
        <v>-1.3446980912396</v>
      </c>
      <c r="AC165" s="43"/>
      <c r="AD165" s="46">
        <f t="shared" si="65"/>
        <v>-1.3596939053910049</v>
      </c>
      <c r="AE165" s="21">
        <f t="shared" si="66"/>
        <v>-1.4627965345188016</v>
      </c>
      <c r="AF165" s="10">
        <f t="shared" si="67"/>
        <v>-1.2899651421082012</v>
      </c>
      <c r="AG165" s="50"/>
      <c r="AH165" s="46">
        <f t="shared" si="68"/>
        <v>-0.19883531675580696</v>
      </c>
      <c r="AI165" s="10">
        <f t="shared" si="59"/>
        <v>-0.19756441367421965</v>
      </c>
      <c r="AK165" s="46">
        <f t="shared" si="69"/>
        <v>-1.6896510136049061</v>
      </c>
      <c r="AL165" s="10">
        <f t="shared" si="61"/>
        <v>-1.6252635168836373</v>
      </c>
    </row>
    <row r="166" spans="2:38" x14ac:dyDescent="0.3">
      <c r="B166" s="2" t="s">
        <v>163</v>
      </c>
      <c r="C166" s="41"/>
      <c r="D166" s="14">
        <v>3.06762361181078E-2</v>
      </c>
      <c r="E166" s="15">
        <v>3.38295493306114E-2</v>
      </c>
      <c r="F166" s="19">
        <v>1.3185395070452501E-2</v>
      </c>
      <c r="G166" s="43"/>
      <c r="H166" s="6">
        <v>23.132911255389601</v>
      </c>
      <c r="I166" s="7">
        <v>21.3292284420566</v>
      </c>
      <c r="J166" s="43"/>
      <c r="K166" s="6">
        <v>21.916560558037499</v>
      </c>
      <c r="L166" s="7">
        <v>20.13662159993795</v>
      </c>
      <c r="M166" s="43"/>
      <c r="N166" s="6">
        <v>23.255010086998201</v>
      </c>
      <c r="O166" s="7">
        <v>21.357521290894503</v>
      </c>
      <c r="P166" s="43"/>
      <c r="Q166" s="6">
        <v>22.075279917786499</v>
      </c>
      <c r="R166" s="7">
        <v>20.204306304093151</v>
      </c>
      <c r="S166" s="43"/>
      <c r="T166" s="6">
        <v>19.831918584681802</v>
      </c>
      <c r="U166" s="7">
        <v>17.886548424724001</v>
      </c>
      <c r="V166" s="43"/>
      <c r="W166" s="6">
        <v>18.750278888225001</v>
      </c>
      <c r="X166" s="7">
        <v>16.840352651192447</v>
      </c>
      <c r="Y166" s="43"/>
      <c r="Z166" s="46">
        <f t="shared" si="62"/>
        <v>-1.2163506973521017</v>
      </c>
      <c r="AA166" s="21">
        <f t="shared" si="63"/>
        <v>-1.1797301692117017</v>
      </c>
      <c r="AB166" s="10">
        <f t="shared" si="64"/>
        <v>-1.0816396964568007</v>
      </c>
      <c r="AC166" s="43"/>
      <c r="AD166" s="46">
        <f t="shared" si="65"/>
        <v>-1.19260684211865</v>
      </c>
      <c r="AE166" s="21">
        <f t="shared" si="66"/>
        <v>-1.1532149868013519</v>
      </c>
      <c r="AF166" s="10">
        <f t="shared" si="67"/>
        <v>-1.0461957735315544</v>
      </c>
      <c r="AG166" s="50"/>
      <c r="AH166" s="46">
        <f t="shared" si="68"/>
        <v>-0.1258042322856861</v>
      </c>
      <c r="AI166" s="10">
        <f t="shared" si="59"/>
        <v>-0.13699506142869342</v>
      </c>
      <c r="AK166" s="46">
        <f t="shared" si="69"/>
        <v>-1.6288813555030233</v>
      </c>
      <c r="AL166" s="10">
        <f t="shared" si="61"/>
        <v>-1.6420903097476001</v>
      </c>
    </row>
    <row r="167" spans="2:38" x14ac:dyDescent="0.3">
      <c r="B167" s="2" t="s">
        <v>164</v>
      </c>
      <c r="C167" s="41"/>
      <c r="D167" s="14">
        <v>9.5344276768309106E-3</v>
      </c>
      <c r="E167" s="15">
        <v>8.6998891535739198E-3</v>
      </c>
      <c r="F167" s="19">
        <v>4.4305570612334999E-3</v>
      </c>
      <c r="G167" s="43"/>
      <c r="H167" s="6">
        <v>41.351568721557101</v>
      </c>
      <c r="I167" s="7">
        <v>44.485755698625049</v>
      </c>
      <c r="J167" s="43"/>
      <c r="K167" s="6">
        <v>40.022064907240001</v>
      </c>
      <c r="L167" s="7">
        <v>43.119930353383694</v>
      </c>
      <c r="M167" s="43"/>
      <c r="N167" s="6">
        <v>41.149464451485997</v>
      </c>
      <c r="O167" s="7">
        <v>44.119607809093303</v>
      </c>
      <c r="P167" s="43"/>
      <c r="Q167" s="6">
        <v>39.777549694372802</v>
      </c>
      <c r="R167" s="7">
        <v>42.680479626156654</v>
      </c>
      <c r="S167" s="43"/>
      <c r="T167" s="6">
        <v>32.4475448044291</v>
      </c>
      <c r="U167" s="7">
        <v>34.798936288601354</v>
      </c>
      <c r="V167" s="43"/>
      <c r="W167" s="6">
        <v>31.3135989197275</v>
      </c>
      <c r="X167" s="7">
        <v>33.595788482406846</v>
      </c>
      <c r="Y167" s="43"/>
      <c r="Z167" s="46">
        <f t="shared" si="62"/>
        <v>-1.3295038143170999</v>
      </c>
      <c r="AA167" s="21">
        <f t="shared" si="63"/>
        <v>-1.3719147571131955</v>
      </c>
      <c r="AB167" s="10">
        <f t="shared" si="64"/>
        <v>-1.1339458847015997</v>
      </c>
      <c r="AC167" s="43"/>
      <c r="AD167" s="46">
        <f t="shared" si="65"/>
        <v>-1.3658253452413547</v>
      </c>
      <c r="AE167" s="21">
        <f t="shared" si="66"/>
        <v>-1.4391281829366491</v>
      </c>
      <c r="AF167" s="10">
        <f t="shared" si="67"/>
        <v>-1.203147806194508</v>
      </c>
      <c r="AG167" s="50"/>
      <c r="AH167" s="46">
        <f t="shared" si="68"/>
        <v>-0.29167005870607193</v>
      </c>
      <c r="AI167" s="10">
        <f t="shared" si="59"/>
        <v>-0.26372663859268181</v>
      </c>
      <c r="AK167" s="46">
        <f t="shared" si="69"/>
        <v>-2.7189666701207234</v>
      </c>
      <c r="AL167" s="10">
        <f t="shared" si="61"/>
        <v>-2.6385375390883583</v>
      </c>
    </row>
    <row r="168" spans="2:38" x14ac:dyDescent="0.3">
      <c r="B168" s="2" t="s">
        <v>165</v>
      </c>
      <c r="C168" s="41"/>
      <c r="D168" s="14">
        <v>0.106484984892253</v>
      </c>
      <c r="E168" s="15">
        <v>7.8024123180847199E-2</v>
      </c>
      <c r="F168" s="19">
        <v>5.2833139601124297E-2</v>
      </c>
      <c r="G168" s="43"/>
      <c r="H168" s="6">
        <v>35.750012639774297</v>
      </c>
      <c r="I168" s="7">
        <v>41.325400505231102</v>
      </c>
      <c r="J168" s="43"/>
      <c r="K168" s="6">
        <v>34.2738177748898</v>
      </c>
      <c r="L168" s="7">
        <v>39.486117940290299</v>
      </c>
      <c r="M168" s="43"/>
      <c r="N168" s="6">
        <v>34.022407717825502</v>
      </c>
      <c r="O168" s="7">
        <v>37.966832994376801</v>
      </c>
      <c r="P168" s="43"/>
      <c r="Q168" s="6">
        <v>32.758135096181299</v>
      </c>
      <c r="R168" s="7">
        <v>36.449768967502152</v>
      </c>
      <c r="S168" s="43"/>
      <c r="T168" s="6">
        <v>29.653976578700298</v>
      </c>
      <c r="U168" s="7">
        <v>32.3557876145546</v>
      </c>
      <c r="V168" s="43"/>
      <c r="W168" s="6">
        <v>28.581877567593899</v>
      </c>
      <c r="X168" s="7">
        <v>31.104851880040599</v>
      </c>
      <c r="Y168" s="43"/>
      <c r="Z168" s="46">
        <f t="shared" si="62"/>
        <v>-1.4761948648844978</v>
      </c>
      <c r="AA168" s="21">
        <f t="shared" si="63"/>
        <v>-1.2642726216442028</v>
      </c>
      <c r="AB168" s="10">
        <f t="shared" si="64"/>
        <v>-1.072099011106399</v>
      </c>
      <c r="AC168" s="43"/>
      <c r="AD168" s="46">
        <f t="shared" si="65"/>
        <v>-1.8392825649408024</v>
      </c>
      <c r="AE168" s="21">
        <f t="shared" si="66"/>
        <v>-1.5170640268746496</v>
      </c>
      <c r="AF168" s="10">
        <f t="shared" si="67"/>
        <v>-1.2509357345140018</v>
      </c>
      <c r="AG168" s="50"/>
      <c r="AH168" s="46">
        <f t="shared" si="68"/>
        <v>-0.57308920651114958</v>
      </c>
      <c r="AI168" s="10">
        <f t="shared" si="59"/>
        <v>-0.83293677740844829</v>
      </c>
      <c r="AK168" s="46">
        <f t="shared" si="69"/>
        <v>-2.7477264731643753</v>
      </c>
      <c r="AL168" s="10">
        <f t="shared" si="61"/>
        <v>-3.6822680481608852</v>
      </c>
    </row>
    <row r="169" spans="2:38" x14ac:dyDescent="0.3">
      <c r="B169" s="2" t="s">
        <v>166</v>
      </c>
      <c r="C169" s="41"/>
      <c r="D169" s="14">
        <v>5.7969420620573003E-2</v>
      </c>
      <c r="E169" s="15">
        <v>3.7427714016355203E-2</v>
      </c>
      <c r="F169" s="19">
        <v>2.52406345230381E-2</v>
      </c>
      <c r="G169" s="43"/>
      <c r="H169" s="6">
        <v>42.329855668984401</v>
      </c>
      <c r="I169" s="7">
        <v>48.674976670608253</v>
      </c>
      <c r="J169" s="43"/>
      <c r="K169" s="6">
        <v>40.693323088142797</v>
      </c>
      <c r="L169" s="7">
        <v>46.771197698046606</v>
      </c>
      <c r="M169" s="43"/>
      <c r="N169" s="6">
        <v>39.410303858307401</v>
      </c>
      <c r="O169" s="7">
        <v>43.889537939237897</v>
      </c>
      <c r="P169" s="43"/>
      <c r="Q169" s="6">
        <v>37.978851990367801</v>
      </c>
      <c r="R169" s="7">
        <v>42.258335395053749</v>
      </c>
      <c r="S169" s="43"/>
      <c r="T169" s="6">
        <v>34.763445068920298</v>
      </c>
      <c r="U169" s="7">
        <v>38.532312755584449</v>
      </c>
      <c r="V169" s="43"/>
      <c r="W169" s="6">
        <v>33.505025835363099</v>
      </c>
      <c r="X169" s="7">
        <v>37.100458959314949</v>
      </c>
      <c r="Y169" s="43"/>
      <c r="Z169" s="46">
        <f t="shared" si="62"/>
        <v>-1.6365325808416031</v>
      </c>
      <c r="AA169" s="21">
        <f t="shared" si="63"/>
        <v>-1.4314518679396002</v>
      </c>
      <c r="AB169" s="10">
        <f t="shared" si="64"/>
        <v>-1.2584192335571984</v>
      </c>
      <c r="AC169" s="43"/>
      <c r="AD169" s="46">
        <f t="shared" si="65"/>
        <v>-1.9037789725616463</v>
      </c>
      <c r="AE169" s="21">
        <f t="shared" si="66"/>
        <v>-1.6312025441841485</v>
      </c>
      <c r="AF169" s="10">
        <f t="shared" si="67"/>
        <v>-1.4318537962695004</v>
      </c>
      <c r="AG169" s="50"/>
      <c r="AH169" s="46">
        <f t="shared" si="68"/>
        <v>-0.45501492199400839</v>
      </c>
      <c r="AI169" s="10">
        <f t="shared" si="59"/>
        <v>-0.56860348637103986</v>
      </c>
      <c r="AK169" s="46">
        <f t="shared" si="69"/>
        <v>-2.9304100432448954</v>
      </c>
      <c r="AL169" s="10">
        <f t="shared" si="61"/>
        <v>-3.5154158941356517</v>
      </c>
    </row>
    <row r="170" spans="2:38" x14ac:dyDescent="0.3">
      <c r="B170" s="2" t="s">
        <v>167</v>
      </c>
      <c r="C170" s="41"/>
      <c r="D170" s="14">
        <v>0.17595526338369699</v>
      </c>
      <c r="E170" s="15">
        <v>0.40091070373597298</v>
      </c>
      <c r="F170" s="19">
        <v>0.12938363658833499</v>
      </c>
      <c r="G170" s="43"/>
      <c r="H170" s="6">
        <v>53.299262737415297</v>
      </c>
      <c r="I170" s="7">
        <v>58.246117304512396</v>
      </c>
      <c r="J170" s="43"/>
      <c r="K170" s="6">
        <v>51.237768688206799</v>
      </c>
      <c r="L170" s="7">
        <v>55.939709159417703</v>
      </c>
      <c r="M170" s="43"/>
      <c r="N170" s="6">
        <v>56.478836468851902</v>
      </c>
      <c r="O170" s="7">
        <v>61.3914262441426</v>
      </c>
      <c r="P170" s="43"/>
      <c r="Q170" s="6">
        <v>54.311243788391899</v>
      </c>
      <c r="R170" s="7">
        <v>59.035998862474145</v>
      </c>
      <c r="S170" s="43"/>
      <c r="T170" s="6">
        <v>45.092040176770197</v>
      </c>
      <c r="U170" s="7">
        <v>48.686013498711148</v>
      </c>
      <c r="V170" s="43"/>
      <c r="W170" s="6">
        <v>43.418519917768101</v>
      </c>
      <c r="X170" s="7">
        <v>46.827970843824602</v>
      </c>
      <c r="Y170" s="43"/>
      <c r="Z170" s="46">
        <f t="shared" si="62"/>
        <v>-2.0614940492084983</v>
      </c>
      <c r="AA170" s="21">
        <f t="shared" si="63"/>
        <v>-2.1675926804600039</v>
      </c>
      <c r="AB170" s="10">
        <f t="shared" si="64"/>
        <v>-1.6735202590020961</v>
      </c>
      <c r="AC170" s="43"/>
      <c r="AD170" s="46">
        <f t="shared" si="65"/>
        <v>-2.3064081450946929</v>
      </c>
      <c r="AE170" s="21">
        <f t="shared" si="66"/>
        <v>-2.3554273816684557</v>
      </c>
      <c r="AF170" s="10">
        <f t="shared" si="67"/>
        <v>-1.8580426548865461</v>
      </c>
      <c r="AG170" s="50"/>
      <c r="AH170" s="46">
        <f t="shared" si="68"/>
        <v>-0.37306094248938837</v>
      </c>
      <c r="AI170" s="10">
        <f t="shared" si="59"/>
        <v>-0.36102635482870105</v>
      </c>
      <c r="AK170" s="46">
        <f t="shared" si="69"/>
        <v>-2.5515644862574529</v>
      </c>
      <c r="AL170" s="10">
        <f t="shared" si="61"/>
        <v>-2.7384813417313971</v>
      </c>
    </row>
    <row r="171" spans="2:38" x14ac:dyDescent="0.3">
      <c r="B171" s="2" t="s">
        <v>168</v>
      </c>
      <c r="C171" s="41"/>
      <c r="D171" s="14">
        <v>5.3692336741199699E-2</v>
      </c>
      <c r="E171" s="15">
        <v>8.8546451862234796E-2</v>
      </c>
      <c r="F171" s="19">
        <v>4.0853484225472698E-2</v>
      </c>
      <c r="G171" s="43"/>
      <c r="H171" s="6">
        <v>51.463793857906303</v>
      </c>
      <c r="I171" s="7">
        <v>58.3271695979819</v>
      </c>
      <c r="J171" s="43"/>
      <c r="K171" s="6">
        <v>49.223120478498302</v>
      </c>
      <c r="L171" s="7">
        <v>55.7831985364339</v>
      </c>
      <c r="M171" s="43"/>
      <c r="N171" s="6">
        <v>54.259929636691801</v>
      </c>
      <c r="O171" s="7">
        <v>61.40443377544775</v>
      </c>
      <c r="P171" s="43"/>
      <c r="Q171" s="6">
        <v>51.8971648947932</v>
      </c>
      <c r="R171" s="7">
        <v>58.750683934519003</v>
      </c>
      <c r="S171" s="43"/>
      <c r="T171" s="6">
        <v>44.980454541927699</v>
      </c>
      <c r="U171" s="7">
        <v>50.75805103859215</v>
      </c>
      <c r="V171" s="43"/>
      <c r="W171" s="6">
        <v>43.051276022754202</v>
      </c>
      <c r="X171" s="7">
        <v>48.619623619377649</v>
      </c>
      <c r="Y171" s="43"/>
      <c r="Z171" s="46">
        <f t="shared" si="62"/>
        <v>-2.2406733794080012</v>
      </c>
      <c r="AA171" s="21">
        <f t="shared" si="63"/>
        <v>-2.3627647418986015</v>
      </c>
      <c r="AB171" s="10">
        <f t="shared" si="64"/>
        <v>-1.9291785191734974</v>
      </c>
      <c r="AC171" s="43"/>
      <c r="AD171" s="46">
        <f t="shared" si="65"/>
        <v>-2.5439710615479996</v>
      </c>
      <c r="AE171" s="21">
        <f t="shared" si="66"/>
        <v>-2.6537498409287466</v>
      </c>
      <c r="AF171" s="10">
        <f t="shared" si="67"/>
        <v>-2.1384274192145014</v>
      </c>
      <c r="AG171" s="50"/>
      <c r="AH171" s="46">
        <f t="shared" si="68"/>
        <v>-0.52160593718535053</v>
      </c>
      <c r="AI171" s="10">
        <f t="shared" si="59"/>
        <v>-0.61124995651369285</v>
      </c>
      <c r="AK171" s="46">
        <f t="shared" si="69"/>
        <v>-3.6635031133603717</v>
      </c>
      <c r="AL171" s="10">
        <f t="shared" si="61"/>
        <v>-4.1867271646950162</v>
      </c>
    </row>
    <row r="172" spans="2:38" x14ac:dyDescent="0.3">
      <c r="B172" s="2" t="s">
        <v>169</v>
      </c>
      <c r="C172" s="41"/>
      <c r="D172" s="14">
        <v>1.1329941759558</v>
      </c>
      <c r="E172" s="15">
        <v>1.33104681316909</v>
      </c>
      <c r="F172" s="19">
        <v>0.61182634467485197</v>
      </c>
      <c r="G172" s="43"/>
      <c r="H172" s="6">
        <v>42.3494350345428</v>
      </c>
      <c r="I172" s="7">
        <v>38.990785201449796</v>
      </c>
      <c r="J172" s="43"/>
      <c r="K172" s="6">
        <v>41.424834303093398</v>
      </c>
      <c r="L172" s="7">
        <v>37.964448410702751</v>
      </c>
      <c r="M172" s="43"/>
      <c r="N172" s="6">
        <v>45.145253134366797</v>
      </c>
      <c r="O172" s="7">
        <v>41.513107473115099</v>
      </c>
      <c r="P172" s="43"/>
      <c r="Q172" s="6">
        <v>44.184218577465899</v>
      </c>
      <c r="R172" s="7">
        <v>40.440442769141399</v>
      </c>
      <c r="S172" s="43"/>
      <c r="T172" s="6">
        <v>34.530730902499101</v>
      </c>
      <c r="U172" s="7">
        <v>31.813069934734852</v>
      </c>
      <c r="V172" s="43"/>
      <c r="W172" s="6">
        <v>33.682565494818697</v>
      </c>
      <c r="X172" s="7">
        <v>30.875698044431051</v>
      </c>
      <c r="Y172" s="43"/>
      <c r="Z172" s="46">
        <f t="shared" si="62"/>
        <v>-0.92460073144940225</v>
      </c>
      <c r="AA172" s="21">
        <f t="shared" si="63"/>
        <v>-0.96103455690089845</v>
      </c>
      <c r="AB172" s="10">
        <f t="shared" si="64"/>
        <v>-0.84816540768040483</v>
      </c>
      <c r="AC172" s="43"/>
      <c r="AD172" s="46">
        <f t="shared" si="65"/>
        <v>-1.0263367907470453</v>
      </c>
      <c r="AE172" s="21">
        <f t="shared" si="66"/>
        <v>-1.0726647039737003</v>
      </c>
      <c r="AF172" s="10">
        <f t="shared" si="67"/>
        <v>-0.93737189030380108</v>
      </c>
      <c r="AG172" s="50"/>
      <c r="AH172" s="46">
        <f t="shared" si="68"/>
        <v>-0.13933517861998113</v>
      </c>
      <c r="AI172" s="10">
        <f t="shared" si="59"/>
        <v>-0.16581996446804248</v>
      </c>
      <c r="AK172" s="46">
        <f t="shared" si="69"/>
        <v>-0.91500466866603514</v>
      </c>
      <c r="AL172" s="10">
        <f t="shared" si="61"/>
        <v>-1.0165727057789327</v>
      </c>
    </row>
    <row r="173" spans="2:38" x14ac:dyDescent="0.3">
      <c r="B173" s="2" t="s">
        <v>170</v>
      </c>
      <c r="C173" s="41"/>
      <c r="D173" s="14">
        <v>3.36087823902173E-2</v>
      </c>
      <c r="E173" s="15">
        <v>2.4848483929103899E-2</v>
      </c>
      <c r="F173" s="19">
        <v>1.6090146350621101E-2</v>
      </c>
      <c r="G173" s="43"/>
      <c r="H173" s="6">
        <v>42.737166677208101</v>
      </c>
      <c r="I173" s="7">
        <v>49.178796501159198</v>
      </c>
      <c r="J173" s="43"/>
      <c r="K173" s="6">
        <v>41.081822736236397</v>
      </c>
      <c r="L173" s="7">
        <v>47.290189387138994</v>
      </c>
      <c r="M173" s="43"/>
      <c r="N173" s="6">
        <v>40.1988929177705</v>
      </c>
      <c r="O173" s="7">
        <v>45.0799447363339</v>
      </c>
      <c r="P173" s="43"/>
      <c r="Q173" s="6">
        <v>38.732356516783902</v>
      </c>
      <c r="R173" s="7">
        <v>43.430202996107496</v>
      </c>
      <c r="S173" s="43"/>
      <c r="T173" s="6">
        <v>35.267983869440201</v>
      </c>
      <c r="U173" s="7">
        <v>39.3371646058634</v>
      </c>
      <c r="V173" s="43"/>
      <c r="W173" s="6">
        <v>33.981634180744798</v>
      </c>
      <c r="X173" s="7">
        <v>37.8995168895053</v>
      </c>
      <c r="Y173" s="43"/>
      <c r="Z173" s="46">
        <f t="shared" si="62"/>
        <v>-1.6553439409717043</v>
      </c>
      <c r="AA173" s="21">
        <f t="shared" si="63"/>
        <v>-1.4665364009865982</v>
      </c>
      <c r="AB173" s="10">
        <f t="shared" si="64"/>
        <v>-1.2863496886954024</v>
      </c>
      <c r="AC173" s="43"/>
      <c r="AD173" s="46">
        <f t="shared" si="65"/>
        <v>-1.8886071140202034</v>
      </c>
      <c r="AE173" s="21">
        <f t="shared" si="66"/>
        <v>-1.6497417402264034</v>
      </c>
      <c r="AF173" s="10">
        <f t="shared" si="67"/>
        <v>-1.4376477163581001</v>
      </c>
      <c r="AG173" s="50"/>
      <c r="AH173" s="46">
        <f t="shared" si="68"/>
        <v>-0.49490738729753547</v>
      </c>
      <c r="AI173" s="10">
        <f t="shared" si="59"/>
        <v>-0.60353325278688585</v>
      </c>
      <c r="AK173" s="46">
        <f t="shared" si="69"/>
        <v>-3.3199470297904301</v>
      </c>
      <c r="AL173" s="10">
        <f t="shared" si="61"/>
        <v>-3.9153718396879631</v>
      </c>
    </row>
    <row r="174" spans="2:38" x14ac:dyDescent="0.3">
      <c r="B174" s="2" t="s">
        <v>171</v>
      </c>
      <c r="C174" s="41"/>
      <c r="D174" s="14">
        <v>8.06884172344614E-3</v>
      </c>
      <c r="E174" s="15">
        <v>1.8777379238917001E-2</v>
      </c>
      <c r="F174" s="19">
        <v>8.1444312228344598E-3</v>
      </c>
      <c r="G174" s="43"/>
      <c r="H174" s="6">
        <v>26.161117248860599</v>
      </c>
      <c r="I174" s="7">
        <v>24.00220470941435</v>
      </c>
      <c r="J174" s="43"/>
      <c r="K174" s="6">
        <v>25.1982943073168</v>
      </c>
      <c r="L174" s="7">
        <v>23.06736481639625</v>
      </c>
      <c r="M174" s="43"/>
      <c r="N174" s="6">
        <v>26.900957073981999</v>
      </c>
      <c r="O174" s="7">
        <v>24.493144709945547</v>
      </c>
      <c r="P174" s="43"/>
      <c r="Q174" s="6">
        <v>25.943857698550801</v>
      </c>
      <c r="R174" s="7">
        <v>23.568954515261751</v>
      </c>
      <c r="S174" s="43"/>
      <c r="T174" s="6">
        <v>22.081475779317099</v>
      </c>
      <c r="U174" s="7">
        <v>20.164042290209053</v>
      </c>
      <c r="V174" s="43"/>
      <c r="W174" s="6">
        <v>21.225421873340199</v>
      </c>
      <c r="X174" s="7">
        <v>19.336595134326153</v>
      </c>
      <c r="Y174" s="43"/>
      <c r="Z174" s="46">
        <f t="shared" si="62"/>
        <v>-0.96282294154379855</v>
      </c>
      <c r="AA174" s="21">
        <f t="shared" si="63"/>
        <v>-0.9570993754311985</v>
      </c>
      <c r="AB174" s="10">
        <f t="shared" si="64"/>
        <v>-0.8560539059768999</v>
      </c>
      <c r="AC174" s="43"/>
      <c r="AD174" s="46">
        <f t="shared" si="65"/>
        <v>-0.93483989301810055</v>
      </c>
      <c r="AE174" s="21">
        <f t="shared" si="66"/>
        <v>-0.9241901946837956</v>
      </c>
      <c r="AF174" s="10">
        <f t="shared" si="67"/>
        <v>-0.82744715588290063</v>
      </c>
      <c r="AG174" s="50"/>
      <c r="AH174" s="46">
        <f t="shared" si="68"/>
        <v>-5.5677124885240306E-2</v>
      </c>
      <c r="AI174" s="10">
        <f t="shared" si="59"/>
        <v>-5.0178133030837097E-2</v>
      </c>
      <c r="AK174" s="46">
        <f t="shared" si="69"/>
        <v>-1.177826153445894</v>
      </c>
      <c r="AL174" s="10">
        <f t="shared" si="61"/>
        <v>-1.1230547399718871</v>
      </c>
    </row>
    <row r="175" spans="2:38" x14ac:dyDescent="0.3">
      <c r="B175" s="2" t="s">
        <v>172</v>
      </c>
      <c r="C175" s="41"/>
      <c r="D175" s="14">
        <v>1.5985088074999002E-2</v>
      </c>
      <c r="E175" s="15">
        <v>2.0937196103938901E-2</v>
      </c>
      <c r="F175" s="19">
        <v>1.1845739905384201E-2</v>
      </c>
      <c r="G175" s="43"/>
      <c r="H175" s="6">
        <v>32.818764410032898</v>
      </c>
      <c r="I175" s="7">
        <v>27.983392817775499</v>
      </c>
      <c r="J175" s="43"/>
      <c r="K175" s="6">
        <v>32.089470428928202</v>
      </c>
      <c r="L175" s="7">
        <v>27.179641469615902</v>
      </c>
      <c r="M175" s="43"/>
      <c r="N175" s="6">
        <v>38.8334035568678</v>
      </c>
      <c r="O175" s="7">
        <v>32.903598972890599</v>
      </c>
      <c r="P175" s="43"/>
      <c r="Q175" s="6">
        <v>38.112864072032302</v>
      </c>
      <c r="R175" s="7">
        <v>32.122181519686201</v>
      </c>
      <c r="S175" s="43"/>
      <c r="T175" s="6">
        <v>30.643367528458601</v>
      </c>
      <c r="U175" s="7">
        <v>25.818973891687751</v>
      </c>
      <c r="V175" s="43"/>
      <c r="W175" s="6">
        <v>29.946820585467101</v>
      </c>
      <c r="X175" s="7">
        <v>25.054887903543449</v>
      </c>
      <c r="Y175" s="43"/>
      <c r="Z175" s="46">
        <f t="shared" si="62"/>
        <v>-0.72929398110469634</v>
      </c>
      <c r="AA175" s="21">
        <f t="shared" si="63"/>
        <v>-0.72053948483549846</v>
      </c>
      <c r="AB175" s="10">
        <f t="shared" si="64"/>
        <v>-0.69654694299149966</v>
      </c>
      <c r="AC175" s="43"/>
      <c r="AD175" s="46">
        <f t="shared" si="65"/>
        <v>-0.80375134815959726</v>
      </c>
      <c r="AE175" s="21">
        <f t="shared" si="66"/>
        <v>-0.78141745320439782</v>
      </c>
      <c r="AF175" s="10">
        <f t="shared" si="67"/>
        <v>-0.76408598814430206</v>
      </c>
      <c r="AG175" s="50"/>
      <c r="AH175" s="46">
        <f t="shared" si="68"/>
        <v>-4.3356699922955072E-2</v>
      </c>
      <c r="AI175" s="10">
        <f t="shared" si="59"/>
        <v>-3.2299668825527199E-2</v>
      </c>
      <c r="AK175" s="46">
        <f t="shared" si="69"/>
        <v>-0.89521866099806269</v>
      </c>
      <c r="AL175" s="10">
        <f t="shared" si="61"/>
        <v>-0.91700058361715386</v>
      </c>
    </row>
    <row r="176" spans="2:38" x14ac:dyDescent="0.3">
      <c r="B176" s="2" t="s">
        <v>173</v>
      </c>
      <c r="C176" s="41"/>
      <c r="D176" s="14">
        <v>5.4942144572012804E-4</v>
      </c>
      <c r="E176" s="15">
        <v>7.2392586081126303E-4</v>
      </c>
      <c r="F176" s="19">
        <v>2.6064928392070097E-4</v>
      </c>
      <c r="G176" s="43"/>
      <c r="H176" s="6">
        <v>25.591182864965202</v>
      </c>
      <c r="I176" s="7">
        <v>29.233777487470402</v>
      </c>
      <c r="J176" s="43"/>
      <c r="K176" s="6">
        <v>24.0880166145365</v>
      </c>
      <c r="L176" s="7">
        <v>27.665721573693698</v>
      </c>
      <c r="M176" s="43"/>
      <c r="N176" s="6">
        <v>25.3788475834073</v>
      </c>
      <c r="O176" s="7">
        <v>29.179837670174898</v>
      </c>
      <c r="P176" s="43"/>
      <c r="Q176" s="6">
        <v>23.908232299572099</v>
      </c>
      <c r="R176" s="7">
        <v>27.63108358803585</v>
      </c>
      <c r="S176" s="43"/>
      <c r="T176" s="6">
        <v>23.158624513532398</v>
      </c>
      <c r="U176" s="7">
        <v>26.638599061083148</v>
      </c>
      <c r="V176" s="43"/>
      <c r="W176" s="6">
        <v>21.8400036795868</v>
      </c>
      <c r="X176" s="7">
        <v>25.245549923344949</v>
      </c>
      <c r="Y176" s="43"/>
      <c r="Z176" s="46">
        <f t="shared" si="62"/>
        <v>-1.503166250428702</v>
      </c>
      <c r="AA176" s="21">
        <f t="shared" si="63"/>
        <v>-1.4706152838352011</v>
      </c>
      <c r="AB176" s="10">
        <f t="shared" si="64"/>
        <v>-1.318620833945598</v>
      </c>
      <c r="AC176" s="43"/>
      <c r="AD176" s="46">
        <f t="shared" si="65"/>
        <v>-1.5680559137767034</v>
      </c>
      <c r="AE176" s="21">
        <f t="shared" si="66"/>
        <v>-1.5487540821390482</v>
      </c>
      <c r="AF176" s="10">
        <f t="shared" si="67"/>
        <v>-1.3930491377381991</v>
      </c>
      <c r="AG176" s="50"/>
      <c r="AH176" s="46">
        <f t="shared" si="68"/>
        <v>-0.16942951497522188</v>
      </c>
      <c r="AI176" s="10">
        <f t="shared" si="59"/>
        <v>-0.16962757194847028</v>
      </c>
      <c r="AK176" s="46">
        <f t="shared" si="69"/>
        <v>-2.7291844069644107</v>
      </c>
      <c r="AL176" s="10">
        <f t="shared" si="61"/>
        <v>-2.8031877589208527</v>
      </c>
    </row>
    <row r="177" spans="2:38" x14ac:dyDescent="0.3">
      <c r="B177" s="2" t="s">
        <v>174</v>
      </c>
      <c r="C177" s="41"/>
      <c r="D177" s="14">
        <v>6.1057630336216501E-2</v>
      </c>
      <c r="E177" s="15">
        <v>5.1148482592655801E-2</v>
      </c>
      <c r="F177" s="19">
        <v>1.7732640421179401E-2</v>
      </c>
      <c r="G177" s="43"/>
      <c r="H177" s="6">
        <v>23.982416734998001</v>
      </c>
      <c r="I177" s="7">
        <v>22.699256031147598</v>
      </c>
      <c r="J177" s="43"/>
      <c r="K177" s="6">
        <v>22.617629805894701</v>
      </c>
      <c r="L177" s="7">
        <v>21.330678564503252</v>
      </c>
      <c r="M177" s="43"/>
      <c r="N177" s="6">
        <v>23.2574216476369</v>
      </c>
      <c r="O177" s="7">
        <v>21.866110990503749</v>
      </c>
      <c r="P177" s="43"/>
      <c r="Q177" s="6">
        <v>21.970078219419801</v>
      </c>
      <c r="R177" s="7">
        <v>20.577914622194747</v>
      </c>
      <c r="S177" s="43"/>
      <c r="T177" s="6">
        <v>19.2955115826229</v>
      </c>
      <c r="U177" s="7">
        <v>17.886247615021901</v>
      </c>
      <c r="V177" s="43"/>
      <c r="W177" s="6">
        <v>18.166616252233201</v>
      </c>
      <c r="X177" s="7">
        <v>16.7675637711585</v>
      </c>
      <c r="Y177" s="43"/>
      <c r="Z177" s="46">
        <f t="shared" si="62"/>
        <v>-1.3647869291032997</v>
      </c>
      <c r="AA177" s="21">
        <f t="shared" si="63"/>
        <v>-1.287343428217099</v>
      </c>
      <c r="AB177" s="10">
        <f t="shared" si="64"/>
        <v>-1.1288953303896996</v>
      </c>
      <c r="AC177" s="43"/>
      <c r="AD177" s="46">
        <f t="shared" si="65"/>
        <v>-1.3685774666443464</v>
      </c>
      <c r="AE177" s="21">
        <f t="shared" si="66"/>
        <v>-1.2881963683090021</v>
      </c>
      <c r="AF177" s="10">
        <f t="shared" si="67"/>
        <v>-1.1186838438634013</v>
      </c>
      <c r="AG177" s="50"/>
      <c r="AH177" s="46">
        <f t="shared" si="68"/>
        <v>-0.17642744890051099</v>
      </c>
      <c r="AI177" s="10">
        <f t="shared" si="59"/>
        <v>-0.18744557736357792</v>
      </c>
      <c r="AK177" s="46">
        <f t="shared" si="69"/>
        <v>-1.8367484729246595</v>
      </c>
      <c r="AL177" s="10">
        <f t="shared" si="61"/>
        <v>-1.8708898261094713</v>
      </c>
    </row>
    <row r="178" spans="2:38" x14ac:dyDescent="0.3">
      <c r="B178" s="2" t="s">
        <v>175</v>
      </c>
      <c r="C178" s="41"/>
      <c r="D178" s="14">
        <v>8.7137671518938795E-2</v>
      </c>
      <c r="E178" s="15">
        <v>0.16435615081895899</v>
      </c>
      <c r="F178" s="19">
        <v>4.5408744936677001E-2</v>
      </c>
      <c r="G178" s="43"/>
      <c r="H178" s="6">
        <v>44.757333311629502</v>
      </c>
      <c r="I178" s="7">
        <v>49.857118297624297</v>
      </c>
      <c r="J178" s="43"/>
      <c r="K178" s="6">
        <v>42.973276983945802</v>
      </c>
      <c r="L178" s="7">
        <v>47.76382476093665</v>
      </c>
      <c r="M178" s="43"/>
      <c r="N178" s="6">
        <v>44.407080050986501</v>
      </c>
      <c r="O178" s="7">
        <v>49.089081335061195</v>
      </c>
      <c r="P178" s="43"/>
      <c r="Q178" s="6">
        <v>42.729675450062501</v>
      </c>
      <c r="R178" s="7">
        <v>47.156309479819996</v>
      </c>
      <c r="S178" s="43"/>
      <c r="T178" s="6">
        <v>35.871368755700601</v>
      </c>
      <c r="U178" s="7">
        <v>39.305205160571745</v>
      </c>
      <c r="V178" s="43"/>
      <c r="W178" s="6">
        <v>34.523968504992901</v>
      </c>
      <c r="X178" s="7">
        <v>37.740789423674101</v>
      </c>
      <c r="Y178" s="43"/>
      <c r="Z178" s="46">
        <f t="shared" si="62"/>
        <v>-1.7840563276837003</v>
      </c>
      <c r="AA178" s="21">
        <f t="shared" si="63"/>
        <v>-1.6774046009239996</v>
      </c>
      <c r="AB178" s="10">
        <f t="shared" si="64"/>
        <v>-1.3474002507077003</v>
      </c>
      <c r="AC178" s="43"/>
      <c r="AD178" s="46">
        <f t="shared" si="65"/>
        <v>-2.0932935366876464</v>
      </c>
      <c r="AE178" s="21">
        <f t="shared" si="66"/>
        <v>-1.9327718552411994</v>
      </c>
      <c r="AF178" s="10">
        <f t="shared" si="67"/>
        <v>-1.5644157368976437</v>
      </c>
      <c r="AG178" s="50"/>
      <c r="AH178" s="46">
        <f t="shared" si="68"/>
        <v>-0.25841825227365522</v>
      </c>
      <c r="AI178" s="10">
        <f t="shared" si="59"/>
        <v>-0.28873861776333187</v>
      </c>
      <c r="AK178" s="46">
        <f t="shared" si="69"/>
        <v>-2.2350478817342845</v>
      </c>
      <c r="AL178" s="10">
        <f t="shared" si="61"/>
        <v>-2.5697518438180342</v>
      </c>
    </row>
    <row r="179" spans="2:38" x14ac:dyDescent="0.3">
      <c r="B179" s="2" t="s">
        <v>176</v>
      </c>
      <c r="C179" s="41"/>
      <c r="D179" s="14">
        <v>0.95556253685753401</v>
      </c>
      <c r="E179" s="15">
        <v>0.85736289291832801</v>
      </c>
      <c r="F179" s="19">
        <v>0.52910688938331996</v>
      </c>
      <c r="G179" s="43"/>
      <c r="H179" s="6">
        <v>45.414013412768597</v>
      </c>
      <c r="I179" s="7">
        <v>51.417059052202845</v>
      </c>
      <c r="J179" s="43"/>
      <c r="K179" s="6">
        <v>43.594001529571003</v>
      </c>
      <c r="L179" s="7">
        <v>49.3226630803047</v>
      </c>
      <c r="M179" s="43"/>
      <c r="N179" s="6">
        <v>44.784150613711901</v>
      </c>
      <c r="O179" s="7">
        <v>50.094593012202395</v>
      </c>
      <c r="P179" s="43"/>
      <c r="Q179" s="6">
        <v>43.058884900121399</v>
      </c>
      <c r="R179" s="7">
        <v>48.140109849051996</v>
      </c>
      <c r="S179" s="43"/>
      <c r="T179" s="6">
        <v>38.439374385876199</v>
      </c>
      <c r="U179" s="7">
        <v>42.612315230771003</v>
      </c>
      <c r="V179" s="43"/>
      <c r="W179" s="6">
        <v>36.988454923616601</v>
      </c>
      <c r="X179" s="7">
        <v>40.986039518649704</v>
      </c>
      <c r="Y179" s="43"/>
      <c r="Z179" s="46">
        <f t="shared" si="62"/>
        <v>-1.8200118831975942</v>
      </c>
      <c r="AA179" s="21">
        <f t="shared" si="63"/>
        <v>-1.7252657135905025</v>
      </c>
      <c r="AB179" s="10">
        <f t="shared" si="64"/>
        <v>-1.4509194622595984</v>
      </c>
      <c r="AC179" s="43"/>
      <c r="AD179" s="46">
        <f t="shared" si="65"/>
        <v>-2.0943959718981446</v>
      </c>
      <c r="AE179" s="21">
        <f t="shared" si="66"/>
        <v>-1.9544831631503996</v>
      </c>
      <c r="AF179" s="10">
        <f t="shared" si="67"/>
        <v>-1.6262757121212985</v>
      </c>
      <c r="AG179" s="50"/>
      <c r="AH179" s="46">
        <f t="shared" si="68"/>
        <v>-0.60737657589105842</v>
      </c>
      <c r="AI179" s="10">
        <f t="shared" si="59"/>
        <v>-0.75789875182033806</v>
      </c>
      <c r="AK179" s="46">
        <f t="shared" si="69"/>
        <v>-1.8346371898753877</v>
      </c>
      <c r="AL179" s="10">
        <f t="shared" si="61"/>
        <v>-2.1028976446518608</v>
      </c>
    </row>
    <row r="180" spans="2:38" x14ac:dyDescent="0.3">
      <c r="B180" s="2" t="s">
        <v>177</v>
      </c>
      <c r="C180" s="41"/>
      <c r="D180" s="14">
        <v>0.30992369825235899</v>
      </c>
      <c r="E180" s="15">
        <v>0.40694675656945201</v>
      </c>
      <c r="F180" s="19">
        <v>0.21735457150276999</v>
      </c>
      <c r="G180" s="43"/>
      <c r="H180" s="6">
        <v>47.403586244296001</v>
      </c>
      <c r="I180" s="7">
        <v>55.170364564959101</v>
      </c>
      <c r="J180" s="43"/>
      <c r="K180" s="6">
        <v>45.280997489168797</v>
      </c>
      <c r="L180" s="7">
        <v>52.630043551356749</v>
      </c>
      <c r="M180" s="43"/>
      <c r="N180" s="6">
        <v>48.663731271208498</v>
      </c>
      <c r="O180" s="7">
        <v>56.819162039161853</v>
      </c>
      <c r="P180" s="43"/>
      <c r="Q180" s="6">
        <v>46.467263558250899</v>
      </c>
      <c r="R180" s="7">
        <v>54.200032678915747</v>
      </c>
      <c r="S180" s="43"/>
      <c r="T180" s="6">
        <v>41.041910489504097</v>
      </c>
      <c r="U180" s="7">
        <v>47.663055026200198</v>
      </c>
      <c r="V180" s="43"/>
      <c r="W180" s="6">
        <v>39.270912287255001</v>
      </c>
      <c r="X180" s="7">
        <v>45.56169818641095</v>
      </c>
      <c r="Y180" s="43"/>
      <c r="Z180" s="46">
        <f t="shared" si="62"/>
        <v>-2.1225887551272038</v>
      </c>
      <c r="AA180" s="21">
        <f t="shared" si="63"/>
        <v>-2.1964677129575989</v>
      </c>
      <c r="AB180" s="10">
        <f t="shared" si="64"/>
        <v>-1.7709982022490962</v>
      </c>
      <c r="AC180" s="43"/>
      <c r="AD180" s="46">
        <f t="shared" si="65"/>
        <v>-2.5403210136023517</v>
      </c>
      <c r="AE180" s="21">
        <f t="shared" si="66"/>
        <v>-2.6191293602461059</v>
      </c>
      <c r="AF180" s="10">
        <f t="shared" si="67"/>
        <v>-2.101356839789247</v>
      </c>
      <c r="AG180" s="50"/>
      <c r="AH180" s="46">
        <f t="shared" si="68"/>
        <v>-0.69382141418760612</v>
      </c>
      <c r="AI180" s="10">
        <f t="shared" si="59"/>
        <v>-0.84588363696075664</v>
      </c>
      <c r="AK180" s="46">
        <f t="shared" si="69"/>
        <v>-2.8618470437941985</v>
      </c>
      <c r="AL180" s="10">
        <f t="shared" si="61"/>
        <v>-3.4344066770833024</v>
      </c>
    </row>
    <row r="181" spans="2:38" x14ac:dyDescent="0.3">
      <c r="B181" s="2" t="s">
        <v>178</v>
      </c>
      <c r="C181" s="41"/>
      <c r="D181" s="14">
        <v>0</v>
      </c>
      <c r="E181" s="15">
        <v>0</v>
      </c>
      <c r="F181" s="19">
        <v>0</v>
      </c>
      <c r="G181" s="43"/>
      <c r="H181" s="6" t="s">
        <v>107</v>
      </c>
      <c r="I181" s="7" t="s">
        <v>107</v>
      </c>
      <c r="J181" s="43"/>
      <c r="K181" s="6" t="s">
        <v>107</v>
      </c>
      <c r="L181" s="7" t="s">
        <v>107</v>
      </c>
      <c r="M181" s="43"/>
      <c r="N181" s="6" t="s">
        <v>107</v>
      </c>
      <c r="O181" s="7" t="s">
        <v>107</v>
      </c>
      <c r="P181" s="43"/>
      <c r="Q181" s="6" t="s">
        <v>107</v>
      </c>
      <c r="R181" s="7" t="s">
        <v>107</v>
      </c>
      <c r="S181" s="43"/>
      <c r="T181" s="6" t="s">
        <v>107</v>
      </c>
      <c r="U181" s="7" t="s">
        <v>107</v>
      </c>
      <c r="V181" s="43"/>
      <c r="W181" s="6" t="s">
        <v>107</v>
      </c>
      <c r="X181" s="7" t="s">
        <v>107</v>
      </c>
      <c r="Y181" s="43"/>
      <c r="Z181" s="46" t="s">
        <v>107</v>
      </c>
      <c r="AA181" s="21" t="s">
        <v>107</v>
      </c>
      <c r="AB181" s="10" t="s">
        <v>107</v>
      </c>
      <c r="AC181" s="43"/>
      <c r="AD181" s="46" t="s">
        <v>107</v>
      </c>
      <c r="AE181" s="21" t="s">
        <v>107</v>
      </c>
      <c r="AF181" s="10" t="s">
        <v>107</v>
      </c>
      <c r="AG181" s="50"/>
      <c r="AH181" s="46" t="s">
        <v>107</v>
      </c>
      <c r="AI181" s="10" t="s">
        <v>107</v>
      </c>
      <c r="AK181" s="46" t="s">
        <v>107</v>
      </c>
      <c r="AL181" s="10" t="s">
        <v>107</v>
      </c>
    </row>
    <row r="182" spans="2:38" x14ac:dyDescent="0.3">
      <c r="B182" s="2" t="s">
        <v>179</v>
      </c>
      <c r="C182" s="41"/>
      <c r="D182" s="14">
        <v>9.2063869718621599E-2</v>
      </c>
      <c r="E182" s="15">
        <v>0.25188594679654203</v>
      </c>
      <c r="F182" s="19">
        <v>0.15321611288565601</v>
      </c>
      <c r="G182" s="43"/>
      <c r="H182" s="6">
        <v>33.778338972634899</v>
      </c>
      <c r="I182" s="7">
        <v>29.931435040010697</v>
      </c>
      <c r="J182" s="43"/>
      <c r="K182" s="6">
        <v>33.061359892272598</v>
      </c>
      <c r="L182" s="7">
        <v>29.185613367195153</v>
      </c>
      <c r="M182" s="43"/>
      <c r="N182" s="6">
        <v>42.193555322421403</v>
      </c>
      <c r="O182" s="7">
        <v>39.138281559227899</v>
      </c>
      <c r="P182" s="43"/>
      <c r="Q182" s="6">
        <v>41.494328618120001</v>
      </c>
      <c r="R182" s="7">
        <v>38.409092932665551</v>
      </c>
      <c r="S182" s="43"/>
      <c r="T182" s="6">
        <v>35.234061338383803</v>
      </c>
      <c r="U182" s="7">
        <v>31.541478788956447</v>
      </c>
      <c r="V182" s="43"/>
      <c r="W182" s="6">
        <v>34.571303912017697</v>
      </c>
      <c r="X182" s="7">
        <v>30.855552036474002</v>
      </c>
      <c r="Y182" s="43"/>
      <c r="Z182" s="46">
        <f t="shared" ref="Z182:Z197" si="70">K182-H182</f>
        <v>-0.71697908036230018</v>
      </c>
      <c r="AA182" s="21">
        <f t="shared" ref="AA182:AA197" si="71">Q182-N182</f>
        <v>-0.69922670430140244</v>
      </c>
      <c r="AB182" s="10">
        <f t="shared" ref="AB182:AB197" si="72">W182-T182</f>
        <v>-0.66275742636610602</v>
      </c>
      <c r="AC182" s="43"/>
      <c r="AD182" s="46">
        <f t="shared" ref="AD182:AD197" si="73">L182-I182</f>
        <v>-0.7458216728155449</v>
      </c>
      <c r="AE182" s="21">
        <f t="shared" ref="AE182:AE197" si="74">R182-O182</f>
        <v>-0.72918862656234751</v>
      </c>
      <c r="AF182" s="10">
        <f t="shared" ref="AF182:AF197" si="75">X182-U182</f>
        <v>-0.68592675248244461</v>
      </c>
      <c r="AG182" s="50"/>
      <c r="AH182" s="46">
        <f t="shared" ref="AH182:AH197" si="76">SLOPE(Z182:AB182,LN($D182:$F182))</f>
        <v>1.8002208092804551E-2</v>
      </c>
      <c r="AI182" s="10">
        <f t="shared" si="59"/>
        <v>1.6940358543034835E-2</v>
      </c>
      <c r="AK182" s="46">
        <f t="shared" ref="AK182:AK197" si="77">INTERCEPT(Z182:AB182,LN($D182:$F182))</f>
        <v>-0.65914384116013081</v>
      </c>
      <c r="AL182" s="10">
        <f t="shared" si="61"/>
        <v>-0.68846471686134081</v>
      </c>
    </row>
    <row r="183" spans="2:38" x14ac:dyDescent="0.3">
      <c r="B183" s="2" t="s">
        <v>180</v>
      </c>
      <c r="C183" s="41"/>
      <c r="D183" s="14">
        <v>0.55699177083181695</v>
      </c>
      <c r="E183" s="15">
        <v>0.47150193161979098</v>
      </c>
      <c r="F183" s="19">
        <v>0.182085431046764</v>
      </c>
      <c r="G183" s="43"/>
      <c r="H183" s="6">
        <v>38.8558938327484</v>
      </c>
      <c r="I183" s="7">
        <v>47.154076537855147</v>
      </c>
      <c r="J183" s="43"/>
      <c r="K183" s="6">
        <v>37.411233021930002</v>
      </c>
      <c r="L183" s="7">
        <v>45.378987017476447</v>
      </c>
      <c r="M183" s="43"/>
      <c r="N183" s="6">
        <v>37.256764255981999</v>
      </c>
      <c r="O183" s="7">
        <v>44.239219255851395</v>
      </c>
      <c r="P183" s="43"/>
      <c r="Q183" s="6">
        <v>35.958905141400201</v>
      </c>
      <c r="R183" s="7">
        <v>42.679815586004253</v>
      </c>
      <c r="S183" s="43"/>
      <c r="T183" s="6">
        <v>31.979739776827699</v>
      </c>
      <c r="U183" s="7">
        <v>37.355585310301201</v>
      </c>
      <c r="V183" s="43"/>
      <c r="W183" s="6">
        <v>30.872894345358102</v>
      </c>
      <c r="X183" s="7">
        <v>36.038937198811155</v>
      </c>
      <c r="Y183" s="43"/>
      <c r="Z183" s="46">
        <f t="shared" si="70"/>
        <v>-1.444660810818398</v>
      </c>
      <c r="AA183" s="21">
        <f t="shared" si="71"/>
        <v>-1.2978591145817973</v>
      </c>
      <c r="AB183" s="10">
        <f t="shared" si="72"/>
        <v>-1.1068454314695977</v>
      </c>
      <c r="AC183" s="43"/>
      <c r="AD183" s="46">
        <f t="shared" si="73"/>
        <v>-1.7750895203786996</v>
      </c>
      <c r="AE183" s="21">
        <f t="shared" si="74"/>
        <v>-1.5594036698471427</v>
      </c>
      <c r="AF183" s="10">
        <f t="shared" si="75"/>
        <v>-1.3166481114900463</v>
      </c>
      <c r="AG183" s="50"/>
      <c r="AH183" s="46">
        <f t="shared" si="76"/>
        <v>-0.26746437776121695</v>
      </c>
      <c r="AI183" s="10">
        <f t="shared" si="59"/>
        <v>-0.35705069954937896</v>
      </c>
      <c r="AK183" s="46">
        <f t="shared" si="77"/>
        <v>-1.5541805453073989</v>
      </c>
      <c r="AL183" s="10">
        <f t="shared" si="61"/>
        <v>-1.9122294418902421</v>
      </c>
    </row>
    <row r="184" spans="2:38" x14ac:dyDescent="0.3">
      <c r="B184" s="2" t="s">
        <v>181</v>
      </c>
      <c r="C184" s="41"/>
      <c r="D184" s="14">
        <v>0.40790914176480098</v>
      </c>
      <c r="E184" s="15">
        <v>0.57104662975992204</v>
      </c>
      <c r="F184" s="19">
        <v>0.14421639564366201</v>
      </c>
      <c r="G184" s="43"/>
      <c r="H184" s="6">
        <v>60.566658642154302</v>
      </c>
      <c r="I184" s="7">
        <v>61.264501752549606</v>
      </c>
      <c r="J184" s="43"/>
      <c r="K184" s="6">
        <v>57.678503613487202</v>
      </c>
      <c r="L184" s="7">
        <v>58.051749014204105</v>
      </c>
      <c r="M184" s="43"/>
      <c r="N184" s="6">
        <v>64.6249622849258</v>
      </c>
      <c r="O184" s="7">
        <v>65.708975735084394</v>
      </c>
      <c r="P184" s="43"/>
      <c r="Q184" s="6">
        <v>61.4149988028732</v>
      </c>
      <c r="R184" s="7">
        <v>62.087251545900003</v>
      </c>
      <c r="S184" s="43"/>
      <c r="T184" s="6">
        <v>45.667374757478399</v>
      </c>
      <c r="U184" s="7">
        <v>45.624383059304499</v>
      </c>
      <c r="V184" s="43"/>
      <c r="W184" s="6">
        <v>43.493739990618501</v>
      </c>
      <c r="X184" s="7">
        <v>43.236883310012402</v>
      </c>
      <c r="Y184" s="43"/>
      <c r="Z184" s="46">
        <f t="shared" si="70"/>
        <v>-2.8881550286671001</v>
      </c>
      <c r="AA184" s="21">
        <f t="shared" si="71"/>
        <v>-3.2099634820526006</v>
      </c>
      <c r="AB184" s="10">
        <f t="shared" si="72"/>
        <v>-2.1736347668598981</v>
      </c>
      <c r="AC184" s="43"/>
      <c r="AD184" s="46">
        <f t="shared" si="73"/>
        <v>-3.2127527383455003</v>
      </c>
      <c r="AE184" s="21">
        <f t="shared" si="74"/>
        <v>-3.6217241891843912</v>
      </c>
      <c r="AF184" s="10">
        <f t="shared" si="75"/>
        <v>-2.3874997492920969</v>
      </c>
      <c r="AG184" s="50"/>
      <c r="AH184" s="46">
        <f t="shared" si="76"/>
        <v>-0.73746886304704629</v>
      </c>
      <c r="AI184" s="10">
        <f t="shared" si="59"/>
        <v>-0.87243905954329104</v>
      </c>
      <c r="AK184" s="46">
        <f t="shared" si="77"/>
        <v>-3.5914354547368319</v>
      </c>
      <c r="AL184" s="10">
        <f t="shared" si="61"/>
        <v>-4.0608474772927767</v>
      </c>
    </row>
    <row r="185" spans="2:38" x14ac:dyDescent="0.3">
      <c r="B185" s="2" t="s">
        <v>182</v>
      </c>
      <c r="C185" s="41"/>
      <c r="D185" s="14">
        <v>0.846882993866798</v>
      </c>
      <c r="E185" s="15">
        <v>0.52734172231700105</v>
      </c>
      <c r="F185" s="19">
        <v>0.36997941161735498</v>
      </c>
      <c r="G185" s="43"/>
      <c r="H185" s="6">
        <v>39.1028345510992</v>
      </c>
      <c r="I185" s="7">
        <v>42.756876379640346</v>
      </c>
      <c r="J185" s="43"/>
      <c r="K185" s="6">
        <v>37.387396391080699</v>
      </c>
      <c r="L185" s="7">
        <v>40.654956225028997</v>
      </c>
      <c r="M185" s="43"/>
      <c r="N185" s="6">
        <v>37.357852857275901</v>
      </c>
      <c r="O185" s="7">
        <v>39.667276903071851</v>
      </c>
      <c r="P185" s="43"/>
      <c r="Q185" s="6">
        <v>35.892472039505897</v>
      </c>
      <c r="R185" s="7">
        <v>37.929314514821897</v>
      </c>
      <c r="S185" s="43"/>
      <c r="T185" s="6">
        <v>32.559906973364598</v>
      </c>
      <c r="U185" s="7">
        <v>33.841573772537899</v>
      </c>
      <c r="V185" s="43"/>
      <c r="W185" s="6">
        <v>31.333542225502399</v>
      </c>
      <c r="X185" s="7">
        <v>32.428930888136151</v>
      </c>
      <c r="Y185" s="43"/>
      <c r="Z185" s="46">
        <f t="shared" si="70"/>
        <v>-1.7154381600185005</v>
      </c>
      <c r="AA185" s="21">
        <f t="shared" si="71"/>
        <v>-1.4653808177700043</v>
      </c>
      <c r="AB185" s="10">
        <f t="shared" si="72"/>
        <v>-1.2263647478621991</v>
      </c>
      <c r="AC185" s="43"/>
      <c r="AD185" s="46">
        <f t="shared" si="73"/>
        <v>-2.1019201546113493</v>
      </c>
      <c r="AE185" s="21">
        <f t="shared" si="74"/>
        <v>-1.7379623882499544</v>
      </c>
      <c r="AF185" s="10">
        <f t="shared" si="75"/>
        <v>-1.4126428844017482</v>
      </c>
      <c r="AG185" s="50"/>
      <c r="AH185" s="46">
        <f t="shared" si="76"/>
        <v>-0.58716372424478669</v>
      </c>
      <c r="AI185" s="10">
        <f t="shared" si="59"/>
        <v>-0.82885032550123316</v>
      </c>
      <c r="AK185" s="46">
        <f t="shared" si="77"/>
        <v>-1.8214391674677874</v>
      </c>
      <c r="AL185" s="10">
        <f t="shared" si="61"/>
        <v>-2.2482644976156405</v>
      </c>
    </row>
    <row r="186" spans="2:38" x14ac:dyDescent="0.3">
      <c r="B186" s="2" t="s">
        <v>183</v>
      </c>
      <c r="C186" s="41"/>
      <c r="D186" s="14">
        <v>0.1740325076773</v>
      </c>
      <c r="E186" s="15">
        <v>0.42344442790107101</v>
      </c>
      <c r="F186" s="19">
        <v>0.2260815036239</v>
      </c>
      <c r="G186" s="43"/>
      <c r="H186" s="6">
        <v>28.5214824968205</v>
      </c>
      <c r="I186" s="7">
        <v>27.066943051716351</v>
      </c>
      <c r="J186" s="43"/>
      <c r="K186" s="6">
        <v>27.490410658390299</v>
      </c>
      <c r="L186" s="7">
        <v>25.963556721395651</v>
      </c>
      <c r="M186" s="43"/>
      <c r="N186" s="6">
        <v>32.648298471981199</v>
      </c>
      <c r="O186" s="7">
        <v>30.9367274045402</v>
      </c>
      <c r="P186" s="43"/>
      <c r="Q186" s="6">
        <v>31.611362380378999</v>
      </c>
      <c r="R186" s="7">
        <v>29.824528740945652</v>
      </c>
      <c r="S186" s="43"/>
      <c r="T186" s="6">
        <v>27.721143306118801</v>
      </c>
      <c r="U186" s="7">
        <v>26.017713832223251</v>
      </c>
      <c r="V186" s="43"/>
      <c r="W186" s="6">
        <v>26.7645755087201</v>
      </c>
      <c r="X186" s="7">
        <v>25.0044979764095</v>
      </c>
      <c r="Y186" s="43"/>
      <c r="Z186" s="46">
        <f t="shared" si="70"/>
        <v>-1.0310718384302007</v>
      </c>
      <c r="AA186" s="21">
        <f t="shared" si="71"/>
        <v>-1.0369360916022003</v>
      </c>
      <c r="AB186" s="10">
        <f t="shared" si="72"/>
        <v>-0.95656779739870146</v>
      </c>
      <c r="AC186" s="43"/>
      <c r="AD186" s="46">
        <f t="shared" si="73"/>
        <v>-1.1033863303206992</v>
      </c>
      <c r="AE186" s="21">
        <f t="shared" si="74"/>
        <v>-1.1121986635945476</v>
      </c>
      <c r="AF186" s="10">
        <f t="shared" si="75"/>
        <v>-1.0132158558137512</v>
      </c>
      <c r="AG186" s="50"/>
      <c r="AH186" s="46">
        <f t="shared" si="76"/>
        <v>-2.885591095108515E-2</v>
      </c>
      <c r="AI186" s="10">
        <f t="shared" si="59"/>
        <v>-3.6999700312271899E-2</v>
      </c>
      <c r="AK186" s="46">
        <f t="shared" si="77"/>
        <v>-1.0475773985124266</v>
      </c>
      <c r="AL186" s="10">
        <f t="shared" si="61"/>
        <v>-1.1267679133263215</v>
      </c>
    </row>
    <row r="187" spans="2:38" x14ac:dyDescent="0.3">
      <c r="B187" s="2" t="s">
        <v>184</v>
      </c>
      <c r="C187" s="41"/>
      <c r="D187" s="14">
        <v>10.528314402522099</v>
      </c>
      <c r="E187" s="15">
        <v>6.0107707381020603</v>
      </c>
      <c r="F187" s="19">
        <v>3.8008361286666101</v>
      </c>
      <c r="G187" s="43"/>
      <c r="H187" s="6">
        <v>46.5551802573492</v>
      </c>
      <c r="I187" s="7">
        <v>52.407775080072149</v>
      </c>
      <c r="J187" s="43"/>
      <c r="K187" s="6">
        <v>44.918048459862497</v>
      </c>
      <c r="L187" s="7">
        <v>50.65169418923535</v>
      </c>
      <c r="M187" s="43"/>
      <c r="N187" s="6">
        <v>42.354048460146501</v>
      </c>
      <c r="O187" s="7">
        <v>46.263834684770799</v>
      </c>
      <c r="P187" s="43"/>
      <c r="Q187" s="6">
        <v>40.954941944632999</v>
      </c>
      <c r="R187" s="7">
        <v>44.781242216583152</v>
      </c>
      <c r="S187" s="43"/>
      <c r="T187" s="6">
        <v>36.786307224396303</v>
      </c>
      <c r="U187" s="7">
        <v>39.572260434825552</v>
      </c>
      <c r="V187" s="43"/>
      <c r="W187" s="6">
        <v>35.591742861676302</v>
      </c>
      <c r="X187" s="7">
        <v>38.323752256735247</v>
      </c>
      <c r="Y187" s="43"/>
      <c r="Z187" s="46">
        <f t="shared" si="70"/>
        <v>-1.6371317974867026</v>
      </c>
      <c r="AA187" s="21">
        <f t="shared" si="71"/>
        <v>-1.3991065155135018</v>
      </c>
      <c r="AB187" s="10">
        <f t="shared" si="72"/>
        <v>-1.1945643627200013</v>
      </c>
      <c r="AC187" s="43"/>
      <c r="AD187" s="46">
        <f t="shared" si="73"/>
        <v>-1.7560808908367989</v>
      </c>
      <c r="AE187" s="21">
        <f t="shared" si="74"/>
        <v>-1.4825924681876472</v>
      </c>
      <c r="AF187" s="10">
        <f t="shared" si="75"/>
        <v>-1.2485081780903045</v>
      </c>
      <c r="AG187" s="50"/>
      <c r="AH187" s="46">
        <f t="shared" si="76"/>
        <v>-0.43402402237093884</v>
      </c>
      <c r="AI187" s="10">
        <f t="shared" si="59"/>
        <v>-0.49780722385894771</v>
      </c>
      <c r="AK187" s="46">
        <f t="shared" si="77"/>
        <v>-0.61703913599458249</v>
      </c>
      <c r="AL187" s="10">
        <f t="shared" si="61"/>
        <v>-0.58592767814220448</v>
      </c>
    </row>
    <row r="188" spans="2:38" x14ac:dyDescent="0.3">
      <c r="B188" s="2" t="s">
        <v>185</v>
      </c>
      <c r="C188" s="41"/>
      <c r="D188" s="14">
        <v>6.0240707918088901E-2</v>
      </c>
      <c r="E188" s="15">
        <v>6.8838605150993798E-2</v>
      </c>
      <c r="F188" s="19">
        <v>2.49964253074038E-2</v>
      </c>
      <c r="G188" s="43"/>
      <c r="H188" s="6">
        <v>29.154667838836499</v>
      </c>
      <c r="I188" s="7">
        <v>27.793978243961799</v>
      </c>
      <c r="J188" s="43"/>
      <c r="K188" s="6">
        <v>27.953956701750698</v>
      </c>
      <c r="L188" s="7">
        <v>26.712388661036449</v>
      </c>
      <c r="M188" s="43"/>
      <c r="N188" s="6">
        <v>29.737987453335901</v>
      </c>
      <c r="O188" s="7">
        <v>28.471375842155151</v>
      </c>
      <c r="P188" s="43"/>
      <c r="Q188" s="6">
        <v>28.541294803711001</v>
      </c>
      <c r="R188" s="7">
        <v>27.387850527245348</v>
      </c>
      <c r="S188" s="43"/>
      <c r="T188" s="6">
        <v>23.5596723869693</v>
      </c>
      <c r="U188" s="7">
        <v>22.954075132382549</v>
      </c>
      <c r="V188" s="43"/>
      <c r="W188" s="6">
        <v>22.599688008490901</v>
      </c>
      <c r="X188" s="7">
        <v>22.08711785771235</v>
      </c>
      <c r="Y188" s="43"/>
      <c r="Z188" s="46">
        <f t="shared" si="70"/>
        <v>-1.2007111370858006</v>
      </c>
      <c r="AA188" s="21">
        <f t="shared" si="71"/>
        <v>-1.1966926496249002</v>
      </c>
      <c r="AB188" s="10">
        <f t="shared" si="72"/>
        <v>-0.95998437847839924</v>
      </c>
      <c r="AC188" s="43"/>
      <c r="AD188" s="46">
        <f t="shared" si="73"/>
        <v>-1.0815895829253499</v>
      </c>
      <c r="AE188" s="21">
        <f t="shared" si="74"/>
        <v>-1.083525314909803</v>
      </c>
      <c r="AF188" s="10">
        <f t="shared" si="75"/>
        <v>-0.86695727467019879</v>
      </c>
      <c r="AG188" s="50"/>
      <c r="AH188" s="46">
        <f t="shared" si="76"/>
        <v>-0.2481101116254332</v>
      </c>
      <c r="AI188" s="10">
        <f t="shared" si="59"/>
        <v>-0.22469587656585055</v>
      </c>
      <c r="AK188" s="46">
        <f t="shared" si="77"/>
        <v>-1.8778848423510348</v>
      </c>
      <c r="AL188" s="10">
        <f t="shared" si="61"/>
        <v>-1.6978421695833321</v>
      </c>
    </row>
    <row r="189" spans="2:38" x14ac:dyDescent="0.3">
      <c r="B189" s="2" t="s">
        <v>186</v>
      </c>
      <c r="C189" s="41"/>
      <c r="D189" s="14">
        <v>0.35389009994843301</v>
      </c>
      <c r="E189" s="15">
        <v>0.46414020440799802</v>
      </c>
      <c r="F189" s="19">
        <v>0.20991902989067099</v>
      </c>
      <c r="G189" s="43"/>
      <c r="H189" s="6">
        <v>48.721760367970198</v>
      </c>
      <c r="I189" s="7">
        <v>56.346815791900354</v>
      </c>
      <c r="J189" s="43"/>
      <c r="K189" s="6">
        <v>46.608691607278097</v>
      </c>
      <c r="L189" s="7">
        <v>53.890377057722297</v>
      </c>
      <c r="M189" s="43"/>
      <c r="N189" s="6">
        <v>50.187194197134097</v>
      </c>
      <c r="O189" s="7">
        <v>57.883638473027702</v>
      </c>
      <c r="P189" s="43"/>
      <c r="Q189" s="6">
        <v>48.0258935338341</v>
      </c>
      <c r="R189" s="7">
        <v>55.393493411923849</v>
      </c>
      <c r="S189" s="43"/>
      <c r="T189" s="6">
        <v>42.2465227059905</v>
      </c>
      <c r="U189" s="7">
        <v>48.412140370070645</v>
      </c>
      <c r="V189" s="43"/>
      <c r="W189" s="6">
        <v>40.4793317818405</v>
      </c>
      <c r="X189" s="7">
        <v>46.399538071038201</v>
      </c>
      <c r="Y189" s="43"/>
      <c r="Z189" s="46">
        <f t="shared" si="70"/>
        <v>-2.1130687606921015</v>
      </c>
      <c r="AA189" s="21">
        <f t="shared" si="71"/>
        <v>-2.1613006632999969</v>
      </c>
      <c r="AB189" s="10">
        <f t="shared" si="72"/>
        <v>-1.7671909241500003</v>
      </c>
      <c r="AC189" s="43"/>
      <c r="AD189" s="46">
        <f t="shared" si="73"/>
        <v>-2.4564387341780574</v>
      </c>
      <c r="AE189" s="21">
        <f t="shared" si="74"/>
        <v>-2.4901450611038527</v>
      </c>
      <c r="AF189" s="10">
        <f t="shared" si="75"/>
        <v>-2.0126022990324444</v>
      </c>
      <c r="AG189" s="50"/>
      <c r="AH189" s="46">
        <f t="shared" si="76"/>
        <v>-0.51894088448643905</v>
      </c>
      <c r="AI189" s="10">
        <f t="shared" si="59"/>
        <v>-0.63516444271543893</v>
      </c>
      <c r="AK189" s="46">
        <f t="shared" si="77"/>
        <v>-2.5963422550054758</v>
      </c>
      <c r="AL189" s="10">
        <f t="shared" si="61"/>
        <v>-3.0326734451327306</v>
      </c>
    </row>
    <row r="190" spans="2:38" x14ac:dyDescent="0.3">
      <c r="B190" s="2" t="s">
        <v>187</v>
      </c>
      <c r="C190" s="41"/>
      <c r="D190" s="14">
        <v>1.4504877950399901E-3</v>
      </c>
      <c r="E190" s="15">
        <v>2.3846025074694302E-3</v>
      </c>
      <c r="F190" s="19">
        <v>1.62629868041779E-3</v>
      </c>
      <c r="G190" s="43"/>
      <c r="H190" s="6">
        <v>21.9314643045597</v>
      </c>
      <c r="I190" s="7">
        <v>24.4430595925269</v>
      </c>
      <c r="J190" s="43"/>
      <c r="K190" s="6">
        <v>20.5707117046557</v>
      </c>
      <c r="L190" s="7">
        <v>23.0161386126099</v>
      </c>
      <c r="M190" s="43"/>
      <c r="N190" s="6">
        <v>21.7764178528023</v>
      </c>
      <c r="O190" s="7">
        <v>24.381435334652252</v>
      </c>
      <c r="P190" s="43"/>
      <c r="Q190" s="6">
        <v>20.442609481172401</v>
      </c>
      <c r="R190" s="7">
        <v>22.974426134829798</v>
      </c>
      <c r="S190" s="43"/>
      <c r="T190" s="6">
        <v>19.890091400764899</v>
      </c>
      <c r="U190" s="7">
        <v>22.14603385965945</v>
      </c>
      <c r="V190" s="43"/>
      <c r="W190" s="6">
        <v>18.685803140669201</v>
      </c>
      <c r="X190" s="7">
        <v>20.883279642127651</v>
      </c>
      <c r="Y190" s="43"/>
      <c r="Z190" s="46">
        <f t="shared" si="70"/>
        <v>-1.360752599904</v>
      </c>
      <c r="AA190" s="21">
        <f t="shared" si="71"/>
        <v>-1.3338083716298996</v>
      </c>
      <c r="AB190" s="10">
        <f t="shared" si="72"/>
        <v>-1.2042882600956979</v>
      </c>
      <c r="AC190" s="43"/>
      <c r="AD190" s="46">
        <f t="shared" si="73"/>
        <v>-1.426920979917</v>
      </c>
      <c r="AE190" s="21">
        <f t="shared" si="74"/>
        <v>-1.4070091998224541</v>
      </c>
      <c r="AF190" s="10">
        <f t="shared" si="75"/>
        <v>-1.2627542175317998</v>
      </c>
      <c r="AG190" s="50"/>
      <c r="AH190" s="46">
        <f t="shared" si="76"/>
        <v>-4.4934498433445921E-2</v>
      </c>
      <c r="AI190" s="10">
        <f t="shared" si="59"/>
        <v>-6.5229772586240353E-2</v>
      </c>
      <c r="AK190" s="46">
        <f t="shared" si="77"/>
        <v>-1.5841420559674666</v>
      </c>
      <c r="AL190" s="10">
        <f t="shared" si="61"/>
        <v>-1.7785969683891532</v>
      </c>
    </row>
    <row r="191" spans="2:38" x14ac:dyDescent="0.3">
      <c r="B191" s="2" t="s">
        <v>188</v>
      </c>
      <c r="C191" s="41"/>
      <c r="D191" s="14">
        <v>0.67539286482648098</v>
      </c>
      <c r="E191" s="15">
        <v>1.09802572291067</v>
      </c>
      <c r="F191" s="19">
        <v>0.34906041965722401</v>
      </c>
      <c r="G191" s="43"/>
      <c r="H191" s="6">
        <v>31.710917154673499</v>
      </c>
      <c r="I191" s="7">
        <v>30.980286070840901</v>
      </c>
      <c r="J191" s="43"/>
      <c r="K191" s="6">
        <v>30.499695813630801</v>
      </c>
      <c r="L191" s="7">
        <v>29.823729094945751</v>
      </c>
      <c r="M191" s="43"/>
      <c r="N191" s="6">
        <v>34.876876298638898</v>
      </c>
      <c r="O191" s="7">
        <v>34.3466889540571</v>
      </c>
      <c r="P191" s="43"/>
      <c r="Q191" s="6">
        <v>33.5958008321645</v>
      </c>
      <c r="R191" s="7">
        <v>33.120767684565699</v>
      </c>
      <c r="S191" s="43"/>
      <c r="T191" s="6">
        <v>24.710472101118501</v>
      </c>
      <c r="U191" s="7">
        <v>23.927443355545897</v>
      </c>
      <c r="V191" s="43"/>
      <c r="W191" s="6">
        <v>23.707806405477399</v>
      </c>
      <c r="X191" s="7">
        <v>22.977331498430949</v>
      </c>
      <c r="Y191" s="43"/>
      <c r="Z191" s="46">
        <f t="shared" si="70"/>
        <v>-1.2112213410426982</v>
      </c>
      <c r="AA191" s="21">
        <f t="shared" si="71"/>
        <v>-1.2810754664743982</v>
      </c>
      <c r="AB191" s="10">
        <f t="shared" si="72"/>
        <v>-1.0026656956411024</v>
      </c>
      <c r="AC191" s="43"/>
      <c r="AD191" s="46">
        <f t="shared" si="73"/>
        <v>-1.1565569758951497</v>
      </c>
      <c r="AE191" s="21">
        <f t="shared" si="74"/>
        <v>-1.2259212694914012</v>
      </c>
      <c r="AF191" s="10">
        <f t="shared" si="75"/>
        <v>-0.95011185711494761</v>
      </c>
      <c r="AG191" s="50"/>
      <c r="AH191" s="46">
        <f t="shared" si="76"/>
        <v>-0.24716238880270427</v>
      </c>
      <c r="AI191" s="10">
        <f t="shared" si="59"/>
        <v>-0.24483962365379006</v>
      </c>
      <c r="AK191" s="46">
        <f t="shared" si="77"/>
        <v>-1.2763306322704997</v>
      </c>
      <c r="AL191" s="10">
        <f t="shared" si="61"/>
        <v>-1.2211601261450911</v>
      </c>
    </row>
    <row r="192" spans="2:38" x14ac:dyDescent="0.3">
      <c r="B192" s="2" t="s">
        <v>189</v>
      </c>
      <c r="C192" s="41"/>
      <c r="D192" s="14">
        <v>0.82618364739209305</v>
      </c>
      <c r="E192" s="15">
        <v>1.2692477066904599</v>
      </c>
      <c r="F192" s="19">
        <v>0.64846268811859198</v>
      </c>
      <c r="G192" s="43"/>
      <c r="H192" s="6">
        <v>42.690272564636402</v>
      </c>
      <c r="I192" s="7">
        <v>41.736869615790852</v>
      </c>
      <c r="J192" s="43"/>
      <c r="K192" s="6">
        <v>41.749124504420998</v>
      </c>
      <c r="L192" s="7">
        <v>40.807354427587796</v>
      </c>
      <c r="M192" s="43"/>
      <c r="N192" s="6">
        <v>47.634361052771801</v>
      </c>
      <c r="O192" s="7">
        <v>47.029690580115997</v>
      </c>
      <c r="P192" s="43"/>
      <c r="Q192" s="6">
        <v>46.651129146728103</v>
      </c>
      <c r="R192" s="7">
        <v>46.054543119004748</v>
      </c>
      <c r="S192" s="43"/>
      <c r="T192" s="6">
        <v>37.283838643706403</v>
      </c>
      <c r="U192" s="7">
        <v>36.735017995947452</v>
      </c>
      <c r="V192" s="43"/>
      <c r="W192" s="6">
        <v>36.423671855291801</v>
      </c>
      <c r="X192" s="7">
        <v>35.881645963068699</v>
      </c>
      <c r="Y192" s="43"/>
      <c r="Z192" s="46">
        <f t="shared" si="70"/>
        <v>-0.94114806021540431</v>
      </c>
      <c r="AA192" s="21">
        <f t="shared" si="71"/>
        <v>-0.9832319060436987</v>
      </c>
      <c r="AB192" s="10">
        <f t="shared" si="72"/>
        <v>-0.86016678841460248</v>
      </c>
      <c r="AC192" s="43"/>
      <c r="AD192" s="46">
        <f t="shared" si="73"/>
        <v>-0.92951518820305523</v>
      </c>
      <c r="AE192" s="21">
        <f t="shared" si="74"/>
        <v>-0.9751474611112485</v>
      </c>
      <c r="AF192" s="10">
        <f t="shared" si="75"/>
        <v>-0.85337203287875241</v>
      </c>
      <c r="AG192" s="50"/>
      <c r="AH192" s="46">
        <f t="shared" si="76"/>
        <v>-0.17338008225119925</v>
      </c>
      <c r="AI192" s="10">
        <f t="shared" si="59"/>
        <v>-0.17263888559427454</v>
      </c>
      <c r="AK192" s="46">
        <f t="shared" si="77"/>
        <v>-0.95047110730110484</v>
      </c>
      <c r="AL192" s="10">
        <f t="shared" si="61"/>
        <v>-0.94153846535994712</v>
      </c>
    </row>
    <row r="193" spans="2:38" x14ac:dyDescent="0.3">
      <c r="B193" s="2" t="s">
        <v>190</v>
      </c>
      <c r="C193" s="41"/>
      <c r="D193" s="14">
        <v>0.144325446823443</v>
      </c>
      <c r="E193" s="15">
        <v>0.24815627536085799</v>
      </c>
      <c r="F193" s="19">
        <v>9.7476268626073795E-2</v>
      </c>
      <c r="G193" s="43"/>
      <c r="H193" s="6">
        <v>44.183840625741503</v>
      </c>
      <c r="I193" s="7">
        <v>42.9724270384975</v>
      </c>
      <c r="J193" s="43"/>
      <c r="K193" s="6">
        <v>41.955654695080298</v>
      </c>
      <c r="L193" s="7">
        <v>40.694656005434098</v>
      </c>
      <c r="M193" s="43"/>
      <c r="N193" s="6">
        <v>48.139666547761102</v>
      </c>
      <c r="O193" s="7">
        <v>47.044271664869754</v>
      </c>
      <c r="P193" s="43"/>
      <c r="Q193" s="6">
        <v>45.770997024281002</v>
      </c>
      <c r="R193" s="7">
        <v>44.590875735118303</v>
      </c>
      <c r="S193" s="43"/>
      <c r="T193" s="6">
        <v>36.818419581743299</v>
      </c>
      <c r="U193" s="7">
        <v>35.641256557688948</v>
      </c>
      <c r="V193" s="43"/>
      <c r="W193" s="6">
        <v>34.980794505612401</v>
      </c>
      <c r="X193" s="7">
        <v>33.787061991511905</v>
      </c>
      <c r="Y193" s="43"/>
      <c r="Z193" s="46">
        <f t="shared" si="70"/>
        <v>-2.2281859306612048</v>
      </c>
      <c r="AA193" s="21">
        <f t="shared" si="71"/>
        <v>-2.3686695234801007</v>
      </c>
      <c r="AB193" s="10">
        <f t="shared" si="72"/>
        <v>-1.8376250761308981</v>
      </c>
      <c r="AC193" s="43"/>
      <c r="AD193" s="46">
        <f t="shared" si="73"/>
        <v>-2.2777710330634022</v>
      </c>
      <c r="AE193" s="21">
        <f t="shared" si="74"/>
        <v>-2.4533959297514514</v>
      </c>
      <c r="AF193" s="10">
        <f t="shared" si="75"/>
        <v>-1.8541945661770427</v>
      </c>
      <c r="AG193" s="50"/>
      <c r="AH193" s="46">
        <f t="shared" si="76"/>
        <v>-0.54933349481065474</v>
      </c>
      <c r="AI193" s="10">
        <f t="shared" si="59"/>
        <v>-0.621774571376979</v>
      </c>
      <c r="AK193" s="46">
        <f t="shared" si="77"/>
        <v>-3.1807832763164936</v>
      </c>
      <c r="AL193" s="10">
        <f t="shared" si="61"/>
        <v>-3.3676894010783371</v>
      </c>
    </row>
    <row r="194" spans="2:38" x14ac:dyDescent="0.3">
      <c r="B194" s="2" t="s">
        <v>191</v>
      </c>
      <c r="C194" s="41"/>
      <c r="D194" s="14">
        <v>4.0306208900952399E-2</v>
      </c>
      <c r="E194" s="15">
        <v>0.106270257388013</v>
      </c>
      <c r="F194" s="19">
        <v>6.6043095218161402E-2</v>
      </c>
      <c r="G194" s="43"/>
      <c r="H194" s="6">
        <v>32.568034889591203</v>
      </c>
      <c r="I194" s="7">
        <v>30.987575502950552</v>
      </c>
      <c r="J194" s="43"/>
      <c r="K194" s="6">
        <v>31.500229637230198</v>
      </c>
      <c r="L194" s="7">
        <v>29.835762534351602</v>
      </c>
      <c r="M194" s="43"/>
      <c r="N194" s="6">
        <v>34.810833430117903</v>
      </c>
      <c r="O194" s="7">
        <v>33.434812548767347</v>
      </c>
      <c r="P194" s="43"/>
      <c r="Q194" s="6">
        <v>33.748853312705201</v>
      </c>
      <c r="R194" s="7">
        <v>32.289460712724349</v>
      </c>
      <c r="S194" s="43"/>
      <c r="T194" s="6">
        <v>31.4330817796566</v>
      </c>
      <c r="U194" s="7">
        <v>29.628474853172747</v>
      </c>
      <c r="V194" s="43"/>
      <c r="W194" s="6">
        <v>30.449893919322001</v>
      </c>
      <c r="X194" s="7">
        <v>28.577472804853301</v>
      </c>
      <c r="Y194" s="43"/>
      <c r="Z194" s="46">
        <f t="shared" si="70"/>
        <v>-1.0678052523610049</v>
      </c>
      <c r="AA194" s="21">
        <f t="shared" si="71"/>
        <v>-1.0619801174127019</v>
      </c>
      <c r="AB194" s="10">
        <f t="shared" si="72"/>
        <v>-0.98318786033459915</v>
      </c>
      <c r="AC194" s="43"/>
      <c r="AD194" s="46">
        <f t="shared" si="73"/>
        <v>-1.15181296859895</v>
      </c>
      <c r="AE194" s="21">
        <f t="shared" si="74"/>
        <v>-1.1453518360429982</v>
      </c>
      <c r="AF194" s="10">
        <f t="shared" si="75"/>
        <v>-1.0510020483194467</v>
      </c>
      <c r="AG194" s="50"/>
      <c r="AH194" s="46">
        <f t="shared" si="76"/>
        <v>7.0580403246286779E-3</v>
      </c>
      <c r="AI194" s="10">
        <f t="shared" si="59"/>
        <v>7.9180456050729382E-3</v>
      </c>
      <c r="AK194" s="46">
        <f t="shared" si="77"/>
        <v>-1.0184352472929212</v>
      </c>
      <c r="AL194" s="10">
        <f t="shared" si="61"/>
        <v>-1.0944909065475066</v>
      </c>
    </row>
    <row r="195" spans="2:38" x14ac:dyDescent="0.3">
      <c r="B195" s="2" t="s">
        <v>192</v>
      </c>
      <c r="C195" s="41"/>
      <c r="D195" s="14">
        <v>9.3447737478082493E-2</v>
      </c>
      <c r="E195" s="15">
        <v>0.125574260286968</v>
      </c>
      <c r="F195" s="19">
        <v>6.3942910195509794E-2</v>
      </c>
      <c r="G195" s="43"/>
      <c r="H195" s="6">
        <v>32.055546582528102</v>
      </c>
      <c r="I195" s="7">
        <v>31.349987523703199</v>
      </c>
      <c r="J195" s="43"/>
      <c r="K195" s="6">
        <v>30.8301297676839</v>
      </c>
      <c r="L195" s="7">
        <v>30.093626042622549</v>
      </c>
      <c r="M195" s="43"/>
      <c r="N195" s="6">
        <v>33.079293562631698</v>
      </c>
      <c r="O195" s="7">
        <v>32.422379523650804</v>
      </c>
      <c r="P195" s="43"/>
      <c r="Q195" s="6">
        <v>31.851853383966901</v>
      </c>
      <c r="R195" s="7">
        <v>31.156436755578348</v>
      </c>
      <c r="S195" s="43"/>
      <c r="T195" s="6">
        <v>29.177021184692801</v>
      </c>
      <c r="U195" s="7">
        <v>28.144516727051148</v>
      </c>
      <c r="V195" s="43"/>
      <c r="W195" s="6">
        <v>28.071834332110701</v>
      </c>
      <c r="X195" s="7">
        <v>27.003399496094449</v>
      </c>
      <c r="Y195" s="43"/>
      <c r="Z195" s="46">
        <f t="shared" si="70"/>
        <v>-1.225416814844202</v>
      </c>
      <c r="AA195" s="21">
        <f t="shared" si="71"/>
        <v>-1.2274401786647964</v>
      </c>
      <c r="AB195" s="10">
        <f t="shared" si="72"/>
        <v>-1.1051868525821007</v>
      </c>
      <c r="AC195" s="43"/>
      <c r="AD195" s="46">
        <f t="shared" si="73"/>
        <v>-1.2563614810806492</v>
      </c>
      <c r="AE195" s="21">
        <f t="shared" si="74"/>
        <v>-1.2659427680724562</v>
      </c>
      <c r="AF195" s="10">
        <f t="shared" si="75"/>
        <v>-1.1411172309566986</v>
      </c>
      <c r="AG195" s="50"/>
      <c r="AH195" s="46">
        <f t="shared" si="76"/>
        <v>-0.18743425817964746</v>
      </c>
      <c r="AI195" s="10">
        <f t="shared" si="59"/>
        <v>-0.19045957218945961</v>
      </c>
      <c r="AK195" s="46">
        <f t="shared" si="77"/>
        <v>-1.6355429174938234</v>
      </c>
      <c r="AL195" s="10">
        <f t="shared" si="61"/>
        <v>-1.6779244822856505</v>
      </c>
    </row>
    <row r="196" spans="2:38" x14ac:dyDescent="0.3">
      <c r="B196" s="2" t="s">
        <v>193</v>
      </c>
      <c r="C196" s="41"/>
      <c r="D196" s="14">
        <v>0.70579572935807999</v>
      </c>
      <c r="E196" s="15">
        <v>0.61341716253807399</v>
      </c>
      <c r="F196" s="19">
        <v>0.25701596058051501</v>
      </c>
      <c r="G196" s="43"/>
      <c r="H196" s="6">
        <v>49.610406172617303</v>
      </c>
      <c r="I196" s="7">
        <v>50.769713140807497</v>
      </c>
      <c r="J196" s="43"/>
      <c r="K196" s="6">
        <v>47.826401280338096</v>
      </c>
      <c r="L196" s="7">
        <v>48.921251172383748</v>
      </c>
      <c r="M196" s="43"/>
      <c r="N196" s="6">
        <v>50.521748213463297</v>
      </c>
      <c r="O196" s="7">
        <v>51.7564313546414</v>
      </c>
      <c r="P196" s="43"/>
      <c r="Q196" s="6">
        <v>48.717310171154203</v>
      </c>
      <c r="R196" s="7">
        <v>49.886920433346702</v>
      </c>
      <c r="S196" s="43"/>
      <c r="T196" s="6">
        <v>40.9292627124508</v>
      </c>
      <c r="U196" s="7">
        <v>40.335946375018452</v>
      </c>
      <c r="V196" s="43"/>
      <c r="W196" s="6">
        <v>39.586746025900403</v>
      </c>
      <c r="X196" s="7">
        <v>38.971920993657449</v>
      </c>
      <c r="Y196" s="43"/>
      <c r="Z196" s="46">
        <f t="shared" si="70"/>
        <v>-1.7840048922792064</v>
      </c>
      <c r="AA196" s="21">
        <f t="shared" si="71"/>
        <v>-1.8044380423090942</v>
      </c>
      <c r="AB196" s="10">
        <f t="shared" si="72"/>
        <v>-1.3425166865503968</v>
      </c>
      <c r="AC196" s="43"/>
      <c r="AD196" s="46">
        <f t="shared" si="73"/>
        <v>-1.8484619684237487</v>
      </c>
      <c r="AE196" s="21">
        <f t="shared" si="74"/>
        <v>-1.8695109212946974</v>
      </c>
      <c r="AF196" s="10">
        <f t="shared" si="75"/>
        <v>-1.364025381361003</v>
      </c>
      <c r="AG196" s="50"/>
      <c r="AH196" s="46">
        <f t="shared" si="76"/>
        <v>-0.47022653660574465</v>
      </c>
      <c r="AI196" s="10">
        <f t="shared" si="59"/>
        <v>-0.51541353035752613</v>
      </c>
      <c r="AK196" s="46">
        <f t="shared" si="77"/>
        <v>-1.9878208744419101</v>
      </c>
      <c r="AL196" s="10">
        <f t="shared" si="61"/>
        <v>-2.0712403037331684</v>
      </c>
    </row>
    <row r="197" spans="2:38" ht="16.2" thickBot="1" x14ac:dyDescent="0.35">
      <c r="B197" s="3" t="s">
        <v>194</v>
      </c>
      <c r="C197" s="41"/>
      <c r="D197" s="16">
        <f>SUM(D4:D196)</f>
        <v>115.33727602679278</v>
      </c>
      <c r="E197" s="17">
        <f>SUM(E4:E196)</f>
        <v>138.66100029922259</v>
      </c>
      <c r="F197" s="20">
        <f>SUM(F4:F196)</f>
        <v>68.035024087371724</v>
      </c>
      <c r="G197" s="43"/>
      <c r="H197" s="8">
        <v>49.887607574462798</v>
      </c>
      <c r="I197" s="7">
        <v>53.182313919067354</v>
      </c>
      <c r="J197" s="43"/>
      <c r="K197" s="8">
        <v>48.377742767333899</v>
      </c>
      <c r="L197" s="7">
        <v>51.523242950439396</v>
      </c>
      <c r="M197" s="43"/>
      <c r="N197" s="8">
        <v>54.553256988525298</v>
      </c>
      <c r="O197" s="7">
        <v>57.946493148803697</v>
      </c>
      <c r="P197" s="43"/>
      <c r="Q197" s="8">
        <v>53.000236511230398</v>
      </c>
      <c r="R197" s="7">
        <v>56.235183715820249</v>
      </c>
      <c r="S197" s="43"/>
      <c r="T197" s="8">
        <v>45.038516998291001</v>
      </c>
      <c r="U197" s="7">
        <v>47.01872825622555</v>
      </c>
      <c r="V197" s="43"/>
      <c r="W197" s="8">
        <v>43.739768981933501</v>
      </c>
      <c r="X197" s="7">
        <v>45.637056350707951</v>
      </c>
      <c r="Y197" s="43"/>
      <c r="Z197" s="47">
        <f t="shared" si="70"/>
        <v>-1.5098648071288991</v>
      </c>
      <c r="AA197" s="28">
        <f t="shared" si="71"/>
        <v>-1.5530204772949006</v>
      </c>
      <c r="AB197" s="11">
        <f t="shared" si="72"/>
        <v>-1.2987480163575</v>
      </c>
      <c r="AC197" s="43"/>
      <c r="AD197" s="47">
        <f t="shared" si="73"/>
        <v>-1.6590709686279581</v>
      </c>
      <c r="AE197" s="28">
        <f t="shared" si="74"/>
        <v>-1.7113094329834482</v>
      </c>
      <c r="AF197" s="11">
        <f t="shared" si="75"/>
        <v>-1.3816719055175994</v>
      </c>
      <c r="AG197" s="50"/>
      <c r="AH197" s="47">
        <f t="shared" si="76"/>
        <v>-0.36660369333904169</v>
      </c>
      <c r="AI197" s="11">
        <f t="shared" ref="AI197" si="78">SLOPE(AD197:AF197,LN($D197:$F197))</f>
        <v>-0.47681831564785521</v>
      </c>
      <c r="AK197" s="47">
        <f t="shared" si="77"/>
        <v>0.24470900869156686</v>
      </c>
      <c r="AL197" s="11">
        <f t="shared" ref="AL197" si="79">INTERCEPT(AD197:AF197,LN($D197:$F197))</f>
        <v>0.62522731563326994</v>
      </c>
    </row>
  </sheetData>
  <mergeCells count="12">
    <mergeCell ref="AD2:AF2"/>
    <mergeCell ref="AH2:AI2"/>
    <mergeCell ref="AK2:AL2"/>
    <mergeCell ref="B2:B3"/>
    <mergeCell ref="D2:F2"/>
    <mergeCell ref="H2:I2"/>
    <mergeCell ref="K2:L2"/>
    <mergeCell ref="N2:O2"/>
    <mergeCell ref="Q2:R2"/>
    <mergeCell ref="T2:U2"/>
    <mergeCell ref="W2:X2"/>
    <mergeCell ref="Z2:AB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V197"/>
  <sheetViews>
    <sheetView zoomScale="75" zoomScaleNormal="7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V188" sqref="V188"/>
    </sheetView>
  </sheetViews>
  <sheetFormatPr defaultColWidth="10.8984375" defaultRowHeight="15.6" x14ac:dyDescent="0.3"/>
  <cols>
    <col min="1" max="1" width="3.8984375" style="1" customWidth="1"/>
    <col min="2" max="2" width="19.09765625" style="1" customWidth="1"/>
    <col min="3" max="3" width="3.8984375" style="1" customWidth="1"/>
    <col min="4" max="6" width="13.8984375" style="1" bestFit="1" customWidth="1"/>
    <col min="7" max="7" width="3.8984375" style="1" customWidth="1"/>
    <col min="8" max="10" width="9.8984375" style="1" bestFit="1" customWidth="1"/>
    <col min="11" max="11" width="3.8984375" style="1" customWidth="1"/>
    <col min="12" max="14" width="9.8984375" style="1" bestFit="1" customWidth="1"/>
    <col min="15" max="15" width="3.8984375" style="1" customWidth="1"/>
    <col min="16" max="17" width="10.8984375" style="1"/>
    <col min="18" max="18" width="3.8984375" style="1" customWidth="1"/>
    <col min="19" max="16384" width="10.8984375" style="1"/>
  </cols>
  <sheetData>
    <row r="1" spans="2:20" ht="16.2" thickBot="1" x14ac:dyDescent="0.35"/>
    <row r="2" spans="2:20" ht="16.2" thickBot="1" x14ac:dyDescent="0.35">
      <c r="B2" s="125" t="s">
        <v>195</v>
      </c>
      <c r="C2" s="40"/>
      <c r="D2" s="127" t="s">
        <v>196</v>
      </c>
      <c r="E2" s="127"/>
      <c r="F2" s="128"/>
      <c r="G2" s="44"/>
      <c r="H2" s="120" t="s">
        <v>200</v>
      </c>
      <c r="I2" s="124"/>
      <c r="J2" s="121"/>
      <c r="K2" s="42"/>
      <c r="L2" s="120" t="s">
        <v>248</v>
      </c>
      <c r="M2" s="124"/>
      <c r="N2" s="121"/>
      <c r="O2" s="48"/>
      <c r="P2" s="120" t="s">
        <v>197</v>
      </c>
      <c r="Q2" s="121"/>
      <c r="S2" s="120" t="s">
        <v>198</v>
      </c>
      <c r="T2" s="121"/>
    </row>
    <row r="3" spans="2:20" ht="31.8" thickBot="1" x14ac:dyDescent="0.35">
      <c r="B3" s="126"/>
      <c r="C3" s="40"/>
      <c r="D3" s="22" t="s">
        <v>249</v>
      </c>
      <c r="E3" s="23" t="s">
        <v>250</v>
      </c>
      <c r="F3" s="24" t="s">
        <v>251</v>
      </c>
      <c r="G3" s="44"/>
      <c r="H3" s="51" t="s">
        <v>207</v>
      </c>
      <c r="I3" s="52" t="s">
        <v>208</v>
      </c>
      <c r="J3" s="53" t="s">
        <v>209</v>
      </c>
      <c r="K3" s="42"/>
      <c r="L3" s="51" t="s">
        <v>207</v>
      </c>
      <c r="M3" s="52" t="s">
        <v>208</v>
      </c>
      <c r="N3" s="53" t="s">
        <v>209</v>
      </c>
      <c r="O3" s="49"/>
      <c r="P3" s="37" t="s">
        <v>200</v>
      </c>
      <c r="Q3" s="38" t="s">
        <v>248</v>
      </c>
      <c r="S3" s="37" t="s">
        <v>200</v>
      </c>
      <c r="T3" s="38" t="s">
        <v>248</v>
      </c>
    </row>
    <row r="4" spans="2:20" x14ac:dyDescent="0.3">
      <c r="B4" s="2" t="s">
        <v>0</v>
      </c>
      <c r="C4" s="41"/>
      <c r="D4" s="12">
        <v>0.54020618398852005</v>
      </c>
      <c r="E4" s="13">
        <v>0.89972154834843998</v>
      </c>
      <c r="F4" s="18">
        <v>0.31590139084735402</v>
      </c>
      <c r="G4" s="40"/>
      <c r="H4" s="45">
        <f>AVERAGE(CESM2_results!Z4,GFDL_results!Z4,GISS_results!Z4,MIROC_results!Z4,HadGEM_results!Z4)</f>
        <v>-3.3144479058358001</v>
      </c>
      <c r="I4" s="26">
        <f>AVERAGE(CESM2_results!AA4,GFDL_results!AA4,GISS_results!AA4,MIROC_results!AA4,HadGEM_results!AA4)</f>
        <v>-3.5740539004206182</v>
      </c>
      <c r="J4" s="27">
        <f>AVERAGE(CESM2_results!AB4,GFDL_results!AB4,GISS_results!AB4,MIROC_results!AB4,HadGEM_results!AB4)</f>
        <v>-3.0385250343186199</v>
      </c>
      <c r="K4" s="43"/>
      <c r="L4" s="45">
        <f>AVERAGE(CESM2_results!AD4,GFDL_results!AD4,GISS_results!AD4,MIROC_results!AD4,HadGEM_results!AD4)</f>
        <v>-3.5992390417065123</v>
      </c>
      <c r="M4" s="26">
        <f>AVERAGE(CESM2_results!AE4,GFDL_results!AE4,GISS_results!AE4,MIROC_results!AE4,HadGEM_results!AE4)</f>
        <v>-3.9128888112450682</v>
      </c>
      <c r="N4" s="27">
        <f>AVERAGE(CESM2_results!AF4,GFDL_results!AF4,GISS_results!AF4,MIROC_results!AF4,HadGEM_results!AF4)</f>
        <v>-3.3097723987694536</v>
      </c>
      <c r="O4" s="50"/>
      <c r="P4" s="45">
        <f t="shared" ref="P4:P35" si="0">SLOPE(H4:J4,LN($D4:$F4))</f>
        <v>-0.51167998661146674</v>
      </c>
      <c r="Q4" s="27">
        <f>SLOPE(L4:N4,LN($D4:$F4))</f>
        <v>-0.57591600719023817</v>
      </c>
      <c r="S4" s="45">
        <f t="shared" ref="S4:S35" si="1">INTERCEPT(H4:J4,LN($D4:$F4))</f>
        <v>-3.6286041833864489</v>
      </c>
      <c r="T4" s="27">
        <f>INTERCEPT(L4:N4,LN($D4:$F4))</f>
        <v>-3.9670171284551046</v>
      </c>
    </row>
    <row r="5" spans="2:20" x14ac:dyDescent="0.3">
      <c r="B5" s="2" t="s">
        <v>1</v>
      </c>
      <c r="C5" s="41"/>
      <c r="D5" s="14">
        <v>1.6035863573910999E-2</v>
      </c>
      <c r="E5" s="15">
        <v>1.3215051598434099E-2</v>
      </c>
      <c r="F5" s="19">
        <v>8.9525984195441104E-3</v>
      </c>
      <c r="G5" s="40"/>
      <c r="H5" s="98">
        <f>AVERAGE(CESM2_results!Z5,GFDL_results!Z5,GISS_results!Z5,MIROC_results!Z5,HadGEM_results!Z5)</f>
        <v>-2.3569658989427196</v>
      </c>
      <c r="I5" s="21">
        <f>AVERAGE(CESM2_results!AA5,GFDL_results!AA5,GISS_results!AA5,MIROC_results!AA5,HadGEM_results!AA5)</f>
        <v>-2.19746679646734</v>
      </c>
      <c r="J5" s="10">
        <f>AVERAGE(CESM2_results!AB5,GFDL_results!AB5,GISS_results!AB5,MIROC_results!AB5,HadGEM_results!AB5)</f>
        <v>-1.9120327903021219</v>
      </c>
      <c r="K5" s="43"/>
      <c r="L5" s="98">
        <f>AVERAGE(CESM2_results!AD5,GFDL_results!AD5,GISS_results!AD5,MIROC_results!AD5,HadGEM_results!AD5)</f>
        <v>-2.4662299327332518</v>
      </c>
      <c r="M5" s="21">
        <f>AVERAGE(CESM2_results!AE5,GFDL_results!AE5,GISS_results!AE5,MIROC_results!AE5,HadGEM_results!AE5)</f>
        <v>-2.2960825333627612</v>
      </c>
      <c r="N5" s="10">
        <f>AVERAGE(CESM2_results!AF5,GFDL_results!AF5,GISS_results!AF5,MIROC_results!AF5,HadGEM_results!AF5)</f>
        <v>-2.0047197353951192</v>
      </c>
      <c r="O5" s="50"/>
      <c r="P5" s="46">
        <f t="shared" si="0"/>
        <v>-0.75895233273858731</v>
      </c>
      <c r="Q5" s="10">
        <f t="shared" ref="Q5:Q68" si="2">SLOPE(L5:N5,LN($D5:$F5))</f>
        <v>-0.78548540529716437</v>
      </c>
      <c r="S5" s="46">
        <f t="shared" si="1"/>
        <v>-5.4885890381535098</v>
      </c>
      <c r="T5" s="10">
        <f t="shared" ref="T5:T68" si="3">INTERCEPT(L5:N5,LN($D5:$F5))</f>
        <v>-5.7053035731995667</v>
      </c>
    </row>
    <row r="6" spans="2:20" x14ac:dyDescent="0.3">
      <c r="B6" s="2" t="s">
        <v>2</v>
      </c>
      <c r="C6" s="41"/>
      <c r="D6" s="14">
        <v>0.436210922803145</v>
      </c>
      <c r="E6" s="15">
        <v>0.48940299062331899</v>
      </c>
      <c r="F6" s="19">
        <v>0.110448369158408</v>
      </c>
      <c r="G6" s="40"/>
      <c r="H6" s="98">
        <f>AVERAGE(CESM2_results!Z6,GFDL_results!Z6,GISS_results!Z6,MIROC_results!Z6,HadGEM_results!Z6)</f>
        <v>-2.9745734055470807</v>
      </c>
      <c r="I6" s="21">
        <f>AVERAGE(CESM2_results!AA6,GFDL_results!AA6,GISS_results!AA6,MIROC_results!AA6,HadGEM_results!AA6)</f>
        <v>-2.8645031367264209</v>
      </c>
      <c r="J6" s="10">
        <f>AVERAGE(CESM2_results!AB6,GFDL_results!AB6,GISS_results!AB6,MIROC_results!AB6,HadGEM_results!AB6)</f>
        <v>-2.1844666445992003</v>
      </c>
      <c r="K6" s="43"/>
      <c r="L6" s="98">
        <f>AVERAGE(CESM2_results!AD6,GFDL_results!AD6,GISS_results!AD6,MIROC_results!AD6,HadGEM_results!AD6)</f>
        <v>-3.2276303055192797</v>
      </c>
      <c r="M6" s="21">
        <f>AVERAGE(CESM2_results!AE6,GFDL_results!AE6,GISS_results!AE6,MIROC_results!AE6,HadGEM_results!AE6)</f>
        <v>-3.1052258295058408</v>
      </c>
      <c r="N6" s="10">
        <f>AVERAGE(CESM2_results!AF6,GFDL_results!AF6,GISS_results!AF6,MIROC_results!AF6,HadGEM_results!AF6)</f>
        <v>-2.3639715954084379</v>
      </c>
      <c r="O6" s="50"/>
      <c r="P6" s="46">
        <f t="shared" si="0"/>
        <v>-0.50654459215985226</v>
      </c>
      <c r="Q6" s="10">
        <f t="shared" si="2"/>
        <v>-0.55288601443613528</v>
      </c>
      <c r="S6" s="46">
        <f t="shared" si="1"/>
        <v>-3.3072570619727863</v>
      </c>
      <c r="T6" s="10">
        <f t="shared" si="3"/>
        <v>-3.5895719436542652</v>
      </c>
    </row>
    <row r="7" spans="2:20" x14ac:dyDescent="0.3">
      <c r="B7" s="2" t="s">
        <v>3</v>
      </c>
      <c r="C7" s="41"/>
      <c r="D7" s="14">
        <v>8.5223669850833996E-4</v>
      </c>
      <c r="E7" s="15">
        <v>4.0655394527338998E-4</v>
      </c>
      <c r="F7" s="19">
        <v>3.1913162544660098E-4</v>
      </c>
      <c r="G7" s="40"/>
      <c r="H7" s="98">
        <f>AVERAGE(CESM2_results!Z7,GFDL_results!Z7,GISS_results!Z7,MIROC_results!Z7,HadGEM_results!Z7)</f>
        <v>-2.4024849825322021</v>
      </c>
      <c r="I7" s="21">
        <f>AVERAGE(CESM2_results!AA7,GFDL_results!AA7,GISS_results!AA7,MIROC_results!AA7,HadGEM_results!AA7)</f>
        <v>-2.2485146635757602</v>
      </c>
      <c r="J7" s="10">
        <f>AVERAGE(CESM2_results!AB7,GFDL_results!AB7,GISS_results!AB7,MIROC_results!AB7,HadGEM_results!AB7)</f>
        <v>-1.8984939155513814</v>
      </c>
      <c r="K7" s="43"/>
      <c r="L7" s="98">
        <f>AVERAGE(CESM2_results!AD7,GFDL_results!AD7,GISS_results!AD7,MIROC_results!AD7,HadGEM_results!AD7)</f>
        <v>-2.6172363843099093</v>
      </c>
      <c r="M7" s="21">
        <f>AVERAGE(CESM2_results!AE7,GFDL_results!AE7,GISS_results!AE7,MIROC_results!AE7,HadGEM_results!AE7)</f>
        <v>-2.4244331844725879</v>
      </c>
      <c r="N7" s="10">
        <f>AVERAGE(CESM2_results!AF7,GFDL_results!AF7,GISS_results!AF7,MIROC_results!AF7,HadGEM_results!AF7)</f>
        <v>-2.0630902533096602</v>
      </c>
      <c r="O7" s="50"/>
      <c r="P7" s="46">
        <f t="shared" si="0"/>
        <v>-0.44152468257880928</v>
      </c>
      <c r="Q7" s="10">
        <f t="shared" si="2"/>
        <v>-0.49291527183434231</v>
      </c>
      <c r="S7" s="46">
        <f t="shared" si="1"/>
        <v>-5.5572000553589023</v>
      </c>
      <c r="T7" s="10">
        <f t="shared" si="3"/>
        <v>-6.1350045077415789</v>
      </c>
    </row>
    <row r="8" spans="2:20" x14ac:dyDescent="0.3">
      <c r="B8" s="2" t="s">
        <v>4</v>
      </c>
      <c r="C8" s="41"/>
      <c r="D8" s="14">
        <v>0.138888917387128</v>
      </c>
      <c r="E8" s="15">
        <v>0.121603087800287</v>
      </c>
      <c r="F8" s="19">
        <v>5.6296903658378403E-2</v>
      </c>
      <c r="G8" s="40"/>
      <c r="H8" s="98">
        <f>AVERAGE(CESM2_results!Z8,GFDL_results!Z8,GISS_results!Z8,MIROC_results!Z8,HadGEM_results!Z8)</f>
        <v>-1.7421377127033195</v>
      </c>
      <c r="I8" s="21">
        <f>AVERAGE(CESM2_results!AA8,GFDL_results!AA8,GISS_results!AA8,MIROC_results!AA8,HadGEM_results!AA8)</f>
        <v>-1.7569593806167803</v>
      </c>
      <c r="J8" s="10">
        <f>AVERAGE(CESM2_results!AB8,GFDL_results!AB8,GISS_results!AB8,MIROC_results!AB8,HadGEM_results!AB8)</f>
        <v>-1.5858113626378809</v>
      </c>
      <c r="K8" s="43"/>
      <c r="L8" s="98">
        <f>AVERAGE(CESM2_results!AD8,GFDL_results!AD8,GISS_results!AD8,MIROC_results!AD8,HadGEM_results!AD8)</f>
        <v>-1.8253220387900995</v>
      </c>
      <c r="M8" s="21">
        <f>AVERAGE(CESM2_results!AE8,GFDL_results!AE8,GISS_results!AE8,MIROC_results!AE8,HadGEM_results!AE8)</f>
        <v>-1.8704090290738207</v>
      </c>
      <c r="N8" s="10">
        <f>AVERAGE(CESM2_results!AF8,GFDL_results!AF8,GISS_results!AF8,MIROC_results!AF8,HadGEM_results!AF8)</f>
        <v>-1.6964660261174118</v>
      </c>
      <c r="O8" s="50"/>
      <c r="P8" s="46">
        <f t="shared" si="0"/>
        <v>-0.19001406916573796</v>
      </c>
      <c r="Q8" s="10">
        <f t="shared" si="2"/>
        <v>-0.17130959767740297</v>
      </c>
      <c r="S8" s="46">
        <f t="shared" si="1"/>
        <v>-2.1356874510294084</v>
      </c>
      <c r="T8" s="10">
        <f t="shared" si="3"/>
        <v>-2.1947339114571927</v>
      </c>
    </row>
    <row r="9" spans="2:20" x14ac:dyDescent="0.3">
      <c r="B9" s="2" t="s">
        <v>5</v>
      </c>
      <c r="C9" s="41"/>
      <c r="D9" s="14">
        <v>4.6263763132191899E-3</v>
      </c>
      <c r="E9" s="15">
        <v>3.5392767792640201E-3</v>
      </c>
      <c r="F9" s="19">
        <v>1.22927880168328E-3</v>
      </c>
      <c r="G9" s="40"/>
      <c r="H9" s="98">
        <f>AVERAGE(CESM2_results!Z9,GFDL_results!Z9,GISS_results!Z9,MIROC_results!Z9,HadGEM_results!Z9)</f>
        <v>-2.3879595635400399</v>
      </c>
      <c r="I9" s="21">
        <f>AVERAGE(CESM2_results!AA9,GFDL_results!AA9,GISS_results!AA9,MIROC_results!AA9,HadGEM_results!AA9)</f>
        <v>-2.2375746324844408</v>
      </c>
      <c r="J9" s="10">
        <f>AVERAGE(CESM2_results!AB9,GFDL_results!AB9,GISS_results!AB9,MIROC_results!AB9,HadGEM_results!AB9)</f>
        <v>-1.8042627649837797</v>
      </c>
      <c r="K9" s="43"/>
      <c r="L9" s="98">
        <f>AVERAGE(CESM2_results!AD9,GFDL_results!AD9,GISS_results!AD9,MIROC_results!AD9,HadGEM_results!AD9)</f>
        <v>-2.3875663390958906</v>
      </c>
      <c r="M9" s="21">
        <f>AVERAGE(CESM2_results!AE9,GFDL_results!AE9,GISS_results!AE9,MIROC_results!AE9,HadGEM_results!AE9)</f>
        <v>-2.2289419685998801</v>
      </c>
      <c r="N9" s="10">
        <f>AVERAGE(CESM2_results!AF9,GFDL_results!AF9,GISS_results!AF9,MIROC_results!AF9,HadGEM_results!AF9)</f>
        <v>-1.7941816858073807</v>
      </c>
      <c r="O9" s="50"/>
      <c r="P9" s="46">
        <f t="shared" si="0"/>
        <v>-0.43172262213574636</v>
      </c>
      <c r="Q9" s="10">
        <f t="shared" si="2"/>
        <v>-0.43734893706534833</v>
      </c>
      <c r="S9" s="46">
        <f t="shared" si="1"/>
        <v>-4.6934715980769361</v>
      </c>
      <c r="T9" s="10">
        <f t="shared" si="3"/>
        <v>-4.7203375172568904</v>
      </c>
    </row>
    <row r="10" spans="2:20" x14ac:dyDescent="0.3">
      <c r="B10" s="2" t="s">
        <v>6</v>
      </c>
      <c r="C10" s="41"/>
      <c r="D10" s="14">
        <v>1.1501908079258101</v>
      </c>
      <c r="E10" s="15">
        <v>1.19106166879085</v>
      </c>
      <c r="F10" s="19">
        <v>0.400169273890285</v>
      </c>
      <c r="G10" s="40"/>
      <c r="H10" s="98">
        <f>AVERAGE(CESM2_results!Z10,GFDL_results!Z10,GISS_results!Z10,MIROC_results!Z10,HadGEM_results!Z10)</f>
        <v>-1.5270309581550201</v>
      </c>
      <c r="I10" s="21">
        <f>AVERAGE(CESM2_results!AA10,GFDL_results!AA10,GISS_results!AA10,MIROC_results!AA10,HadGEM_results!AA10)</f>
        <v>-1.5047315168353599</v>
      </c>
      <c r="J10" s="10">
        <f>AVERAGE(CESM2_results!AB10,GFDL_results!AB10,GISS_results!AB10,MIROC_results!AB10,HadGEM_results!AB10)</f>
        <v>-1.1592515384652002</v>
      </c>
      <c r="K10" s="43"/>
      <c r="L10" s="98">
        <f>AVERAGE(CESM2_results!AD10,GFDL_results!AD10,GISS_results!AD10,MIROC_results!AD10,HadGEM_results!AD10)</f>
        <v>-1.44613172006649</v>
      </c>
      <c r="M10" s="21">
        <f>AVERAGE(CESM2_results!AE10,GFDL_results!AE10,GISS_results!AE10,MIROC_results!AE10,HadGEM_results!AE10)</f>
        <v>-1.4128971119649498</v>
      </c>
      <c r="N10" s="10">
        <f>AVERAGE(CESM2_results!AF10,GFDL_results!AF10,GISS_results!AF10,MIROC_results!AF10,HadGEM_results!AF10)</f>
        <v>-1.1386380362092801</v>
      </c>
      <c r="O10" s="50"/>
      <c r="P10" s="46">
        <f t="shared" si="0"/>
        <v>-0.33151807318395676</v>
      </c>
      <c r="Q10" s="10">
        <f t="shared" si="2"/>
        <v>-0.27005287618184293</v>
      </c>
      <c r="S10" s="46">
        <f t="shared" si="1"/>
        <v>-1.4634292589529769</v>
      </c>
      <c r="T10" s="10">
        <f t="shared" si="3"/>
        <v>-1.3866647420857223</v>
      </c>
    </row>
    <row r="11" spans="2:20" x14ac:dyDescent="0.3">
      <c r="B11" s="2" t="s">
        <v>7</v>
      </c>
      <c r="C11" s="41"/>
      <c r="D11" s="14">
        <v>1.9579205122316399E-2</v>
      </c>
      <c r="E11" s="15">
        <v>2.05306564828985E-2</v>
      </c>
      <c r="F11" s="19">
        <v>8.2987370382651294E-3</v>
      </c>
      <c r="G11" s="40"/>
      <c r="H11" s="98">
        <f>AVERAGE(CESM2_results!Z11,GFDL_results!Z11,GISS_results!Z11,MIROC_results!Z11,HadGEM_results!Z11)</f>
        <v>-2.7063630309114188</v>
      </c>
      <c r="I11" s="21">
        <f>AVERAGE(CESM2_results!AA11,GFDL_results!AA11,GISS_results!AA11,MIROC_results!AA11,HadGEM_results!AA11)</f>
        <v>-2.7771849839541787</v>
      </c>
      <c r="J11" s="10">
        <f>AVERAGE(CESM2_results!AB11,GFDL_results!AB11,GISS_results!AB11,MIROC_results!AB11,HadGEM_results!AB11)</f>
        <v>-2.3297043805622395</v>
      </c>
      <c r="K11" s="43"/>
      <c r="L11" s="98">
        <f>AVERAGE(CESM2_results!AD11,GFDL_results!AD11,GISS_results!AD11,MIROC_results!AD11,HadGEM_results!AD11)</f>
        <v>-2.8773648188992524</v>
      </c>
      <c r="M11" s="21">
        <f>AVERAGE(CESM2_results!AE11,GFDL_results!AE11,GISS_results!AE11,MIROC_results!AE11,HadGEM_results!AE11)</f>
        <v>-2.95861648444192</v>
      </c>
      <c r="N11" s="10">
        <f>AVERAGE(CESM2_results!AF11,GFDL_results!AF11,GISS_results!AF11,MIROC_results!AF11,HadGEM_results!AF11)</f>
        <v>-2.4739390799760712</v>
      </c>
      <c r="O11" s="50"/>
      <c r="P11" s="46">
        <f t="shared" si="0"/>
        <v>-0.46937189601176316</v>
      </c>
      <c r="Q11" s="10">
        <f t="shared" si="2"/>
        <v>-0.5060263797208383</v>
      </c>
      <c r="S11" s="46">
        <f t="shared" si="1"/>
        <v>-4.5774652949991061</v>
      </c>
      <c r="T11" s="10">
        <f t="shared" si="3"/>
        <v>-4.8971017762899969</v>
      </c>
    </row>
    <row r="12" spans="2:20" x14ac:dyDescent="0.3">
      <c r="B12" s="2" t="s">
        <v>8</v>
      </c>
      <c r="C12" s="41"/>
      <c r="D12" s="14">
        <v>1.0049127359732599</v>
      </c>
      <c r="E12" s="15">
        <v>0.72660653915034001</v>
      </c>
      <c r="F12" s="19">
        <v>0.26880178612682898</v>
      </c>
      <c r="G12" s="40"/>
      <c r="H12" s="98">
        <f>AVERAGE(CESM2_results!Z12,GFDL_results!Z12,GISS_results!Z12,MIROC_results!Z12,HadGEM_results!Z12)</f>
        <v>-1.7303025654081594</v>
      </c>
      <c r="I12" s="21">
        <f>AVERAGE(CESM2_results!AA12,GFDL_results!AA12,GISS_results!AA12,MIROC_results!AA12,HadGEM_results!AA12)</f>
        <v>-1.6204201547806996</v>
      </c>
      <c r="J12" s="10">
        <f>AVERAGE(CESM2_results!AB12,GFDL_results!AB12,GISS_results!AB12,MIROC_results!AB12,HadGEM_results!AB12)</f>
        <v>-1.2908037027108796</v>
      </c>
      <c r="K12" s="43"/>
      <c r="L12" s="98">
        <f>AVERAGE(CESM2_results!AD12,GFDL_results!AD12,GISS_results!AD12,MIROC_results!AD12,HadGEM_results!AD12)</f>
        <v>-1.6949204368951285</v>
      </c>
      <c r="M12" s="21">
        <f>AVERAGE(CESM2_results!AE12,GFDL_results!AE12,GISS_results!AE12,MIROC_results!AE12,HadGEM_results!AE12)</f>
        <v>-1.6066412402866597</v>
      </c>
      <c r="N12" s="10">
        <f>AVERAGE(CESM2_results!AF12,GFDL_results!AF12,GISS_results!AF12,MIROC_results!AF12,HadGEM_results!AF12)</f>
        <v>-1.30321177453498</v>
      </c>
      <c r="O12" s="50"/>
      <c r="P12" s="46">
        <f t="shared" si="0"/>
        <v>-0.33285900926104478</v>
      </c>
      <c r="Q12" s="10">
        <f t="shared" si="2"/>
        <v>-0.29894849475960145</v>
      </c>
      <c r="S12" s="46">
        <f t="shared" si="1"/>
        <v>-1.7278347545290571</v>
      </c>
      <c r="T12" s="10">
        <f t="shared" si="3"/>
        <v>-1.6971788269944377</v>
      </c>
    </row>
    <row r="13" spans="2:20" x14ac:dyDescent="0.3">
      <c r="B13" s="2" t="s">
        <v>9</v>
      </c>
      <c r="C13" s="41"/>
      <c r="D13" s="14">
        <v>0.13216719689453399</v>
      </c>
      <c r="E13" s="15">
        <v>7.4012471242872302E-2</v>
      </c>
      <c r="F13" s="19">
        <v>5.21279821391403E-2</v>
      </c>
      <c r="G13" s="40"/>
      <c r="H13" s="98">
        <f>AVERAGE(CESM2_results!Z13,GFDL_results!Z13,GISS_results!Z13,MIROC_results!Z13,HadGEM_results!Z13)</f>
        <v>-2.2466671311202004</v>
      </c>
      <c r="I13" s="21">
        <f>AVERAGE(CESM2_results!AA13,GFDL_results!AA13,GISS_results!AA13,MIROC_results!AA13,HadGEM_results!AA13)</f>
        <v>-2.0779741195453409</v>
      </c>
      <c r="J13" s="10">
        <f>AVERAGE(CESM2_results!AB13,GFDL_results!AB13,GISS_results!AB13,MIROC_results!AB13,HadGEM_results!AB13)</f>
        <v>-1.8098769423548795</v>
      </c>
      <c r="K13" s="43"/>
      <c r="L13" s="98">
        <f>AVERAGE(CESM2_results!AD13,GFDL_results!AD13,GISS_results!AD13,MIROC_results!AD13,HadGEM_results!AD13)</f>
        <v>-2.5170466656650703</v>
      </c>
      <c r="M13" s="21">
        <f>AVERAGE(CESM2_results!AE13,GFDL_results!AE13,GISS_results!AE13,MIROC_results!AE13,HadGEM_results!AE13)</f>
        <v>-2.263207804492795</v>
      </c>
      <c r="N13" s="10">
        <f>AVERAGE(CESM2_results!AF13,GFDL_results!AF13,GISS_results!AF13,MIROC_results!AF13,HadGEM_results!AF13)</f>
        <v>-1.9953695762972317</v>
      </c>
      <c r="O13" s="50"/>
      <c r="P13" s="46">
        <f t="shared" si="0"/>
        <v>-0.45156105095036925</v>
      </c>
      <c r="Q13" s="10">
        <f t="shared" si="2"/>
        <v>-0.54838249988809085</v>
      </c>
      <c r="S13" s="46">
        <f t="shared" si="1"/>
        <v>-3.1859736961008478</v>
      </c>
      <c r="T13" s="10">
        <f t="shared" si="3"/>
        <v>-3.6443519229646837</v>
      </c>
    </row>
    <row r="14" spans="2:20" x14ac:dyDescent="0.3">
      <c r="B14" s="2" t="s">
        <v>10</v>
      </c>
      <c r="C14" s="41"/>
      <c r="D14" s="14">
        <v>8.6154385027909897E-2</v>
      </c>
      <c r="E14" s="15">
        <v>6.3098125558820495E-2</v>
      </c>
      <c r="F14" s="19">
        <v>2.44549586960475E-2</v>
      </c>
      <c r="G14" s="40"/>
      <c r="H14" s="98">
        <f>AVERAGE(CESM2_results!Z14,GFDL_results!Z14,GISS_results!Z14,MIROC_results!Z14,HadGEM_results!Z14)</f>
        <v>-2.4840594943646992</v>
      </c>
      <c r="I14" s="21">
        <f>AVERAGE(CESM2_results!AA14,GFDL_results!AA14,GISS_results!AA14,MIROC_results!AA14,HadGEM_results!AA14)</f>
        <v>-2.5093394183820807</v>
      </c>
      <c r="J14" s="10">
        <f>AVERAGE(CESM2_results!AB14,GFDL_results!AB14,GISS_results!AB14,MIROC_results!AB14,HadGEM_results!AB14)</f>
        <v>-2.0658658975381399</v>
      </c>
      <c r="K14" s="43"/>
      <c r="L14" s="98">
        <f>AVERAGE(CESM2_results!AD14,GFDL_results!AD14,GISS_results!AD14,MIROC_results!AD14,HadGEM_results!AD14)</f>
        <v>-2.7117574987873825</v>
      </c>
      <c r="M14" s="21">
        <f>AVERAGE(CESM2_results!AE14,GFDL_results!AE14,GISS_results!AE14,MIROC_results!AE14,HadGEM_results!AE14)</f>
        <v>-2.7396548176973297</v>
      </c>
      <c r="N14" s="10">
        <f>AVERAGE(CESM2_results!AF14,GFDL_results!AF14,GISS_results!AF14,MIROC_results!AF14,HadGEM_results!AF14)</f>
        <v>-2.2708661853756382</v>
      </c>
      <c r="O14" s="50"/>
      <c r="P14" s="46">
        <f t="shared" si="0"/>
        <v>-0.36381430286164673</v>
      </c>
      <c r="Q14" s="10">
        <f t="shared" si="2"/>
        <v>-0.3838675765903436</v>
      </c>
      <c r="S14" s="46">
        <f t="shared" si="1"/>
        <v>-3.4355086939760229</v>
      </c>
      <c r="T14" s="10">
        <f t="shared" si="3"/>
        <v>-3.7161757638956567</v>
      </c>
    </row>
    <row r="15" spans="2:20" x14ac:dyDescent="0.3">
      <c r="B15" s="2" t="s">
        <v>11</v>
      </c>
      <c r="C15" s="41"/>
      <c r="D15" s="14">
        <v>4.7822968462919398E-2</v>
      </c>
      <c r="E15" s="15">
        <v>3.04403300576013E-2</v>
      </c>
      <c r="F15" s="19">
        <v>1.0119092524568199E-2</v>
      </c>
      <c r="G15" s="40"/>
      <c r="H15" s="98">
        <f>AVERAGE(CESM2_results!Z15,GFDL_results!Z15,GISS_results!Z15,MIROC_results!Z15,HadGEM_results!Z15)</f>
        <v>-3.1268920851636608</v>
      </c>
      <c r="I15" s="21">
        <f>AVERAGE(CESM2_results!AA15,GFDL_results!AA15,GISS_results!AA15,MIROC_results!AA15,HadGEM_results!AA15)</f>
        <v>-2.6922852818824197</v>
      </c>
      <c r="J15" s="10">
        <f>AVERAGE(CESM2_results!AB15,GFDL_results!AB15,GISS_results!AB15,MIROC_results!AB15,HadGEM_results!AB15)</f>
        <v>-1.993925709553561</v>
      </c>
      <c r="K15" s="43"/>
      <c r="L15" s="98">
        <f>AVERAGE(CESM2_results!AD15,GFDL_results!AD15,GISS_results!AD15,MIROC_results!AD15,HadGEM_results!AD15)</f>
        <v>-3.2482303146289184</v>
      </c>
      <c r="M15" s="21">
        <f>AVERAGE(CESM2_results!AE15,GFDL_results!AE15,GISS_results!AE15,MIROC_results!AE15,HadGEM_results!AE15)</f>
        <v>-2.7194930403990005</v>
      </c>
      <c r="N15" s="10">
        <f>AVERAGE(CESM2_results!AF15,GFDL_results!AF15,GISS_results!AF15,MIROC_results!AF15,HadGEM_results!AF15)</f>
        <v>-1.9268913025070198</v>
      </c>
      <c r="O15" s="50"/>
      <c r="P15" s="46">
        <f t="shared" si="0"/>
        <v>-0.71167098132243278</v>
      </c>
      <c r="Q15" s="10">
        <f t="shared" si="2"/>
        <v>-0.82628659328981457</v>
      </c>
      <c r="S15" s="46">
        <f t="shared" si="1"/>
        <v>-5.2436155240629461</v>
      </c>
      <c r="T15" s="10">
        <f t="shared" si="3"/>
        <v>-5.6958406244630249</v>
      </c>
    </row>
    <row r="16" spans="2:20" x14ac:dyDescent="0.3">
      <c r="B16" s="2" t="s">
        <v>12</v>
      </c>
      <c r="C16" s="41"/>
      <c r="D16" s="14">
        <v>8.7296646001481196E-2</v>
      </c>
      <c r="E16" s="15">
        <v>0.121141497074747</v>
      </c>
      <c r="F16" s="19">
        <v>2.5418205174343501E-2</v>
      </c>
      <c r="G16" s="40"/>
      <c r="H16" s="98">
        <f>AVERAGE(CESM2_results!Z16,GFDL_results!Z16,GISS_results!Z16,MIROC_results!Z16,HadGEM_results!Z16)</f>
        <v>-3.8439490833636811</v>
      </c>
      <c r="I16" s="21">
        <f>AVERAGE(CESM2_results!AA16,GFDL_results!AA16,GISS_results!AA16,MIROC_results!AA16,HadGEM_results!AA16)</f>
        <v>-4.1574752100972017</v>
      </c>
      <c r="J16" s="10">
        <f>AVERAGE(CESM2_results!AB16,GFDL_results!AB16,GISS_results!AB16,MIROC_results!AB16,HadGEM_results!AB16)</f>
        <v>-2.9045465261409205</v>
      </c>
      <c r="K16" s="43"/>
      <c r="L16" s="98">
        <f>AVERAGE(CESM2_results!AD16,GFDL_results!AD16,GISS_results!AD16,MIROC_results!AD16,HadGEM_results!AD16)</f>
        <v>-4.060430026816074</v>
      </c>
      <c r="M16" s="21">
        <f>AVERAGE(CESM2_results!AE16,GFDL_results!AE16,GISS_results!AE16,MIROC_results!AE16,HadGEM_results!AE16)</f>
        <v>-4.4151621779666126</v>
      </c>
      <c r="N16" s="10">
        <f>AVERAGE(CESM2_results!AF16,GFDL_results!AF16,GISS_results!AF16,MIROC_results!AF16,HadGEM_results!AF16)</f>
        <v>-3.1439891281438408</v>
      </c>
      <c r="O16" s="50"/>
      <c r="P16" s="46">
        <f t="shared" si="0"/>
        <v>-0.79111380653564156</v>
      </c>
      <c r="Q16" s="10">
        <f t="shared" si="2"/>
        <v>-0.79447132070868465</v>
      </c>
      <c r="S16" s="46">
        <f t="shared" si="1"/>
        <v>-5.8033786085885959</v>
      </c>
      <c r="T16" s="10">
        <f t="shared" si="3"/>
        <v>-6.0504500796074172</v>
      </c>
    </row>
    <row r="17" spans="2:20" x14ac:dyDescent="0.3">
      <c r="B17" s="2" t="s">
        <v>13</v>
      </c>
      <c r="C17" s="41"/>
      <c r="D17" s="14">
        <v>0.76402837565891302</v>
      </c>
      <c r="E17" s="15">
        <v>1.26414129753164</v>
      </c>
      <c r="F17" s="19">
        <v>0.70151929216912701</v>
      </c>
      <c r="G17" s="40"/>
      <c r="H17" s="98">
        <f>AVERAGE(CESM2_results!Z17,GFDL_results!Z17,GISS_results!Z17,MIROC_results!Z17,HadGEM_results!Z17)</f>
        <v>-1.799480883806261</v>
      </c>
      <c r="I17" s="21">
        <f>AVERAGE(CESM2_results!AA17,GFDL_results!AA17,GISS_results!AA17,MIROC_results!AA17,HadGEM_results!AA17)</f>
        <v>-2.0209926604398389</v>
      </c>
      <c r="J17" s="10">
        <f>AVERAGE(CESM2_results!AB17,GFDL_results!AB17,GISS_results!AB17,MIROC_results!AB17,HadGEM_results!AB17)</f>
        <v>-1.9472838935201011</v>
      </c>
      <c r="K17" s="43"/>
      <c r="L17" s="98">
        <f>AVERAGE(CESM2_results!AD17,GFDL_results!AD17,GISS_results!AD17,MIROC_results!AD17,HadGEM_results!AD17)</f>
        <v>-2.1352156169049179</v>
      </c>
      <c r="M17" s="21">
        <f>AVERAGE(CESM2_results!AE17,GFDL_results!AE17,GISS_results!AE17,MIROC_results!AE17,HadGEM_results!AE17)</f>
        <v>-2.5128868270289275</v>
      </c>
      <c r="N17" s="10">
        <f>AVERAGE(CESM2_results!AF17,GFDL_results!AF17,GISS_results!AF17,MIROC_results!AF17,HadGEM_results!AF17)</f>
        <v>-2.3036356305575607</v>
      </c>
      <c r="O17" s="50"/>
      <c r="P17" s="46">
        <f t="shared" si="0"/>
        <v>-0.23423539375540101</v>
      </c>
      <c r="Q17" s="10">
        <f t="shared" si="2"/>
        <v>-0.49210672187788496</v>
      </c>
      <c r="S17" s="46">
        <f t="shared" si="1"/>
        <v>-1.9529789599417062</v>
      </c>
      <c r="T17" s="10">
        <f t="shared" si="3"/>
        <v>-2.3810991935238439</v>
      </c>
    </row>
    <row r="18" spans="2:20" x14ac:dyDescent="0.3">
      <c r="B18" s="2" t="s">
        <v>14</v>
      </c>
      <c r="C18" s="41"/>
      <c r="D18" s="14">
        <v>9.3303662971251696E-3</v>
      </c>
      <c r="E18" s="15">
        <v>6.1762807334755903E-3</v>
      </c>
      <c r="F18" s="19">
        <v>2.1406418195578599E-3</v>
      </c>
      <c r="G18" s="40"/>
      <c r="H18" s="98">
        <f>AVERAGE(CESM2_results!Z18,GFDL_results!Z18,GISS_results!Z18,MIROC_results!Z18,HadGEM_results!Z18)</f>
        <v>-2.15495397196826</v>
      </c>
      <c r="I18" s="21">
        <f>AVERAGE(CESM2_results!AA18,GFDL_results!AA18,GISS_results!AA18,MIROC_results!AA18,HadGEM_results!AA18)</f>
        <v>-2.0890863157602206</v>
      </c>
      <c r="J18" s="10">
        <f>AVERAGE(CESM2_results!AB18,GFDL_results!AB18,GISS_results!AB18,MIROC_results!AB18,HadGEM_results!AB18)</f>
        <v>-1.7336229217327408</v>
      </c>
      <c r="K18" s="43"/>
      <c r="L18" s="98">
        <f>AVERAGE(CESM2_results!AD18,GFDL_results!AD18,GISS_results!AD18,MIROC_results!AD18,HadGEM_results!AD18)</f>
        <v>-2.1792308796743987</v>
      </c>
      <c r="M18" s="21">
        <f>AVERAGE(CESM2_results!AE18,GFDL_results!AE18,GISS_results!AE18,MIROC_results!AE18,HadGEM_results!AE18)</f>
        <v>-2.1010812534257801</v>
      </c>
      <c r="N18" s="10">
        <f>AVERAGE(CESM2_results!AF18,GFDL_results!AF18,GISS_results!AF18,MIROC_results!AF18,HadGEM_results!AF18)</f>
        <v>-1.7409320936513588</v>
      </c>
      <c r="O18" s="50"/>
      <c r="P18" s="46">
        <f t="shared" si="0"/>
        <v>-0.29595973494501404</v>
      </c>
      <c r="Q18" s="10">
        <f t="shared" si="2"/>
        <v>-0.30607790229546233</v>
      </c>
      <c r="S18" s="46">
        <f t="shared" si="1"/>
        <v>-3.5619469554910008</v>
      </c>
      <c r="T18" s="10">
        <f t="shared" si="3"/>
        <v>-3.6301278019907333</v>
      </c>
    </row>
    <row r="19" spans="2:20" x14ac:dyDescent="0.3">
      <c r="B19" s="2" t="s">
        <v>15</v>
      </c>
      <c r="C19" s="41"/>
      <c r="D19" s="14">
        <v>0.19988025252937999</v>
      </c>
      <c r="E19" s="15">
        <v>0.16129826129358099</v>
      </c>
      <c r="F19" s="19">
        <v>6.0596641851667701E-2</v>
      </c>
      <c r="G19" s="40"/>
      <c r="H19" s="98">
        <f>AVERAGE(CESM2_results!Z19,GFDL_results!Z19,GISS_results!Z19,MIROC_results!Z19,HadGEM_results!Z19)</f>
        <v>-2.0209142163365192</v>
      </c>
      <c r="I19" s="21">
        <f>AVERAGE(CESM2_results!AA19,GFDL_results!AA19,GISS_results!AA19,MIROC_results!AA19,HadGEM_results!AA19)</f>
        <v>-1.8587186249608414</v>
      </c>
      <c r="J19" s="10">
        <f>AVERAGE(CESM2_results!AB19,GFDL_results!AB19,GISS_results!AB19,MIROC_results!AB19,HadGEM_results!AB19)</f>
        <v>-1.5610507989754197</v>
      </c>
      <c r="K19" s="43"/>
      <c r="L19" s="98">
        <f>AVERAGE(CESM2_results!AD19,GFDL_results!AD19,GISS_results!AD19,MIROC_results!AD19,HadGEM_results!AD19)</f>
        <v>-2.351696027193479</v>
      </c>
      <c r="M19" s="21">
        <f>AVERAGE(CESM2_results!AE19,GFDL_results!AE19,GISS_results!AE19,MIROC_results!AE19,HadGEM_results!AE19)</f>
        <v>-2.1132549248814643</v>
      </c>
      <c r="N19" s="10">
        <f>AVERAGE(CESM2_results!AF19,GFDL_results!AF19,GISS_results!AF19,MIROC_results!AF19,HadGEM_results!AF19)</f>
        <v>-1.7509112869861867</v>
      </c>
      <c r="O19" s="50"/>
      <c r="P19" s="46">
        <f t="shared" si="0"/>
        <v>-0.3602695887717805</v>
      </c>
      <c r="Q19" s="10">
        <f t="shared" si="2"/>
        <v>-0.46231635219341771</v>
      </c>
      <c r="S19" s="46">
        <f t="shared" si="1"/>
        <v>-2.5626881076529706</v>
      </c>
      <c r="T19" s="10">
        <f t="shared" si="3"/>
        <v>-3.0332720034410605</v>
      </c>
    </row>
    <row r="20" spans="2:20" x14ac:dyDescent="0.3">
      <c r="B20" s="2" t="s">
        <v>16</v>
      </c>
      <c r="C20" s="41"/>
      <c r="D20" s="14">
        <v>0.19057125536030201</v>
      </c>
      <c r="E20" s="15">
        <v>0.11708017605132499</v>
      </c>
      <c r="F20" s="19">
        <v>8.1918070346006497E-2</v>
      </c>
      <c r="G20" s="40"/>
      <c r="H20" s="98">
        <f>AVERAGE(CESM2_results!Z20,GFDL_results!Z20,GISS_results!Z20,MIROC_results!Z20,HadGEM_results!Z20)</f>
        <v>-2.4122957914687007</v>
      </c>
      <c r="I20" s="21">
        <f>AVERAGE(CESM2_results!AA20,GFDL_results!AA20,GISS_results!AA20,MIROC_results!AA20,HadGEM_results!AA20)</f>
        <v>-2.168621299021261</v>
      </c>
      <c r="J20" s="10">
        <f>AVERAGE(CESM2_results!AB20,GFDL_results!AB20,GISS_results!AB20,MIROC_results!AB20,HadGEM_results!AB20)</f>
        <v>-1.8445877240865207</v>
      </c>
      <c r="K20" s="43"/>
      <c r="L20" s="98">
        <f>AVERAGE(CESM2_results!AD20,GFDL_results!AD20,GISS_results!AD20,MIROC_results!AD20,HadGEM_results!AD20)</f>
        <v>-2.8909747585719727</v>
      </c>
      <c r="M20" s="21">
        <f>AVERAGE(CESM2_results!AE20,GFDL_results!AE20,GISS_results!AE20,MIROC_results!AE20,HadGEM_results!AE20)</f>
        <v>-2.4832305752295114</v>
      </c>
      <c r="N20" s="10">
        <f>AVERAGE(CESM2_results!AF20,GFDL_results!AF20,GISS_results!AF20,MIROC_results!AF20,HadGEM_results!AF20)</f>
        <v>-2.1272737443203398</v>
      </c>
      <c r="O20" s="50"/>
      <c r="P20" s="46">
        <f t="shared" si="0"/>
        <v>-0.66227383196892675</v>
      </c>
      <c r="Q20" s="10">
        <f t="shared" si="2"/>
        <v>-0.90055949442933969</v>
      </c>
      <c r="S20" s="46">
        <f t="shared" si="1"/>
        <v>-3.5336389595740521</v>
      </c>
      <c r="T20" s="10">
        <f t="shared" si="3"/>
        <v>-4.3930671628052416</v>
      </c>
    </row>
    <row r="21" spans="2:20" x14ac:dyDescent="0.3">
      <c r="B21" s="2" t="s">
        <v>17</v>
      </c>
      <c r="C21" s="41"/>
      <c r="D21" s="14">
        <v>2.9313386520202201E-2</v>
      </c>
      <c r="E21" s="15">
        <v>2.3712400140446101E-2</v>
      </c>
      <c r="F21" s="19">
        <v>8.9682833827256503E-3</v>
      </c>
      <c r="G21" s="40"/>
      <c r="H21" s="98">
        <f>AVERAGE(CESM2_results!Z21,GFDL_results!Z21,GISS_results!Z21,MIROC_results!Z21,HadGEM_results!Z21)</f>
        <v>-1.9931669276590405</v>
      </c>
      <c r="I21" s="21">
        <f>AVERAGE(CESM2_results!AA21,GFDL_results!AA21,GISS_results!AA21,MIROC_results!AA21,HadGEM_results!AA21)</f>
        <v>-1.8528168448041995</v>
      </c>
      <c r="J21" s="10">
        <f>AVERAGE(CESM2_results!AB21,GFDL_results!AB21,GISS_results!AB21,MIROC_results!AB21,HadGEM_results!AB21)</f>
        <v>-1.44976679125782</v>
      </c>
      <c r="K21" s="43"/>
      <c r="L21" s="98">
        <f>AVERAGE(CESM2_results!AD21,GFDL_results!AD21,GISS_results!AD21,MIROC_results!AD21,HadGEM_results!AD21)</f>
        <v>-2.0007175667344681</v>
      </c>
      <c r="M21" s="21">
        <f>AVERAGE(CESM2_results!AE21,GFDL_results!AE21,GISS_results!AE21,MIROC_results!AE21,HadGEM_results!AE21)</f>
        <v>-1.8737723788914997</v>
      </c>
      <c r="N21" s="10">
        <f>AVERAGE(CESM2_results!AF21,GFDL_results!AF21,GISS_results!AF21,MIROC_results!AF21,HadGEM_results!AF21)</f>
        <v>-1.4405012664429706</v>
      </c>
      <c r="O21" s="50"/>
      <c r="P21" s="46">
        <f t="shared" si="0"/>
        <v>-0.4451372372909923</v>
      </c>
      <c r="Q21" s="10">
        <f t="shared" si="2"/>
        <v>-0.46455109734411204</v>
      </c>
      <c r="S21" s="46">
        <f t="shared" si="1"/>
        <v>-3.5436519640204498</v>
      </c>
      <c r="T21" s="10">
        <f t="shared" si="3"/>
        <v>-3.6276273085911779</v>
      </c>
    </row>
    <row r="22" spans="2:20" x14ac:dyDescent="0.3">
      <c r="B22" s="2" t="s">
        <v>18</v>
      </c>
      <c r="C22" s="41"/>
      <c r="D22" s="14">
        <v>5.1284875442839599E-2</v>
      </c>
      <c r="E22" s="15">
        <v>6.5568965665709703E-2</v>
      </c>
      <c r="F22" s="19">
        <v>2.80827191316321E-2</v>
      </c>
      <c r="G22" s="40"/>
      <c r="H22" s="98">
        <f>AVERAGE(CESM2_results!Z22,GFDL_results!Z22,GISS_results!Z22,MIROC_results!Z22,HadGEM_results!Z22)</f>
        <v>-1.6485570191991001</v>
      </c>
      <c r="I22" s="21">
        <f>AVERAGE(CESM2_results!AA22,GFDL_results!AA22,GISS_results!AA22,MIROC_results!AA22,HadGEM_results!AA22)</f>
        <v>-1.7862668735051002</v>
      </c>
      <c r="J22" s="10">
        <f>AVERAGE(CESM2_results!AB22,GFDL_results!AB22,GISS_results!AB22,MIROC_results!AB22,HadGEM_results!AB22)</f>
        <v>-1.6081131036413403</v>
      </c>
      <c r="K22" s="43"/>
      <c r="L22" s="98">
        <f>AVERAGE(CESM2_results!AD22,GFDL_results!AD22,GISS_results!AD22,MIROC_results!AD22,HadGEM_results!AD22)</f>
        <v>-1.6181930418047279</v>
      </c>
      <c r="M22" s="21">
        <f>AVERAGE(CESM2_results!AE22,GFDL_results!AE22,GISS_results!AE22,MIROC_results!AE22,HadGEM_results!AE22)</f>
        <v>-1.7696303829784015</v>
      </c>
      <c r="N22" s="10">
        <f>AVERAGE(CESM2_results!AF22,GFDL_results!AF22,GISS_results!AF22,MIROC_results!AF22,HadGEM_results!AF22)</f>
        <v>-1.5209703826038612</v>
      </c>
      <c r="O22" s="50"/>
      <c r="P22" s="46">
        <f t="shared" si="0"/>
        <v>-0.18322527058479965</v>
      </c>
      <c r="Q22" s="10">
        <f t="shared" si="2"/>
        <v>-0.26846698677188963</v>
      </c>
      <c r="S22" s="46">
        <f t="shared" si="1"/>
        <v>-2.2469993013742018</v>
      </c>
      <c r="T22" s="10">
        <f t="shared" si="3"/>
        <v>-2.4656139853486505</v>
      </c>
    </row>
    <row r="23" spans="2:20" x14ac:dyDescent="0.3">
      <c r="B23" s="2" t="s">
        <v>19</v>
      </c>
      <c r="C23" s="41"/>
      <c r="D23" s="14">
        <v>2.56495154522807E-2</v>
      </c>
      <c r="E23" s="15">
        <v>4.5593785907472303E-2</v>
      </c>
      <c r="F23" s="19">
        <v>2.6096180017008402E-2</v>
      </c>
      <c r="G23" s="40"/>
      <c r="H23" s="98">
        <f>AVERAGE(CESM2_results!Z23,GFDL_results!Z23,GISS_results!Z23,MIROC_results!Z23,HadGEM_results!Z23)</f>
        <v>-2.0856538920264427</v>
      </c>
      <c r="I23" s="21">
        <f>AVERAGE(CESM2_results!AA23,GFDL_results!AA23,GISS_results!AA23,MIROC_results!AA23,HadGEM_results!AA23)</f>
        <v>-2.3892789139139778</v>
      </c>
      <c r="J23" s="10">
        <f>AVERAGE(CESM2_results!AB23,GFDL_results!AB23,GISS_results!AB23,MIROC_results!AB23,HadGEM_results!AB23)</f>
        <v>-2.3097449152997398</v>
      </c>
      <c r="K23" s="43"/>
      <c r="L23" s="98">
        <f>AVERAGE(CESM2_results!AD23,GFDL_results!AD23,GISS_results!AD23,MIROC_results!AD23,HadGEM_results!AD23)</f>
        <v>-2.3140789593017104</v>
      </c>
      <c r="M23" s="21">
        <f>AVERAGE(CESM2_results!AE23,GFDL_results!AE23,GISS_results!AE23,MIROC_results!AE23,HadGEM_results!AE23)</f>
        <v>-2.5067305503487005</v>
      </c>
      <c r="N23" s="10">
        <f>AVERAGE(CESM2_results!AF23,GFDL_results!AF23,GISS_results!AF23,MIROC_results!AF23,HadGEM_results!AF23)</f>
        <v>-2.4612920763042014</v>
      </c>
      <c r="O23" s="50"/>
      <c r="P23" s="46">
        <f t="shared" si="0"/>
        <v>-0.34690870466953383</v>
      </c>
      <c r="Q23" s="10">
        <f t="shared" si="2"/>
        <v>-0.215885630478793</v>
      </c>
      <c r="S23" s="46">
        <f t="shared" si="1"/>
        <v>-3.4638500791505873</v>
      </c>
      <c r="T23" s="10">
        <f t="shared" si="3"/>
        <v>-3.1755678378674084</v>
      </c>
    </row>
    <row r="24" spans="2:20" x14ac:dyDescent="0.3">
      <c r="B24" s="2" t="s">
        <v>20</v>
      </c>
      <c r="C24" s="41"/>
      <c r="D24" s="14">
        <v>9.5003283597702201E-2</v>
      </c>
      <c r="E24" s="15">
        <v>0.17321310581966901</v>
      </c>
      <c r="F24" s="19">
        <v>5.3422661346511503E-2</v>
      </c>
      <c r="G24" s="40"/>
      <c r="H24" s="98">
        <f>AVERAGE(CESM2_results!Z24,GFDL_results!Z24,GISS_results!Z24,MIROC_results!Z24,HadGEM_results!Z24)</f>
        <v>-1.1320090391560185</v>
      </c>
      <c r="I24" s="21">
        <f>AVERAGE(CESM2_results!AA24,GFDL_results!AA24,GISS_results!AA24,MIROC_results!AA24,HadGEM_results!AA24)</f>
        <v>-1.1566662050896597</v>
      </c>
      <c r="J24" s="10">
        <f>AVERAGE(CESM2_results!AB24,GFDL_results!AB24,GISS_results!AB24,MIROC_results!AB24,HadGEM_results!AB24)</f>
        <v>-0.99600587483166048</v>
      </c>
      <c r="K24" s="43"/>
      <c r="L24" s="98">
        <f>AVERAGE(CESM2_results!AD24,GFDL_results!AD24,GISS_results!AD24,MIROC_results!AD24,HadGEM_results!AD24)</f>
        <v>-1.1550541792776989</v>
      </c>
      <c r="M24" s="21">
        <f>AVERAGE(CESM2_results!AE24,GFDL_results!AE24,GISS_results!AE24,MIROC_results!AE24,HadGEM_results!AE24)</f>
        <v>-1.2105204946076504</v>
      </c>
      <c r="N24" s="10">
        <f>AVERAGE(CESM2_results!AF24,GFDL_results!AF24,GISS_results!AF24,MIROC_results!AF24,HadGEM_results!AF24)</f>
        <v>-1.0142796599172095</v>
      </c>
      <c r="O24" s="50"/>
      <c r="P24" s="46">
        <f t="shared" si="0"/>
        <v>-0.13589331133428836</v>
      </c>
      <c r="Q24" s="10">
        <f t="shared" si="2"/>
        <v>-0.16629329942788493</v>
      </c>
      <c r="S24" s="46">
        <f t="shared" si="1"/>
        <v>-1.4136358481187865</v>
      </c>
      <c r="T24" s="10">
        <f t="shared" si="3"/>
        <v>-1.516664404933429</v>
      </c>
    </row>
    <row r="25" spans="2:20" x14ac:dyDescent="0.3">
      <c r="B25" s="2" t="s">
        <v>21</v>
      </c>
      <c r="C25" s="41"/>
      <c r="D25" s="14">
        <v>5.1227429744539997E-2</v>
      </c>
      <c r="E25" s="15">
        <v>4.1366051150345397E-2</v>
      </c>
      <c r="F25" s="19">
        <v>2.8519430446005599E-2</v>
      </c>
      <c r="G25" s="40"/>
      <c r="H25" s="98">
        <f>AVERAGE(CESM2_results!Z25,GFDL_results!Z25,GISS_results!Z25,MIROC_results!Z25,HadGEM_results!Z25)</f>
        <v>-2.2425949304213986</v>
      </c>
      <c r="I25" s="21">
        <f>AVERAGE(CESM2_results!AA25,GFDL_results!AA25,GISS_results!AA25,MIROC_results!AA25,HadGEM_results!AA25)</f>
        <v>-2.0154500082817193</v>
      </c>
      <c r="J25" s="10">
        <f>AVERAGE(CESM2_results!AB25,GFDL_results!AB25,GISS_results!AB25,MIROC_results!AB25,HadGEM_results!AB25)</f>
        <v>-1.7913270775939374</v>
      </c>
      <c r="K25" s="43"/>
      <c r="L25" s="98">
        <f>AVERAGE(CESM2_results!AD25,GFDL_results!AD25,GISS_results!AD25,MIROC_results!AD25,HadGEM_results!AD25)</f>
        <v>-2.5176425940168685</v>
      </c>
      <c r="M25" s="21">
        <f>AVERAGE(CESM2_results!AE25,GFDL_results!AE25,GISS_results!AE25,MIROC_results!AE25,HadGEM_results!AE25)</f>
        <v>-2.1896778592889503</v>
      </c>
      <c r="N25" s="10">
        <f>AVERAGE(CESM2_results!AF25,GFDL_results!AF25,GISS_results!AF25,MIROC_results!AF25,HadGEM_results!AF25)</f>
        <v>-1.9716393847318856</v>
      </c>
      <c r="O25" s="50"/>
      <c r="P25" s="46">
        <f t="shared" si="0"/>
        <v>-0.75177515038163656</v>
      </c>
      <c r="Q25" s="10">
        <f t="shared" si="2"/>
        <v>-0.89366119576141656</v>
      </c>
      <c r="S25" s="46">
        <f t="shared" si="1"/>
        <v>-4.4506913834582464</v>
      </c>
      <c r="T25" s="10">
        <f t="shared" si="3"/>
        <v>-5.119978383696731</v>
      </c>
    </row>
    <row r="26" spans="2:20" x14ac:dyDescent="0.3">
      <c r="B26" s="2" t="s">
        <v>22</v>
      </c>
      <c r="C26" s="41"/>
      <c r="D26" s="14">
        <v>4.5787010488969E-2</v>
      </c>
      <c r="E26" s="15">
        <v>4.4687163892143902E-2</v>
      </c>
      <c r="F26" s="19">
        <v>2.0988778376810999E-2</v>
      </c>
      <c r="G26" s="40"/>
      <c r="H26" s="98">
        <f>AVERAGE(CESM2_results!Z26,GFDL_results!Z26,GISS_results!Z26,MIROC_results!Z26,HadGEM_results!Z26)</f>
        <v>-1.9339776062034004</v>
      </c>
      <c r="I26" s="21">
        <f>AVERAGE(CESM2_results!AA26,GFDL_results!AA26,GISS_results!AA26,MIROC_results!AA26,HadGEM_results!AA26)</f>
        <v>-1.9786157333044003</v>
      </c>
      <c r="J26" s="10">
        <f>AVERAGE(CESM2_results!AB26,GFDL_results!AB26,GISS_results!AB26,MIROC_results!AB26,HadGEM_results!AB26)</f>
        <v>-1.7486885297878998</v>
      </c>
      <c r="K26" s="43"/>
      <c r="L26" s="98">
        <f>AVERAGE(CESM2_results!AD26,GFDL_results!AD26,GISS_results!AD26,MIROC_results!AD26,HadGEM_results!AD26)</f>
        <v>-1.8983169202635721</v>
      </c>
      <c r="M26" s="21">
        <f>AVERAGE(CESM2_results!AE26,GFDL_results!AE26,GISS_results!AE26,MIROC_results!AE26,HadGEM_results!AE26)</f>
        <v>-1.9469467250566794</v>
      </c>
      <c r="N26" s="10">
        <f>AVERAGE(CESM2_results!AF26,GFDL_results!AF26,GISS_results!AF26,MIROC_results!AF26,HadGEM_results!AF26)</f>
        <v>-1.7283779451368915</v>
      </c>
      <c r="O26" s="50"/>
      <c r="P26" s="46">
        <f t="shared" si="0"/>
        <v>-0.26879126263110859</v>
      </c>
      <c r="Q26" s="10">
        <f t="shared" si="2"/>
        <v>-0.25128933062469194</v>
      </c>
      <c r="S26" s="46">
        <f t="shared" si="1"/>
        <v>-2.7880456386872172</v>
      </c>
      <c r="T26" s="10">
        <f t="shared" si="3"/>
        <v>-2.7001681214341016</v>
      </c>
    </row>
    <row r="27" spans="2:20" x14ac:dyDescent="0.3">
      <c r="B27" s="2" t="s">
        <v>23</v>
      </c>
      <c r="C27" s="41"/>
      <c r="D27" s="14">
        <v>3.1097421547645299</v>
      </c>
      <c r="E27" s="15">
        <v>3.8162388015793201</v>
      </c>
      <c r="F27" s="19">
        <v>1.9084555727410699</v>
      </c>
      <c r="G27" s="40"/>
      <c r="H27" s="98">
        <f>AVERAGE(CESM2_results!Z27,GFDL_results!Z27,GISS_results!Z27,MIROC_results!Z27,HadGEM_results!Z27)</f>
        <v>-1.5945197955271582</v>
      </c>
      <c r="I27" s="21">
        <f>AVERAGE(CESM2_results!AA27,GFDL_results!AA27,GISS_results!AA27,MIROC_results!AA27,HadGEM_results!AA27)</f>
        <v>-1.6386097957573824</v>
      </c>
      <c r="J27" s="10">
        <f>AVERAGE(CESM2_results!AB27,GFDL_results!AB27,GISS_results!AB27,MIROC_results!AB27,HadGEM_results!AB27)</f>
        <v>-1.31606201711516</v>
      </c>
      <c r="K27" s="43"/>
      <c r="L27" s="98">
        <f>AVERAGE(CESM2_results!AD27,GFDL_results!AD27,GISS_results!AD27,MIROC_results!AD27,HadGEM_results!AD27)</f>
        <v>-1.5993837049814885</v>
      </c>
      <c r="M27" s="21">
        <f>AVERAGE(CESM2_results!AE27,GFDL_results!AE27,GISS_results!AE27,MIROC_results!AE27,HadGEM_results!AE27)</f>
        <v>-1.6342562812472194</v>
      </c>
      <c r="N27" s="10">
        <f>AVERAGE(CESM2_results!AF27,GFDL_results!AF27,GISS_results!AF27,MIROC_results!AF27,HadGEM_results!AF27)</f>
        <v>-1.2983410119857495</v>
      </c>
      <c r="O27" s="50"/>
      <c r="P27" s="46">
        <f t="shared" si="0"/>
        <v>-0.48454428363776758</v>
      </c>
      <c r="Q27" s="10">
        <f t="shared" si="2"/>
        <v>-0.50874297233926657</v>
      </c>
      <c r="S27" s="46">
        <f t="shared" si="1"/>
        <v>-1.0124550836744324</v>
      </c>
      <c r="T27" s="10">
        <f t="shared" si="3"/>
        <v>-0.98155077510172428</v>
      </c>
    </row>
    <row r="28" spans="2:20" x14ac:dyDescent="0.3">
      <c r="B28" s="2" t="s">
        <v>24</v>
      </c>
      <c r="C28" s="41"/>
      <c r="D28" s="14">
        <v>1.62252236423279E-2</v>
      </c>
      <c r="E28" s="15">
        <v>1.6244365351614901E-2</v>
      </c>
      <c r="F28" s="19">
        <v>8.3850731276514292E-3</v>
      </c>
      <c r="G28" s="40"/>
      <c r="H28" s="98">
        <f>AVERAGE(CESM2_results!Z28,GFDL_results!Z28,GISS_results!Z28,MIROC_results!Z28,HadGEM_results!Z28)</f>
        <v>-1.0280405794222403</v>
      </c>
      <c r="I28" s="21">
        <f>AVERAGE(CESM2_results!AA28,GFDL_results!AA28,GISS_results!AA28,MIROC_results!AA28,HadGEM_results!AA28)</f>
        <v>-1.0118898015755</v>
      </c>
      <c r="J28" s="10">
        <f>AVERAGE(CESM2_results!AB28,GFDL_results!AB28,GISS_results!AB28,MIROC_results!AB28,HadGEM_results!AB28)</f>
        <v>-0.86393760215264026</v>
      </c>
      <c r="K28" s="43"/>
      <c r="L28" s="98">
        <f>AVERAGE(CESM2_results!AD28,GFDL_results!AD28,GISS_results!AD28,MIROC_results!AD28,HadGEM_results!AD28)</f>
        <v>-0.97226072666369778</v>
      </c>
      <c r="M28" s="21">
        <f>AVERAGE(CESM2_results!AE28,GFDL_results!AE28,GISS_results!AE28,MIROC_results!AE28,HadGEM_results!AE28)</f>
        <v>-0.98554928176197121</v>
      </c>
      <c r="N28" s="10">
        <f>AVERAGE(CESM2_results!AF28,GFDL_results!AF28,GISS_results!AF28,MIROC_results!AF28,HadGEM_results!AF28)</f>
        <v>-0.79597250140193909</v>
      </c>
      <c r="O28" s="50"/>
      <c r="P28" s="46">
        <f t="shared" si="0"/>
        <v>-0.23612045267659709</v>
      </c>
      <c r="Q28" s="10">
        <f t="shared" si="2"/>
        <v>-0.27690161049690171</v>
      </c>
      <c r="S28" s="46">
        <f t="shared" si="1"/>
        <v>-1.9929154924442449</v>
      </c>
      <c r="T28" s="10">
        <f t="shared" si="3"/>
        <v>-2.1199112047718693</v>
      </c>
    </row>
    <row r="29" spans="2:20" x14ac:dyDescent="0.3">
      <c r="B29" s="2" t="s">
        <v>25</v>
      </c>
      <c r="C29" s="41"/>
      <c r="D29" s="14">
        <v>0.11551869653265</v>
      </c>
      <c r="E29" s="15">
        <v>8.7245716831648099E-2</v>
      </c>
      <c r="F29" s="19">
        <v>5.6491849353377803E-2</v>
      </c>
      <c r="G29" s="40"/>
      <c r="H29" s="98">
        <f>AVERAGE(CESM2_results!Z29,GFDL_results!Z29,GISS_results!Z29,MIROC_results!Z29,HadGEM_results!Z29)</f>
        <v>-2.1954107035275996</v>
      </c>
      <c r="I29" s="21">
        <f>AVERAGE(CESM2_results!AA29,GFDL_results!AA29,GISS_results!AA29,MIROC_results!AA29,HadGEM_results!AA29)</f>
        <v>-2.0521112951170393</v>
      </c>
      <c r="J29" s="10">
        <f>AVERAGE(CESM2_results!AB29,GFDL_results!AB29,GISS_results!AB29,MIROC_results!AB29,HadGEM_results!AB29)</f>
        <v>-1.8037769250184419</v>
      </c>
      <c r="K29" s="43"/>
      <c r="L29" s="98">
        <f>AVERAGE(CESM2_results!AD29,GFDL_results!AD29,GISS_results!AD29,MIROC_results!AD29,HadGEM_results!AD29)</f>
        <v>-2.4241332674331617</v>
      </c>
      <c r="M29" s="21">
        <f>AVERAGE(CESM2_results!AE29,GFDL_results!AE29,GISS_results!AE29,MIROC_results!AE29,HadGEM_results!AE29)</f>
        <v>-2.2222937870932711</v>
      </c>
      <c r="N29" s="10">
        <f>AVERAGE(CESM2_results!AF29,GFDL_results!AF29,GISS_results!AF29,MIROC_results!AF29,HadGEM_results!AF29)</f>
        <v>-1.9616620056091576</v>
      </c>
      <c r="O29" s="50"/>
      <c r="P29" s="46">
        <f t="shared" si="0"/>
        <v>-0.54953244496239351</v>
      </c>
      <c r="Q29" s="10">
        <f t="shared" si="2"/>
        <v>-0.64248777081781305</v>
      </c>
      <c r="S29" s="46">
        <f t="shared" si="1"/>
        <v>-3.3856201833970827</v>
      </c>
      <c r="T29" s="10">
        <f t="shared" si="3"/>
        <v>-3.8027069087539269</v>
      </c>
    </row>
    <row r="30" spans="2:20" x14ac:dyDescent="0.3">
      <c r="B30" s="2" t="s">
        <v>26</v>
      </c>
      <c r="C30" s="41"/>
      <c r="D30" s="14">
        <v>5.1001452948917801E-2</v>
      </c>
      <c r="E30" s="15">
        <v>9.9589855190850896E-2</v>
      </c>
      <c r="F30" s="19">
        <v>6.7852596306738205E-2</v>
      </c>
      <c r="G30" s="40"/>
      <c r="H30" s="98">
        <f>AVERAGE(CESM2_results!Z30,GFDL_results!Z30,GISS_results!Z30,MIROC_results!Z30,HadGEM_results!Z30)</f>
        <v>-1.7791276603698001</v>
      </c>
      <c r="I30" s="21">
        <f>AVERAGE(CESM2_results!AA30,GFDL_results!AA30,GISS_results!AA30,MIROC_results!AA30,HadGEM_results!AA30)</f>
        <v>-1.886024097308401</v>
      </c>
      <c r="J30" s="10">
        <f>AVERAGE(CESM2_results!AB30,GFDL_results!AB30,GISS_results!AB30,MIROC_results!AB30,HadGEM_results!AB30)</f>
        <v>-1.7417822854038185</v>
      </c>
      <c r="K30" s="43"/>
      <c r="L30" s="98">
        <f>AVERAGE(CESM2_results!AD30,GFDL_results!AD30,GISS_results!AD30,MIROC_results!AD30,HadGEM_results!AD30)</f>
        <v>-1.6759231587238097</v>
      </c>
      <c r="M30" s="21">
        <f>AVERAGE(CESM2_results!AE30,GFDL_results!AE30,GISS_results!AE30,MIROC_results!AE30,HadGEM_results!AE30)</f>
        <v>-1.800753958997771</v>
      </c>
      <c r="N30" s="10">
        <f>AVERAGE(CESM2_results!AF30,GFDL_results!AF30,GISS_results!AF30,MIROC_results!AF30,HadGEM_results!AF30)</f>
        <v>-1.6019699033924275</v>
      </c>
      <c r="O30" s="50"/>
      <c r="P30" s="46">
        <f t="shared" si="0"/>
        <v>-0.17178009163974736</v>
      </c>
      <c r="Q30" s="10">
        <f t="shared" si="2"/>
        <v>-0.20500588408639173</v>
      </c>
      <c r="S30" s="46">
        <f t="shared" si="1"/>
        <v>-2.258846359174564</v>
      </c>
      <c r="T30" s="10">
        <f t="shared" si="3"/>
        <v>-2.2377205853132596</v>
      </c>
    </row>
    <row r="31" spans="2:20" x14ac:dyDescent="0.3">
      <c r="B31" s="2" t="s">
        <v>27</v>
      </c>
      <c r="C31" s="41"/>
      <c r="D31" s="14">
        <v>2.3486793608540599E-2</v>
      </c>
      <c r="E31" s="15">
        <v>4.0271932047791198E-2</v>
      </c>
      <c r="F31" s="19">
        <v>2.6729693403471099E-2</v>
      </c>
      <c r="G31" s="40"/>
      <c r="H31" s="98">
        <f>AVERAGE(CESM2_results!Z31,GFDL_results!Z31,GISS_results!Z31,MIROC_results!Z31,HadGEM_results!Z31)</f>
        <v>-1.5792820263794596</v>
      </c>
      <c r="I31" s="21">
        <f>AVERAGE(CESM2_results!AA31,GFDL_results!AA31,GISS_results!AA31,MIROC_results!AA31,HadGEM_results!AA31)</f>
        <v>-1.700867946913742</v>
      </c>
      <c r="J31" s="10">
        <f>AVERAGE(CESM2_results!AB31,GFDL_results!AB31,GISS_results!AB31,MIROC_results!AB31,HadGEM_results!AB31)</f>
        <v>-1.5277043613729817</v>
      </c>
      <c r="K31" s="43"/>
      <c r="L31" s="98">
        <f>AVERAGE(CESM2_results!AD31,GFDL_results!AD31,GISS_results!AD31,MIROC_results!AD31,HadGEM_results!AD31)</f>
        <v>-1.7173465671359303</v>
      </c>
      <c r="M31" s="21">
        <f>AVERAGE(CESM2_results!AE31,GFDL_results!AE31,GISS_results!AE31,MIROC_results!AE31,HadGEM_results!AE31)</f>
        <v>-1.8607935536415596</v>
      </c>
      <c r="N31" s="10">
        <f>AVERAGE(CESM2_results!AF31,GFDL_results!AF31,GISS_results!AF31,MIROC_results!AF31,HadGEM_results!AF31)</f>
        <v>-1.6609333828455788</v>
      </c>
      <c r="O31" s="50"/>
      <c r="P31" s="46">
        <f t="shared" si="0"/>
        <v>-0.27312495331142089</v>
      </c>
      <c r="Q31" s="10">
        <f t="shared" si="2"/>
        <v>-0.31961407962568261</v>
      </c>
      <c r="S31" s="46">
        <f t="shared" si="1"/>
        <v>-2.566330199108779</v>
      </c>
      <c r="T31" s="10">
        <f t="shared" si="3"/>
        <v>-2.8741052195861236</v>
      </c>
    </row>
    <row r="32" spans="2:20" x14ac:dyDescent="0.3">
      <c r="B32" s="2" t="s">
        <v>28</v>
      </c>
      <c r="C32" s="41"/>
      <c r="D32" s="14">
        <v>0.103012570565662</v>
      </c>
      <c r="E32" s="15">
        <v>0.14729629375214001</v>
      </c>
      <c r="F32" s="19">
        <v>7.7041926696370999E-2</v>
      </c>
      <c r="G32" s="40"/>
      <c r="H32" s="98">
        <f>AVERAGE(CESM2_results!Z32,GFDL_results!Z32,GISS_results!Z32,MIROC_results!Z32,HadGEM_results!Z32)</f>
        <v>-1.5872319843609604</v>
      </c>
      <c r="I32" s="21">
        <f>AVERAGE(CESM2_results!AA32,GFDL_results!AA32,GISS_results!AA32,MIROC_results!AA32,HadGEM_results!AA32)</f>
        <v>-1.5903449082247576</v>
      </c>
      <c r="J32" s="10">
        <f>AVERAGE(CESM2_results!AB32,GFDL_results!AB32,GISS_results!AB32,MIROC_results!AB32,HadGEM_results!AB32)</f>
        <v>-1.3228109918723809</v>
      </c>
      <c r="K32" s="43"/>
      <c r="L32" s="98">
        <f>AVERAGE(CESM2_results!AD32,GFDL_results!AD32,GISS_results!AD32,MIROC_results!AD32,HadGEM_results!AD32)</f>
        <v>-1.6599556443179182</v>
      </c>
      <c r="M32" s="21">
        <f>AVERAGE(CESM2_results!AE32,GFDL_results!AE32,GISS_results!AE32,MIROC_results!AE32,HadGEM_results!AE32)</f>
        <v>-1.6254309425146984</v>
      </c>
      <c r="N32" s="10">
        <f>AVERAGE(CESM2_results!AF32,GFDL_results!AF32,GISS_results!AF32,MIROC_results!AF32,HadGEM_results!AF32)</f>
        <v>-1.3232737311113112</v>
      </c>
      <c r="O32" s="50"/>
      <c r="P32" s="46">
        <f t="shared" si="0"/>
        <v>-0.39746618919063903</v>
      </c>
      <c r="Q32" s="10">
        <f t="shared" si="2"/>
        <v>-0.44486831468954929</v>
      </c>
      <c r="S32" s="46">
        <f t="shared" si="1"/>
        <v>-2.3946427030170252</v>
      </c>
      <c r="T32" s="10">
        <f t="shared" si="3"/>
        <v>-2.5374138759027822</v>
      </c>
    </row>
    <row r="33" spans="2:20" x14ac:dyDescent="0.3">
      <c r="B33" s="2" t="s">
        <v>29</v>
      </c>
      <c r="C33" s="41"/>
      <c r="D33" s="14">
        <v>7.7883163251867699E-2</v>
      </c>
      <c r="E33" s="15">
        <v>0.13228007059531</v>
      </c>
      <c r="F33" s="19">
        <v>6.7283222309043197E-2</v>
      </c>
      <c r="G33" s="40"/>
      <c r="H33" s="98">
        <f>AVERAGE(CESM2_results!Z33,GFDL_results!Z33,GISS_results!Z33,MIROC_results!Z33,HadGEM_results!Z33)</f>
        <v>-1.3103018981845991</v>
      </c>
      <c r="I33" s="21">
        <f>AVERAGE(CESM2_results!AA33,GFDL_results!AA33,GISS_results!AA33,MIROC_results!AA33,HadGEM_results!AA33)</f>
        <v>-1.4049775703030805</v>
      </c>
      <c r="J33" s="10">
        <f>AVERAGE(CESM2_results!AB33,GFDL_results!AB33,GISS_results!AB33,MIROC_results!AB33,HadGEM_results!AB33)</f>
        <v>-1.3183116236891395</v>
      </c>
      <c r="K33" s="43"/>
      <c r="L33" s="98">
        <f>AVERAGE(CESM2_results!AD33,GFDL_results!AD33,GISS_results!AD33,MIROC_results!AD33,HadGEM_results!AD33)</f>
        <v>-1.2608161352806093</v>
      </c>
      <c r="M33" s="21">
        <f>AVERAGE(CESM2_results!AE33,GFDL_results!AE33,GISS_results!AE33,MIROC_results!AE33,HadGEM_results!AE33)</f>
        <v>-1.372877431672483</v>
      </c>
      <c r="N33" s="10">
        <f>AVERAGE(CESM2_results!AF33,GFDL_results!AF33,GISS_results!AF33,MIROC_results!AF33,HadGEM_results!AF33)</f>
        <v>-1.2772837553313914</v>
      </c>
      <c r="O33" s="50"/>
      <c r="P33" s="46">
        <f t="shared" si="0"/>
        <v>-0.14172303574048303</v>
      </c>
      <c r="Q33" s="10">
        <f t="shared" si="2"/>
        <v>-0.16017817094745421</v>
      </c>
      <c r="S33" s="46">
        <f t="shared" si="1"/>
        <v>-1.6881720530018993</v>
      </c>
      <c r="T33" s="10">
        <f t="shared" si="3"/>
        <v>-1.692049723735388</v>
      </c>
    </row>
    <row r="34" spans="2:20" x14ac:dyDescent="0.3">
      <c r="B34" s="2" t="s">
        <v>30</v>
      </c>
      <c r="C34" s="41"/>
      <c r="D34" s="14">
        <v>1.6746842744139101</v>
      </c>
      <c r="E34" s="15">
        <v>1.5264052255317899</v>
      </c>
      <c r="F34" s="19">
        <v>1.0194384321593899</v>
      </c>
      <c r="G34" s="40"/>
      <c r="H34" s="98">
        <f>AVERAGE(CESM2_results!Z34,GFDL_results!Z34,GISS_results!Z34,MIROC_results!Z34,HadGEM_results!Z34)</f>
        <v>-1.990274161332882</v>
      </c>
      <c r="I34" s="21">
        <f>AVERAGE(CESM2_results!AA34,GFDL_results!AA34,GISS_results!AA34,MIROC_results!AA34,HadGEM_results!AA34)</f>
        <v>-1.88387066615078</v>
      </c>
      <c r="J34" s="10">
        <f>AVERAGE(CESM2_results!AB34,GFDL_results!AB34,GISS_results!AB34,MIROC_results!AB34,HadGEM_results!AB34)</f>
        <v>-1.6359057311111207</v>
      </c>
      <c r="K34" s="43"/>
      <c r="L34" s="98">
        <f>AVERAGE(CESM2_results!AD34,GFDL_results!AD34,GISS_results!AD34,MIROC_results!AD34,HadGEM_results!AD34)</f>
        <v>-2.1081467870098693</v>
      </c>
      <c r="M34" s="21">
        <f>AVERAGE(CESM2_results!AE34,GFDL_results!AE34,GISS_results!AE34,MIROC_results!AE34,HadGEM_results!AE34)</f>
        <v>-1.9520031912353517</v>
      </c>
      <c r="N34" s="10">
        <f>AVERAGE(CESM2_results!AF34,GFDL_results!AF34,GISS_results!AF34,MIROC_results!AF34,HadGEM_results!AF34)</f>
        <v>-1.6716677029896707</v>
      </c>
      <c r="O34" s="50"/>
      <c r="P34" s="46">
        <f t="shared" si="0"/>
        <v>-0.68399287055423119</v>
      </c>
      <c r="Q34" s="10">
        <f t="shared" si="2"/>
        <v>-0.82381616031127036</v>
      </c>
      <c r="S34" s="46">
        <f t="shared" si="1"/>
        <v>-1.6183092154338543</v>
      </c>
      <c r="T34" s="10">
        <f t="shared" si="3"/>
        <v>-1.6475910459927134</v>
      </c>
    </row>
    <row r="35" spans="2:20" x14ac:dyDescent="0.3">
      <c r="B35" s="2" t="s">
        <v>31</v>
      </c>
      <c r="C35" s="41"/>
      <c r="D35" s="14">
        <v>2.41331951943753E-3</v>
      </c>
      <c r="E35" s="15">
        <v>3.6545487159241399E-3</v>
      </c>
      <c r="F35" s="19">
        <v>1.7448144506025201E-3</v>
      </c>
      <c r="G35" s="40"/>
      <c r="H35" s="98">
        <f>AVERAGE(CESM2_results!Z35,GFDL_results!Z35,GISS_results!Z35,MIROC_results!Z35,HadGEM_results!Z35)</f>
        <v>-2.6628817124978204</v>
      </c>
      <c r="I35" s="21">
        <f>AVERAGE(CESM2_results!AA35,GFDL_results!AA35,GISS_results!AA35,MIROC_results!AA35,HadGEM_results!AA35)</f>
        <v>-2.4441167373907988</v>
      </c>
      <c r="J35" s="10">
        <f>AVERAGE(CESM2_results!AB35,GFDL_results!AB35,GISS_results!AB35,MIROC_results!AB35,HadGEM_results!AB35)</f>
        <v>-1.9160848683367213</v>
      </c>
      <c r="K35" s="43"/>
      <c r="L35" s="98">
        <f>AVERAGE(CESM2_results!AD35,GFDL_results!AD35,GISS_results!AD35,MIROC_results!AD35,HadGEM_results!AD35)</f>
        <v>-2.8528411037934198</v>
      </c>
      <c r="M35" s="21">
        <f>AVERAGE(CESM2_results!AE35,GFDL_results!AE35,GISS_results!AE35,MIROC_results!AE35,HadGEM_results!AE35)</f>
        <v>-2.5915022677259953</v>
      </c>
      <c r="N35" s="10">
        <f>AVERAGE(CESM2_results!AF35,GFDL_results!AF35,GISS_results!AF35,MIROC_results!AF35,HadGEM_results!AF35)</f>
        <v>-2.0245296620546598</v>
      </c>
      <c r="O35" s="50"/>
      <c r="P35" s="46">
        <f t="shared" si="0"/>
        <v>-0.65755967775954838</v>
      </c>
      <c r="Q35" s="10">
        <f t="shared" si="2"/>
        <v>-0.7031450693725706</v>
      </c>
      <c r="S35" s="46">
        <f t="shared" si="1"/>
        <v>-6.2841154632755529</v>
      </c>
      <c r="T35" s="10">
        <f t="shared" si="3"/>
        <v>-6.7060669906875994</v>
      </c>
    </row>
    <row r="36" spans="2:20" x14ac:dyDescent="0.3">
      <c r="B36" s="2" t="s">
        <v>32</v>
      </c>
      <c r="C36" s="41"/>
      <c r="D36" s="14">
        <v>1.16170838631404E-2</v>
      </c>
      <c r="E36" s="15">
        <v>2.00416847434347E-2</v>
      </c>
      <c r="F36" s="19">
        <v>1.3910825446380301E-2</v>
      </c>
      <c r="G36" s="40"/>
      <c r="H36" s="98">
        <f>AVERAGE(CESM2_results!Z36,GFDL_results!Z36,GISS_results!Z36,MIROC_results!Z36,HadGEM_results!Z36)</f>
        <v>-1.2522889430160404</v>
      </c>
      <c r="I36" s="21">
        <f>AVERAGE(CESM2_results!AA36,GFDL_results!AA36,GISS_results!AA36,MIROC_results!AA36,HadGEM_results!AA36)</f>
        <v>-1.3378325191305578</v>
      </c>
      <c r="J36" s="10">
        <f>AVERAGE(CESM2_results!AB36,GFDL_results!AB36,GISS_results!AB36,MIROC_results!AB36,HadGEM_results!AB36)</f>
        <v>-1.2373741759273209</v>
      </c>
      <c r="K36" s="43"/>
      <c r="L36" s="98">
        <f>AVERAGE(CESM2_results!AD36,GFDL_results!AD36,GISS_results!AD36,MIROC_results!AD36,HadGEM_results!AD36)</f>
        <v>-0.98240539483668032</v>
      </c>
      <c r="M36" s="21">
        <f>AVERAGE(CESM2_results!AE36,GFDL_results!AE36,GISS_results!AE36,MIROC_results!AE36,HadGEM_results!AE36)</f>
        <v>-1.0976541005873108</v>
      </c>
      <c r="N36" s="10">
        <f>AVERAGE(CESM2_results!AF36,GFDL_results!AF36,GISS_results!AF36,MIROC_results!AF36,HadGEM_results!AF36)</f>
        <v>-1.0243073769161306</v>
      </c>
      <c r="O36" s="50"/>
      <c r="P36" s="46">
        <f t="shared" ref="P36:P67" si="4">SLOPE(H36:J36,LN($D36:$F36))</f>
        <v>-0.17410562188929088</v>
      </c>
      <c r="Q36" s="10">
        <f t="shared" si="2"/>
        <v>-0.20980867180901269</v>
      </c>
      <c r="S36" s="46">
        <f t="shared" ref="S36:S67" si="5">INTERCEPT(H36:J36,LN($D36:$F36))</f>
        <v>-2.0094147388884362</v>
      </c>
      <c r="T36" s="10">
        <f t="shared" si="3"/>
        <v>-1.9188043255306433</v>
      </c>
    </row>
    <row r="37" spans="2:20" x14ac:dyDescent="0.3">
      <c r="B37" s="2" t="s">
        <v>33</v>
      </c>
      <c r="C37" s="41"/>
      <c r="D37" s="14">
        <v>2.5226374668832902E-2</v>
      </c>
      <c r="E37" s="15">
        <v>4.4657351669345001E-2</v>
      </c>
      <c r="F37" s="19">
        <v>3.4290349398380701E-2</v>
      </c>
      <c r="G37" s="40"/>
      <c r="H37" s="98">
        <f>AVERAGE(CESM2_results!Z37,GFDL_results!Z37,GISS_results!Z37,MIROC_results!Z37,HadGEM_results!Z37)</f>
        <v>-2.0541754450088421</v>
      </c>
      <c r="I37" s="21">
        <f>AVERAGE(CESM2_results!AA37,GFDL_results!AA37,GISS_results!AA37,MIROC_results!AA37,HadGEM_results!AA37)</f>
        <v>-2.1172588792498588</v>
      </c>
      <c r="J37" s="10">
        <f>AVERAGE(CESM2_results!AB37,GFDL_results!AB37,GISS_results!AB37,MIROC_results!AB37,HadGEM_results!AB37)</f>
        <v>-2.0082053050898203</v>
      </c>
      <c r="K37" s="43"/>
      <c r="L37" s="98">
        <f>AVERAGE(CESM2_results!AD37,GFDL_results!AD37,GISS_results!AD37,MIROC_results!AD37,HadGEM_results!AD37)</f>
        <v>-1.9328656535499313</v>
      </c>
      <c r="M37" s="21">
        <f>AVERAGE(CESM2_results!AE37,GFDL_results!AE37,GISS_results!AE37,MIROC_results!AE37,HadGEM_results!AE37)</f>
        <v>-2.0176713612345898</v>
      </c>
      <c r="N37" s="10">
        <f>AVERAGE(CESM2_results!AF37,GFDL_results!AF37,GISS_results!AF37,MIROC_results!AF37,HadGEM_results!AF37)</f>
        <v>-1.9260968913245022</v>
      </c>
      <c r="O37" s="50"/>
      <c r="P37" s="46">
        <f t="shared" si="4"/>
        <v>-0.10347671215754337</v>
      </c>
      <c r="Q37" s="10">
        <f t="shared" si="2"/>
        <v>-0.14391503106589054</v>
      </c>
      <c r="S37" s="46">
        <f t="shared" si="5"/>
        <v>-2.4103725008938293</v>
      </c>
      <c r="T37" s="10">
        <f t="shared" si="3"/>
        <v>-2.4463418229707528</v>
      </c>
    </row>
    <row r="38" spans="2:20" x14ac:dyDescent="0.3">
      <c r="B38" s="2" t="s">
        <v>34</v>
      </c>
      <c r="C38" s="41"/>
      <c r="D38" s="14">
        <v>0.49278310696444599</v>
      </c>
      <c r="E38" s="15">
        <v>0.55176436602262102</v>
      </c>
      <c r="F38" s="19">
        <v>0.18527383053113</v>
      </c>
      <c r="G38" s="40"/>
      <c r="H38" s="98">
        <f>AVERAGE(CESM2_results!Z38,GFDL_results!Z38,GISS_results!Z38,MIROC_results!Z38,HadGEM_results!Z38)</f>
        <v>-2.0508611759879201</v>
      </c>
      <c r="I38" s="21">
        <f>AVERAGE(CESM2_results!AA38,GFDL_results!AA38,GISS_results!AA38,MIROC_results!AA38,HadGEM_results!AA38)</f>
        <v>-2.0674821439131996</v>
      </c>
      <c r="J38" s="10">
        <f>AVERAGE(CESM2_results!AB38,GFDL_results!AB38,GISS_results!AB38,MIROC_results!AB38,HadGEM_results!AB38)</f>
        <v>-1.6058920026115793</v>
      </c>
      <c r="K38" s="43"/>
      <c r="L38" s="98">
        <f>AVERAGE(CESM2_results!AD38,GFDL_results!AD38,GISS_results!AD38,MIROC_results!AD38,HadGEM_results!AD38)</f>
        <v>-2.0272248279148308</v>
      </c>
      <c r="M38" s="21">
        <f>AVERAGE(CESM2_results!AE38,GFDL_results!AE38,GISS_results!AE38,MIROC_results!AE38,HadGEM_results!AE38)</f>
        <v>-2.052575388168119</v>
      </c>
      <c r="N38" s="10">
        <f>AVERAGE(CESM2_results!AF38,GFDL_results!AF38,GISS_results!AF38,MIROC_results!AF38,HadGEM_results!AF38)</f>
        <v>-1.6372170692704393</v>
      </c>
      <c r="O38" s="50"/>
      <c r="P38" s="46">
        <f t="shared" si="4"/>
        <v>-0.43547053795136959</v>
      </c>
      <c r="Q38" s="10">
        <f t="shared" si="2"/>
        <v>-0.3876925932185894</v>
      </c>
      <c r="S38" s="46">
        <f t="shared" si="5"/>
        <v>-2.3418420398488338</v>
      </c>
      <c r="T38" s="10">
        <f t="shared" si="3"/>
        <v>-2.2918453606904317</v>
      </c>
    </row>
    <row r="39" spans="2:20" x14ac:dyDescent="0.3">
      <c r="B39" s="2" t="s">
        <v>35</v>
      </c>
      <c r="C39" s="41"/>
      <c r="D39" s="14">
        <v>32.8646407088522</v>
      </c>
      <c r="E39" s="15">
        <v>39.711157780843998</v>
      </c>
      <c r="F39" s="19">
        <v>18.7245283804167</v>
      </c>
      <c r="G39" s="40"/>
      <c r="H39" s="98">
        <f>AVERAGE(CESM2_results!Z39,GFDL_results!Z39,GISS_results!Z39,MIROC_results!Z39,HadGEM_results!Z39)</f>
        <v>-2.2183231388631031</v>
      </c>
      <c r="I39" s="21">
        <f>AVERAGE(CESM2_results!AA39,GFDL_results!AA39,GISS_results!AA39,MIROC_results!AA39,HadGEM_results!AA39)</f>
        <v>-2.2200902753065419</v>
      </c>
      <c r="J39" s="10">
        <f>AVERAGE(CESM2_results!AB39,GFDL_results!AB39,GISS_results!AB39,MIROC_results!AB39,HadGEM_results!AB39)</f>
        <v>-1.9425406528932427</v>
      </c>
      <c r="K39" s="43"/>
      <c r="L39" s="98">
        <f>AVERAGE(CESM2_results!AD39,GFDL_results!AD39,GISS_results!AD39,MIROC_results!AD39,HadGEM_results!AD39)</f>
        <v>-2.5264691383627125</v>
      </c>
      <c r="M39" s="21">
        <f>AVERAGE(CESM2_results!AE39,GFDL_results!AE39,GISS_results!AE39,MIROC_results!AE39,HadGEM_results!AE39)</f>
        <v>-2.5756928387538083</v>
      </c>
      <c r="N39" s="10">
        <f>AVERAGE(CESM2_results!AF39,GFDL_results!AF39,GISS_results!AF39,MIROC_results!AF39,HadGEM_results!AF39)</f>
        <v>-2.0893534702350491</v>
      </c>
      <c r="O39" s="50"/>
      <c r="P39" s="46">
        <f t="shared" si="4"/>
        <v>-0.39688916174855404</v>
      </c>
      <c r="Q39" s="10">
        <f t="shared" si="2"/>
        <v>-0.67668408621186249</v>
      </c>
      <c r="S39" s="46">
        <f t="shared" si="5"/>
        <v>-0.79028000144137711</v>
      </c>
      <c r="T39" s="10">
        <f t="shared" si="3"/>
        <v>-0.11813051854893564</v>
      </c>
    </row>
    <row r="40" spans="2:20" x14ac:dyDescent="0.3">
      <c r="B40" s="2" t="s">
        <v>36</v>
      </c>
      <c r="C40" s="41"/>
      <c r="D40" s="14">
        <v>0.45812642354440902</v>
      </c>
      <c r="E40" s="15">
        <v>0.60737333976160501</v>
      </c>
      <c r="F40" s="19">
        <v>0.21195405110599</v>
      </c>
      <c r="G40" s="40"/>
      <c r="H40" s="98">
        <f>AVERAGE(CESM2_results!Z40,GFDL_results!Z40,GISS_results!Z40,MIROC_results!Z40,HadGEM_results!Z40)</f>
        <v>-1.073742705679021</v>
      </c>
      <c r="I40" s="21">
        <f>AVERAGE(CESM2_results!AA40,GFDL_results!AA40,GISS_results!AA40,MIROC_results!AA40,HadGEM_results!AA40)</f>
        <v>-1.1414909851094208</v>
      </c>
      <c r="J40" s="10">
        <f>AVERAGE(CESM2_results!AB40,GFDL_results!AB40,GISS_results!AB40,MIROC_results!AB40,HadGEM_results!AB40)</f>
        <v>-0.86693720567162202</v>
      </c>
      <c r="K40" s="43"/>
      <c r="L40" s="98">
        <f>AVERAGE(CESM2_results!AD40,GFDL_results!AD40,GISS_results!AD40,MIROC_results!AD40,HadGEM_results!AD40)</f>
        <v>-1.0296543368896018</v>
      </c>
      <c r="M40" s="21">
        <f>AVERAGE(CESM2_results!AE40,GFDL_results!AE40,GISS_results!AE40,MIROC_results!AE40,HadGEM_results!AE40)</f>
        <v>-1.0818720583168306</v>
      </c>
      <c r="N40" s="10">
        <f>AVERAGE(CESM2_results!AF40,GFDL_results!AF40,GISS_results!AF40,MIROC_results!AF40,HadGEM_results!AF40)</f>
        <v>-0.84349491596674897</v>
      </c>
      <c r="O40" s="50"/>
      <c r="P40" s="46">
        <f t="shared" si="4"/>
        <v>-0.26238011143243795</v>
      </c>
      <c r="Q40" s="10">
        <f t="shared" si="2"/>
        <v>-0.22961888784273238</v>
      </c>
      <c r="S40" s="46">
        <f t="shared" si="5"/>
        <v>-1.2749553347395381</v>
      </c>
      <c r="T40" s="10">
        <f t="shared" si="3"/>
        <v>-1.2016607513893889</v>
      </c>
    </row>
    <row r="41" spans="2:20" x14ac:dyDescent="0.3">
      <c r="B41" s="2" t="s">
        <v>37</v>
      </c>
      <c r="C41" s="41"/>
      <c r="D41" s="14">
        <v>3.1966831110471399E-3</v>
      </c>
      <c r="E41" s="15">
        <v>4.2101058022656597E-3</v>
      </c>
      <c r="F41" s="19">
        <v>2.6668529625465099E-3</v>
      </c>
      <c r="G41" s="40"/>
      <c r="H41" s="98">
        <f>AVERAGE(CESM2_results!Z41,GFDL_results!Z41,GISS_results!Z41,MIROC_results!Z41,HadGEM_results!Z41)</f>
        <v>-1.8391486787047</v>
      </c>
      <c r="I41" s="21">
        <f>AVERAGE(CESM2_results!AA41,GFDL_results!AA41,GISS_results!AA41,MIROC_results!AA41,HadGEM_results!AA41)</f>
        <v>-1.8134560476707393</v>
      </c>
      <c r="J41" s="10">
        <f>AVERAGE(CESM2_results!AB41,GFDL_results!AB41,GISS_results!AB41,MIROC_results!AB41,HadGEM_results!AB41)</f>
        <v>-1.5112645354146204</v>
      </c>
      <c r="K41" s="43"/>
      <c r="L41" s="98">
        <f>AVERAGE(CESM2_results!AD41,GFDL_results!AD41,GISS_results!AD41,MIROC_results!AD41,HadGEM_results!AD41)</f>
        <v>-1.8066852246325893</v>
      </c>
      <c r="M41" s="21">
        <f>AVERAGE(CESM2_results!AE41,GFDL_results!AE41,GISS_results!AE41,MIROC_results!AE41,HadGEM_results!AE41)</f>
        <v>-1.801885298901081</v>
      </c>
      <c r="N41" s="10">
        <f>AVERAGE(CESM2_results!AF41,GFDL_results!AF41,GISS_results!AF41,MIROC_results!AF41,HadGEM_results!AF41)</f>
        <v>-1.4980665221815286</v>
      </c>
      <c r="O41" s="50"/>
      <c r="P41" s="46">
        <f t="shared" si="4"/>
        <v>-0.60010674482324744</v>
      </c>
      <c r="Q41" s="10">
        <f t="shared" si="2"/>
        <v>-0.60958234743819173</v>
      </c>
      <c r="S41" s="46">
        <f t="shared" si="5"/>
        <v>-5.150452761561275</v>
      </c>
      <c r="T41" s="10">
        <f t="shared" si="3"/>
        <v>-5.1855213664627984</v>
      </c>
    </row>
    <row r="42" spans="2:20" x14ac:dyDescent="0.3">
      <c r="B42" s="2" t="s">
        <v>38</v>
      </c>
      <c r="C42" s="41"/>
      <c r="D42" s="14">
        <v>2.3042542138840501E-2</v>
      </c>
      <c r="E42" s="15">
        <v>3.7542386826000397E-2</v>
      </c>
      <c r="F42" s="19">
        <v>1.4315520391734501E-2</v>
      </c>
      <c r="G42" s="40"/>
      <c r="H42" s="98">
        <f>AVERAGE(CESM2_results!Z42,GFDL_results!Z42,GISS_results!Z42,MIROC_results!Z42,HadGEM_results!Z42)</f>
        <v>-1.1643623237360807</v>
      </c>
      <c r="I42" s="21">
        <f>AVERAGE(CESM2_results!AA42,GFDL_results!AA42,GISS_results!AA42,MIROC_results!AA42,HadGEM_results!AA42)</f>
        <v>-1.1269744570457996</v>
      </c>
      <c r="J42" s="10">
        <f>AVERAGE(CESM2_results!AB42,GFDL_results!AB42,GISS_results!AB42,MIROC_results!AB42,HadGEM_results!AB42)</f>
        <v>-1.0814830320251985</v>
      </c>
      <c r="K42" s="43"/>
      <c r="L42" s="98">
        <f>AVERAGE(CESM2_results!AD42,GFDL_results!AD42,GISS_results!AD42,MIROC_results!AD42,HadGEM_results!AD42)</f>
        <v>-1.180207506583089</v>
      </c>
      <c r="M42" s="21">
        <f>AVERAGE(CESM2_results!AE42,GFDL_results!AE42,GISS_results!AE42,MIROC_results!AE42,HadGEM_results!AE42)</f>
        <v>-1.1462932984168603</v>
      </c>
      <c r="N42" s="10">
        <f>AVERAGE(CESM2_results!AF42,GFDL_results!AF42,GISS_results!AF42,MIROC_results!AF42,HadGEM_results!AF42)</f>
        <v>-1.1225226235516594</v>
      </c>
      <c r="O42" s="50"/>
      <c r="P42" s="46">
        <f t="shared" si="4"/>
        <v>-4.6658464473242012E-2</v>
      </c>
      <c r="Q42" s="10">
        <f t="shared" si="2"/>
        <v>-2.4255407155805039E-2</v>
      </c>
      <c r="S42" s="46">
        <f t="shared" si="5"/>
        <v>-1.3000062926518923</v>
      </c>
      <c r="T42" s="10">
        <f t="shared" si="3"/>
        <v>-1.2410293040927654</v>
      </c>
    </row>
    <row r="43" spans="2:20" x14ac:dyDescent="0.3">
      <c r="B43" s="2" t="s">
        <v>39</v>
      </c>
      <c r="C43" s="41"/>
      <c r="D43" s="14">
        <v>3.98550357606546E-4</v>
      </c>
      <c r="E43" s="15">
        <v>3.6460976428798599E-4</v>
      </c>
      <c r="F43" s="19">
        <v>1.4932346355284301E-4</v>
      </c>
      <c r="G43" s="40"/>
      <c r="H43" s="98">
        <f>AVERAGE(CESM2_results!Z43,GFDL_results!Z43,GISS_results!Z43,MIROC_results!Z43,HadGEM_results!Z43)</f>
        <v>-1.1795061111450198</v>
      </c>
      <c r="I43" s="21">
        <f>AVERAGE(CESM2_results!AA43,GFDL_results!AA43,GISS_results!AA43,MIROC_results!AA43,HadGEM_results!AA43)</f>
        <v>-1.1721862792968598</v>
      </c>
      <c r="J43" s="10">
        <f>AVERAGE(CESM2_results!AB43,GFDL_results!AB43,GISS_results!AB43,MIROC_results!AB43,HadGEM_results!AB43)</f>
        <v>-1.0337722778320195</v>
      </c>
      <c r="K43" s="43"/>
      <c r="L43" s="98">
        <f>AVERAGE(CESM2_results!AD43,GFDL_results!AD43,GISS_results!AD43,MIROC_results!AD43,HadGEM_results!AD43)</f>
        <v>-1.1678525924682734</v>
      </c>
      <c r="M43" s="21">
        <f>AVERAGE(CESM2_results!AE43,GFDL_results!AE43,GISS_results!AE43,MIROC_results!AE43,HadGEM_results!AE43)</f>
        <v>-1.1882153034210288</v>
      </c>
      <c r="N43" s="10">
        <f>AVERAGE(CESM2_results!AF43,GFDL_results!AF43,GISS_results!AF43,MIROC_results!AF43,HadGEM_results!AF43)</f>
        <v>-1.0423883914947472</v>
      </c>
      <c r="O43" s="50"/>
      <c r="P43" s="46">
        <f t="shared" si="4"/>
        <v>-0.15112548513514731</v>
      </c>
      <c r="Q43" s="10">
        <f t="shared" si="2"/>
        <v>-0.14222288949651188</v>
      </c>
      <c r="S43" s="46">
        <f t="shared" si="5"/>
        <v>-2.3653876178222264</v>
      </c>
      <c r="T43" s="10">
        <f t="shared" si="3"/>
        <v>-2.2968541058398042</v>
      </c>
    </row>
    <row r="44" spans="2:20" x14ac:dyDescent="0.3">
      <c r="B44" s="2" t="s">
        <v>40</v>
      </c>
      <c r="C44" s="41"/>
      <c r="D44" s="14">
        <v>7.8533421110330598E-2</v>
      </c>
      <c r="E44" s="15">
        <v>9.7377972586523004E-2</v>
      </c>
      <c r="F44" s="19">
        <v>3.6689937685310599E-2</v>
      </c>
      <c r="G44" s="40"/>
      <c r="H44" s="98">
        <f>AVERAGE(CESM2_results!Z44,GFDL_results!Z44,GISS_results!Z44,MIROC_results!Z44,HadGEM_results!Z44)</f>
        <v>-1.6425451784492999</v>
      </c>
      <c r="I44" s="21">
        <f>AVERAGE(CESM2_results!AA44,GFDL_results!AA44,GISS_results!AA44,MIROC_results!AA44,HadGEM_results!AA44)</f>
        <v>-1.6202591139245599</v>
      </c>
      <c r="J44" s="10">
        <f>AVERAGE(CESM2_results!AB44,GFDL_results!AB44,GISS_results!AB44,MIROC_results!AB44,HadGEM_results!AB44)</f>
        <v>-1.2437414484685401</v>
      </c>
      <c r="K44" s="43"/>
      <c r="L44" s="98">
        <f>AVERAGE(CESM2_results!AD44,GFDL_results!AD44,GISS_results!AD44,MIROC_results!AD44,HadGEM_results!AD44)</f>
        <v>-1.6114935270434594</v>
      </c>
      <c r="M44" s="21">
        <f>AVERAGE(CESM2_results!AE44,GFDL_results!AE44,GISS_results!AE44,MIROC_results!AE44,HadGEM_results!AE44)</f>
        <v>-1.6111883930044499</v>
      </c>
      <c r="N44" s="10">
        <f>AVERAGE(CESM2_results!AF44,GFDL_results!AF44,GISS_results!AF44,MIROC_results!AF44,HadGEM_results!AF44)</f>
        <v>-1.2199818671285001</v>
      </c>
      <c r="O44" s="50"/>
      <c r="P44" s="46">
        <f t="shared" si="4"/>
        <v>-0.42214697816696134</v>
      </c>
      <c r="Q44" s="10">
        <f t="shared" si="2"/>
        <v>-0.43071122201462486</v>
      </c>
      <c r="S44" s="46">
        <f t="shared" si="5"/>
        <v>-2.6530444913280178</v>
      </c>
      <c r="T44" s="10">
        <f t="shared" si="3"/>
        <v>-2.6550984596432499</v>
      </c>
    </row>
    <row r="45" spans="2:20" x14ac:dyDescent="0.3">
      <c r="B45" s="2" t="s">
        <v>41</v>
      </c>
      <c r="C45" s="41"/>
      <c r="D45" s="14">
        <v>4.8479206081969303E-2</v>
      </c>
      <c r="E45" s="15">
        <v>2.86673659808242E-2</v>
      </c>
      <c r="F45" s="19">
        <v>1.9311608533790402E-2</v>
      </c>
      <c r="G45" s="40"/>
      <c r="H45" s="98">
        <f>AVERAGE(CESM2_results!Z45,GFDL_results!Z45,GISS_results!Z45,MIROC_results!Z45,HadGEM_results!Z45)</f>
        <v>-2.2311155283281807</v>
      </c>
      <c r="I45" s="21">
        <f>AVERAGE(CESM2_results!AA45,GFDL_results!AA45,GISS_results!AA45,MIROC_results!AA45,HadGEM_results!AA45)</f>
        <v>-1.9954055153660009</v>
      </c>
      <c r="J45" s="10">
        <f>AVERAGE(CESM2_results!AB45,GFDL_results!AB45,GISS_results!AB45,MIROC_results!AB45,HadGEM_results!AB45)</f>
        <v>-1.7685130150647794</v>
      </c>
      <c r="K45" s="43"/>
      <c r="L45" s="98">
        <f>AVERAGE(CESM2_results!AD45,GFDL_results!AD45,GISS_results!AD45,MIROC_results!AD45,HadGEM_results!AD45)</f>
        <v>-2.445927290051638</v>
      </c>
      <c r="M45" s="21">
        <f>AVERAGE(CESM2_results!AE45,GFDL_results!AE45,GISS_results!AE45,MIROC_results!AE45,HadGEM_results!AE45)</f>
        <v>-2.1772185641776405</v>
      </c>
      <c r="N45" s="10">
        <f>AVERAGE(CESM2_results!AF45,GFDL_results!AF45,GISS_results!AF45,MIROC_results!AF45,HadGEM_results!AF45)</f>
        <v>-1.9189994190108906</v>
      </c>
      <c r="O45" s="50"/>
      <c r="P45" s="46">
        <f t="shared" si="4"/>
        <v>-0.4997075353775679</v>
      </c>
      <c r="Q45" s="10">
        <f t="shared" si="2"/>
        <v>-0.56921510151703725</v>
      </c>
      <c r="S45" s="46">
        <f t="shared" si="5"/>
        <v>-3.7515960707020115</v>
      </c>
      <c r="T45" s="10">
        <f t="shared" si="3"/>
        <v>-4.1778375960068397</v>
      </c>
    </row>
    <row r="46" spans="2:20" x14ac:dyDescent="0.3">
      <c r="B46" s="2" t="s">
        <v>42</v>
      </c>
      <c r="C46" s="41"/>
      <c r="D46" s="14">
        <v>0.11882756277472301</v>
      </c>
      <c r="E46" s="15">
        <v>9.22954596299249E-2</v>
      </c>
      <c r="F46" s="19">
        <v>3.7189066232740799E-2</v>
      </c>
      <c r="G46" s="40"/>
      <c r="H46" s="98">
        <f>AVERAGE(CESM2_results!Z46,GFDL_results!Z46,GISS_results!Z46,MIROC_results!Z46,HadGEM_results!Z46)</f>
        <v>-2.4762733827609198</v>
      </c>
      <c r="I46" s="21">
        <f>AVERAGE(CESM2_results!AA46,GFDL_results!AA46,GISS_results!AA46,MIROC_results!AA46,HadGEM_results!AA46)</f>
        <v>-2.2794498583920211</v>
      </c>
      <c r="J46" s="10">
        <f>AVERAGE(CESM2_results!AB46,GFDL_results!AB46,GISS_results!AB46,MIROC_results!AB46,HadGEM_results!AB46)</f>
        <v>-1.7805930323043397</v>
      </c>
      <c r="K46" s="43"/>
      <c r="L46" s="98">
        <f>AVERAGE(CESM2_results!AD46,GFDL_results!AD46,GISS_results!AD46,MIROC_results!AD46,HadGEM_results!AD46)</f>
        <v>-2.4631919247302867</v>
      </c>
      <c r="M46" s="21">
        <f>AVERAGE(CESM2_results!AE46,GFDL_results!AE46,GISS_results!AE46,MIROC_results!AE46,HadGEM_results!AE46)</f>
        <v>-2.2517179193073895</v>
      </c>
      <c r="N46" s="10">
        <f>AVERAGE(CESM2_results!AF46,GFDL_results!AF46,GISS_results!AF46,MIROC_results!AF46,HadGEM_results!AF46)</f>
        <v>-1.7348522205382486</v>
      </c>
      <c r="O46" s="50"/>
      <c r="P46" s="46">
        <f t="shared" si="4"/>
        <v>-0.58553359415085804</v>
      </c>
      <c r="Q46" s="10">
        <f t="shared" si="2"/>
        <v>-0.61143647413941271</v>
      </c>
      <c r="S46" s="46">
        <f t="shared" si="5"/>
        <v>-3.7020538772682929</v>
      </c>
      <c r="T46" s="10">
        <f t="shared" si="3"/>
        <v>-3.7405895306418704</v>
      </c>
    </row>
    <row r="47" spans="2:20" x14ac:dyDescent="0.3">
      <c r="B47" s="2" t="s">
        <v>43</v>
      </c>
      <c r="C47" s="41"/>
      <c r="D47" s="14">
        <v>1.4322379802609799E-2</v>
      </c>
      <c r="E47" s="15">
        <v>8.5267424290167305E-3</v>
      </c>
      <c r="F47" s="19">
        <v>5.8676098339614201E-3</v>
      </c>
      <c r="G47" s="40"/>
      <c r="H47" s="98">
        <f>AVERAGE(CESM2_results!Z47,GFDL_results!Z47,GISS_results!Z47,MIROC_results!Z47,HadGEM_results!Z47)</f>
        <v>-2.8688736340422025</v>
      </c>
      <c r="I47" s="21">
        <f>AVERAGE(CESM2_results!AA47,GFDL_results!AA47,GISS_results!AA47,MIROC_results!AA47,HadGEM_results!AA47)</f>
        <v>-2.7578365775820801</v>
      </c>
      <c r="J47" s="10">
        <f>AVERAGE(CESM2_results!AB47,GFDL_results!AB47,GISS_results!AB47,MIROC_results!AB47,HadGEM_results!AB47)</f>
        <v>-2.3050260909723788</v>
      </c>
      <c r="K47" s="43"/>
      <c r="L47" s="98">
        <f>AVERAGE(CESM2_results!AD47,GFDL_results!AD47,GISS_results!AD47,MIROC_results!AD47,HadGEM_results!AD47)</f>
        <v>-2.9517234559805714</v>
      </c>
      <c r="M47" s="21">
        <f>AVERAGE(CESM2_results!AE47,GFDL_results!AE47,GISS_results!AE47,MIROC_results!AE47,HadGEM_results!AE47)</f>
        <v>-2.7579323715636717</v>
      </c>
      <c r="N47" s="10">
        <f>AVERAGE(CESM2_results!AF47,GFDL_results!AF47,GISS_results!AF47,MIROC_results!AF47,HadGEM_results!AF47)</f>
        <v>-2.314165380353002</v>
      </c>
      <c r="O47" s="50"/>
      <c r="P47" s="46">
        <f t="shared" si="4"/>
        <v>-0.60580558258288908</v>
      </c>
      <c r="Q47" s="10">
        <f t="shared" si="2"/>
        <v>-0.69320433807425608</v>
      </c>
      <c r="S47" s="46">
        <f t="shared" si="5"/>
        <v>-5.5010503010585028</v>
      </c>
      <c r="T47" s="10">
        <f t="shared" si="3"/>
        <v>-5.9439407495981271</v>
      </c>
    </row>
    <row r="48" spans="2:20" x14ac:dyDescent="0.3">
      <c r="B48" s="2" t="s">
        <v>44</v>
      </c>
      <c r="C48" s="41"/>
      <c r="D48" s="14">
        <v>0.15667733061758499</v>
      </c>
      <c r="E48" s="15">
        <v>0.11707511554842299</v>
      </c>
      <c r="F48" s="19">
        <v>8.1939137341758006E-2</v>
      </c>
      <c r="G48" s="40"/>
      <c r="H48" s="98">
        <f>AVERAGE(CESM2_results!Z48,GFDL_results!Z48,GISS_results!Z48,MIROC_results!Z48,HadGEM_results!Z48)</f>
        <v>-2.2398378897110804</v>
      </c>
      <c r="I48" s="21">
        <f>AVERAGE(CESM2_results!AA48,GFDL_results!AA48,GISS_results!AA48,MIROC_results!AA48,HadGEM_results!AA48)</f>
        <v>-2.0585654738264223</v>
      </c>
      <c r="J48" s="10">
        <f>AVERAGE(CESM2_results!AB48,GFDL_results!AB48,GISS_results!AB48,MIROC_results!AB48,HadGEM_results!AB48)</f>
        <v>-1.7841283829554797</v>
      </c>
      <c r="K48" s="43"/>
      <c r="L48" s="98">
        <f>AVERAGE(CESM2_results!AD48,GFDL_results!AD48,GISS_results!AD48,MIROC_results!AD48,HadGEM_results!AD48)</f>
        <v>-2.6198072290732908</v>
      </c>
      <c r="M48" s="21">
        <f>AVERAGE(CESM2_results!AE48,GFDL_results!AE48,GISS_results!AE48,MIROC_results!AE48,HadGEM_results!AE48)</f>
        <v>-2.3040550351837084</v>
      </c>
      <c r="N48" s="10">
        <f>AVERAGE(CESM2_results!AF48,GFDL_results!AF48,GISS_results!AF48,MIROC_results!AF48,HadGEM_results!AF48)</f>
        <v>-2.0224351566593826</v>
      </c>
      <c r="O48" s="50"/>
      <c r="P48" s="46">
        <f t="shared" si="4"/>
        <v>-0.70546564964586012</v>
      </c>
      <c r="Q48" s="10">
        <f t="shared" si="2"/>
        <v>-0.91667997629490061</v>
      </c>
      <c r="S48" s="46">
        <f t="shared" si="5"/>
        <v>-3.5560864805809729</v>
      </c>
      <c r="T48" s="10">
        <f t="shared" si="3"/>
        <v>-4.3016594699906783</v>
      </c>
    </row>
    <row r="49" spans="2:20" x14ac:dyDescent="0.3">
      <c r="B49" s="2" t="s">
        <v>45</v>
      </c>
      <c r="C49" s="41"/>
      <c r="D49" s="14">
        <v>8.0007215271083301E-2</v>
      </c>
      <c r="E49" s="15">
        <v>0.22513571768301099</v>
      </c>
      <c r="F49" s="19">
        <v>0.10875980088907899</v>
      </c>
      <c r="G49" s="40"/>
      <c r="H49" s="98">
        <f>AVERAGE(CESM2_results!Z49,GFDL_results!Z49,GISS_results!Z49,MIROC_results!Z49,HadGEM_results!Z49)</f>
        <v>-1.4327512577431007</v>
      </c>
      <c r="I49" s="21">
        <f>AVERAGE(CESM2_results!AA49,GFDL_results!AA49,GISS_results!AA49,MIROC_results!AA49,HadGEM_results!AA49)</f>
        <v>-1.4758691725987205</v>
      </c>
      <c r="J49" s="10">
        <f>AVERAGE(CESM2_results!AB49,GFDL_results!AB49,GISS_results!AB49,MIROC_results!AB49,HadGEM_results!AB49)</f>
        <v>-1.3372230510837384</v>
      </c>
      <c r="K49" s="43"/>
      <c r="L49" s="98">
        <f>AVERAGE(CESM2_results!AD49,GFDL_results!AD49,GISS_results!AD49,MIROC_results!AD49,HadGEM_results!AD49)</f>
        <v>-1.4898455384086511</v>
      </c>
      <c r="M49" s="21">
        <f>AVERAGE(CESM2_results!AE49,GFDL_results!AE49,GISS_results!AE49,MIROC_results!AE49,HadGEM_results!AE49)</f>
        <v>-1.4925501351671286</v>
      </c>
      <c r="N49" s="10">
        <f>AVERAGE(CESM2_results!AF49,GFDL_results!AF49,GISS_results!AF49,MIROC_results!AF49,HadGEM_results!AF49)</f>
        <v>-1.3313172391749504</v>
      </c>
      <c r="O49" s="50"/>
      <c r="P49" s="46">
        <f t="shared" si="4"/>
        <v>-6.8568278638185376E-2</v>
      </c>
      <c r="Q49" s="10">
        <f t="shared" si="2"/>
        <v>-4.2168665180194527E-2</v>
      </c>
      <c r="S49" s="46">
        <f t="shared" si="5"/>
        <v>-1.5577958436332517</v>
      </c>
      <c r="T49" s="10">
        <f t="shared" si="3"/>
        <v>-1.5255491172265925</v>
      </c>
    </row>
    <row r="50" spans="2:20" x14ac:dyDescent="0.3">
      <c r="B50" s="2" t="s">
        <v>46</v>
      </c>
      <c r="C50" s="41"/>
      <c r="D50" s="14">
        <v>0.27335194066142898</v>
      </c>
      <c r="E50" s="15">
        <v>0.36627230922091403</v>
      </c>
      <c r="F50" s="19">
        <v>0.166472371780608</v>
      </c>
      <c r="G50" s="40"/>
      <c r="H50" s="98">
        <f>AVERAGE(CESM2_results!Z50,GFDL_results!Z50,GISS_results!Z50,MIROC_results!Z50,HadGEM_results!Z50)</f>
        <v>-2.2653734065161002</v>
      </c>
      <c r="I50" s="21">
        <f>AVERAGE(CESM2_results!AA50,GFDL_results!AA50,GISS_results!AA50,MIROC_results!AA50,HadGEM_results!AA50)</f>
        <v>-2.2615128209349207</v>
      </c>
      <c r="J50" s="10">
        <f>AVERAGE(CESM2_results!AB50,GFDL_results!AB50,GISS_results!AB50,MIROC_results!AB50,HadGEM_results!AB50)</f>
        <v>-1.9568751919673388</v>
      </c>
      <c r="K50" s="43"/>
      <c r="L50" s="98">
        <f>AVERAGE(CESM2_results!AD50,GFDL_results!AD50,GISS_results!AD50,MIROC_results!AD50,HadGEM_results!AD50)</f>
        <v>-2.4850333873051298</v>
      </c>
      <c r="M50" s="21">
        <f>AVERAGE(CESM2_results!AE50,GFDL_results!AE50,GISS_results!AE50,MIROC_results!AE50,HadGEM_results!AE50)</f>
        <v>-2.400219753962098</v>
      </c>
      <c r="N50" s="10">
        <f>AVERAGE(CESM2_results!AF50,GFDL_results!AF50,GISS_results!AF50,MIROC_results!AF50,HadGEM_results!AF50)</f>
        <v>-2.0034910911340207</v>
      </c>
      <c r="O50" s="50"/>
      <c r="P50" s="46">
        <f t="shared" si="4"/>
        <v>-0.41125846600647598</v>
      </c>
      <c r="Q50" s="10">
        <f t="shared" si="2"/>
        <v>-0.55259549400110441</v>
      </c>
      <c r="S50" s="46">
        <f t="shared" si="5"/>
        <v>-2.7225255536510344</v>
      </c>
      <c r="T50" s="10">
        <f t="shared" si="3"/>
        <v>-3.0504118553282362</v>
      </c>
    </row>
    <row r="51" spans="2:20" x14ac:dyDescent="0.3">
      <c r="B51" s="2" t="s">
        <v>47</v>
      </c>
      <c r="C51" s="41"/>
      <c r="D51" s="14">
        <v>0.14136044385230101</v>
      </c>
      <c r="E51" s="15">
        <v>0.428948570925266</v>
      </c>
      <c r="F51" s="19">
        <v>0.291900721428552</v>
      </c>
      <c r="G51" s="40"/>
      <c r="H51" s="98">
        <f>AVERAGE(CESM2_results!Z51,GFDL_results!Z51,GISS_results!Z51,MIROC_results!Z51,HadGEM_results!Z51)</f>
        <v>-1.3573181571458803</v>
      </c>
      <c r="I51" s="21">
        <f>AVERAGE(CESM2_results!AA51,GFDL_results!AA51,GISS_results!AA51,MIROC_results!AA51,HadGEM_results!AA51)</f>
        <v>-1.38148257396644</v>
      </c>
      <c r="J51" s="10">
        <f>AVERAGE(CESM2_results!AB51,GFDL_results!AB51,GISS_results!AB51,MIROC_results!AB51,HadGEM_results!AB51)</f>
        <v>-1.2999238995330415</v>
      </c>
      <c r="K51" s="43"/>
      <c r="L51" s="98">
        <f>AVERAGE(CESM2_results!AD51,GFDL_results!AD51,GISS_results!AD51,MIROC_results!AD51,HadGEM_results!AD51)</f>
        <v>-1.4891456468495121</v>
      </c>
      <c r="M51" s="21">
        <f>AVERAGE(CESM2_results!AE51,GFDL_results!AE51,GISS_results!AE51,MIROC_results!AE51,HadGEM_results!AE51)</f>
        <v>-1.5009859292198826</v>
      </c>
      <c r="N51" s="10">
        <f>AVERAGE(CESM2_results!AF51,GFDL_results!AF51,GISS_results!AF51,MIROC_results!AF51,HadGEM_results!AF51)</f>
        <v>-1.4286405711327164</v>
      </c>
      <c r="O51" s="50"/>
      <c r="P51" s="46">
        <f t="shared" si="4"/>
        <v>-8.7090805444136419E-3</v>
      </c>
      <c r="Q51" s="10">
        <f t="shared" si="2"/>
        <v>1.5119254550748605E-3</v>
      </c>
      <c r="S51" s="46">
        <f t="shared" si="5"/>
        <v>-1.3579529405244193</v>
      </c>
      <c r="T51" s="10">
        <f t="shared" si="3"/>
        <v>-1.4708909114574757</v>
      </c>
    </row>
    <row r="52" spans="2:20" x14ac:dyDescent="0.3">
      <c r="B52" s="2" t="s">
        <v>48</v>
      </c>
      <c r="C52" s="41"/>
      <c r="D52" s="14">
        <v>9.6693110208052296E-2</v>
      </c>
      <c r="E52" s="15">
        <v>6.00160463402028E-2</v>
      </c>
      <c r="F52" s="19">
        <v>4.4633093683272701E-2</v>
      </c>
      <c r="G52" s="40"/>
      <c r="H52" s="98">
        <f>AVERAGE(CESM2_results!Z52,GFDL_results!Z52,GISS_results!Z52,MIROC_results!Z52,HadGEM_results!Z52)</f>
        <v>-2.2924669630633616</v>
      </c>
      <c r="I52" s="21">
        <f>AVERAGE(CESM2_results!AA52,GFDL_results!AA52,GISS_results!AA52,MIROC_results!AA52,HadGEM_results!AA52)</f>
        <v>-2.0739524379001013</v>
      </c>
      <c r="J52" s="10">
        <f>AVERAGE(CESM2_results!AB52,GFDL_results!AB52,GISS_results!AB52,MIROC_results!AB52,HadGEM_results!AB52)</f>
        <v>-1.7228984065925395</v>
      </c>
      <c r="K52" s="43"/>
      <c r="L52" s="98">
        <f>AVERAGE(CESM2_results!AD52,GFDL_results!AD52,GISS_results!AD52,MIROC_results!AD52,HadGEM_results!AD52)</f>
        <v>-2.7340564942467309</v>
      </c>
      <c r="M52" s="21">
        <f>AVERAGE(CESM2_results!AE52,GFDL_results!AE52,GISS_results!AE52,MIROC_results!AE52,HadGEM_results!AE52)</f>
        <v>-2.3170324577613117</v>
      </c>
      <c r="N52" s="10">
        <f>AVERAGE(CESM2_results!AF52,GFDL_results!AF52,GISS_results!AF52,MIROC_results!AF52,HadGEM_results!AF52)</f>
        <v>-1.8624061962681993</v>
      </c>
      <c r="O52" s="50"/>
      <c r="P52" s="46">
        <f t="shared" si="4"/>
        <v>-0.71044785203010363</v>
      </c>
      <c r="Q52" s="10">
        <f t="shared" si="2"/>
        <v>-1.1036111868436311</v>
      </c>
      <c r="S52" s="46">
        <f t="shared" si="5"/>
        <v>-3.9855493679876539</v>
      </c>
      <c r="T52" s="10">
        <f t="shared" si="3"/>
        <v>-5.3426061216628096</v>
      </c>
    </row>
    <row r="53" spans="2:20" x14ac:dyDescent="0.3">
      <c r="B53" s="2" t="s">
        <v>49</v>
      </c>
      <c r="C53" s="41"/>
      <c r="D53" s="14">
        <v>1.46164542716739E-2</v>
      </c>
      <c r="E53" s="15">
        <v>2.9508242661795799E-2</v>
      </c>
      <c r="F53" s="19">
        <v>1.3070459493447401E-2</v>
      </c>
      <c r="G53" s="40"/>
      <c r="H53" s="98">
        <f>AVERAGE(CESM2_results!Z53,GFDL_results!Z53,GISS_results!Z53,MIROC_results!Z53,HadGEM_results!Z53)</f>
        <v>-2.6904422754749815</v>
      </c>
      <c r="I53" s="21">
        <f>AVERAGE(CESM2_results!AA53,GFDL_results!AA53,GISS_results!AA53,MIROC_results!AA53,HadGEM_results!AA53)</f>
        <v>-2.7828717010291397</v>
      </c>
      <c r="J53" s="10">
        <f>AVERAGE(CESM2_results!AB53,GFDL_results!AB53,GISS_results!AB53,MIROC_results!AB53,HadGEM_results!AB53)</f>
        <v>-2.2707733109950796</v>
      </c>
      <c r="K53" s="43"/>
      <c r="L53" s="98">
        <f>AVERAGE(CESM2_results!AD53,GFDL_results!AD53,GISS_results!AD53,MIROC_results!AD53,HadGEM_results!AD53)</f>
        <v>-2.7125628832570809</v>
      </c>
      <c r="M53" s="21">
        <f>AVERAGE(CESM2_results!AE53,GFDL_results!AE53,GISS_results!AE53,MIROC_results!AE53,HadGEM_results!AE53)</f>
        <v>-2.8413543843770994</v>
      </c>
      <c r="N53" s="10">
        <f>AVERAGE(CESM2_results!AF53,GFDL_results!AF53,GISS_results!AF53,MIROC_results!AF53,HadGEM_results!AF53)</f>
        <v>-2.3038550030976892</v>
      </c>
      <c r="O53" s="50"/>
      <c r="P53" s="46">
        <f t="shared" si="4"/>
        <v>-0.45234760705331339</v>
      </c>
      <c r="Q53" s="10">
        <f t="shared" si="2"/>
        <v>-0.49084090245647671</v>
      </c>
      <c r="S53" s="46">
        <f t="shared" si="5"/>
        <v>-4.4037342714034136</v>
      </c>
      <c r="T53" s="10">
        <f t="shared" si="3"/>
        <v>-4.5967071231165715</v>
      </c>
    </row>
    <row r="54" spans="2:20" x14ac:dyDescent="0.3">
      <c r="B54" s="2" t="s">
        <v>50</v>
      </c>
      <c r="C54" s="41"/>
      <c r="D54" s="14">
        <v>2.56603680419461E-3</v>
      </c>
      <c r="E54" s="15">
        <v>1.8917561844065899E-3</v>
      </c>
      <c r="F54" s="19">
        <v>6.0944530614111497E-4</v>
      </c>
      <c r="G54" s="40"/>
      <c r="H54" s="98">
        <f>AVERAGE(CESM2_results!Z54,GFDL_results!Z54,GISS_results!Z54,MIROC_results!Z54,HadGEM_results!Z54)</f>
        <v>-2.3670749664306605</v>
      </c>
      <c r="I54" s="21">
        <f>AVERAGE(CESM2_results!AA54,GFDL_results!AA54,GISS_results!AA54,MIROC_results!AA54,HadGEM_results!AA54)</f>
        <v>-2.2242321014404198</v>
      </c>
      <c r="J54" s="10">
        <f>AVERAGE(CESM2_results!AB54,GFDL_results!AB54,GISS_results!AB54,MIROC_results!AB54,HadGEM_results!AB54)</f>
        <v>-1.7729389190673799</v>
      </c>
      <c r="K54" s="43"/>
      <c r="L54" s="98">
        <f>AVERAGE(CESM2_results!AD54,GFDL_results!AD54,GISS_results!AD54,MIROC_results!AD54,HadGEM_results!AD54)</f>
        <v>-2.3872222900390887</v>
      </c>
      <c r="M54" s="21">
        <f>AVERAGE(CESM2_results!AE54,GFDL_results!AE54,GISS_results!AE54,MIROC_results!AE54,HadGEM_results!AE54)</f>
        <v>-2.2251983642578095</v>
      </c>
      <c r="N54" s="10">
        <f>AVERAGE(CESM2_results!AF54,GFDL_results!AF54,GISS_results!AF54,MIROC_results!AF54,HadGEM_results!AF54)</f>
        <v>-1.7705156326294103</v>
      </c>
      <c r="O54" s="50"/>
      <c r="P54" s="46">
        <f t="shared" si="4"/>
        <v>-0.40924080513751532</v>
      </c>
      <c r="Q54" s="10">
        <f t="shared" si="2"/>
        <v>-0.42147979419614273</v>
      </c>
      <c r="S54" s="46">
        <f t="shared" si="5"/>
        <v>-4.8003879925473285</v>
      </c>
      <c r="T54" s="10">
        <f t="shared" si="3"/>
        <v>-4.8867369778209842</v>
      </c>
    </row>
    <row r="55" spans="2:20" x14ac:dyDescent="0.3">
      <c r="B55" s="2" t="s">
        <v>51</v>
      </c>
      <c r="C55" s="41"/>
      <c r="D55" s="14">
        <v>0.16052827758839</v>
      </c>
      <c r="E55" s="15">
        <v>0.19808174309645599</v>
      </c>
      <c r="F55" s="19">
        <v>7.5362557907399E-2</v>
      </c>
      <c r="G55" s="40"/>
      <c r="H55" s="98">
        <f>AVERAGE(CESM2_results!Z55,GFDL_results!Z55,GISS_results!Z55,MIROC_results!Z55,HadGEM_results!Z55)</f>
        <v>-2.3728009964131389</v>
      </c>
      <c r="I55" s="21">
        <f>AVERAGE(CESM2_results!AA55,GFDL_results!AA55,GISS_results!AA55,MIROC_results!AA55,HadGEM_results!AA55)</f>
        <v>-2.2780651879295002</v>
      </c>
      <c r="J55" s="10">
        <f>AVERAGE(CESM2_results!AB55,GFDL_results!AB55,GISS_results!AB55,MIROC_results!AB55,HadGEM_results!AB55)</f>
        <v>-1.7063679699200598</v>
      </c>
      <c r="K55" s="43"/>
      <c r="L55" s="98">
        <f>AVERAGE(CESM2_results!AD55,GFDL_results!AD55,GISS_results!AD55,MIROC_results!AD55,HadGEM_results!AD55)</f>
        <v>-2.3722442118203473</v>
      </c>
      <c r="M55" s="21">
        <f>AVERAGE(CESM2_results!AE55,GFDL_results!AE55,GISS_results!AE55,MIROC_results!AE55,HadGEM_results!AE55)</f>
        <v>-2.265097673184691</v>
      </c>
      <c r="N55" s="10">
        <f>AVERAGE(CESM2_results!AF55,GFDL_results!AF55,GISS_results!AF55,MIROC_results!AF55,HadGEM_results!AF55)</f>
        <v>-1.7106738942704105</v>
      </c>
      <c r="O55" s="50"/>
      <c r="P55" s="46">
        <f t="shared" si="4"/>
        <v>-0.66877184918979693</v>
      </c>
      <c r="Q55" s="10">
        <f t="shared" si="2"/>
        <v>-0.65394552135020645</v>
      </c>
      <c r="S55" s="46">
        <f t="shared" si="5"/>
        <v>-3.4641577750485331</v>
      </c>
      <c r="T55" s="10">
        <f t="shared" si="3"/>
        <v>-3.431265257904176</v>
      </c>
    </row>
    <row r="56" spans="2:20" x14ac:dyDescent="0.3">
      <c r="B56" s="2" t="s">
        <v>52</v>
      </c>
      <c r="C56" s="41"/>
      <c r="D56" s="14">
        <v>0.28266515768466099</v>
      </c>
      <c r="E56" s="15">
        <v>0.34855199081587701</v>
      </c>
      <c r="F56" s="19">
        <v>0.11289251847463901</v>
      </c>
      <c r="G56" s="40"/>
      <c r="H56" s="98">
        <f>AVERAGE(CESM2_results!Z56,GFDL_results!Z56,GISS_results!Z56,MIROC_results!Z56,HadGEM_results!Z56)</f>
        <v>-1.1494808415609199</v>
      </c>
      <c r="I56" s="21">
        <f>AVERAGE(CESM2_results!AA56,GFDL_results!AA56,GISS_results!AA56,MIROC_results!AA56,HadGEM_results!AA56)</f>
        <v>-1.168488876917523</v>
      </c>
      <c r="J56" s="10">
        <f>AVERAGE(CESM2_results!AB56,GFDL_results!AB56,GISS_results!AB56,MIROC_results!AB56,HadGEM_results!AB56)</f>
        <v>-0.87869905392836078</v>
      </c>
      <c r="K56" s="43"/>
      <c r="L56" s="98">
        <f>AVERAGE(CESM2_results!AD56,GFDL_results!AD56,GISS_results!AD56,MIROC_results!AD56,HadGEM_results!AD56)</f>
        <v>-0.99552512454100894</v>
      </c>
      <c r="M56" s="21">
        <f>AVERAGE(CESM2_results!AE56,GFDL_results!AE56,GISS_results!AE56,MIROC_results!AE56,HadGEM_results!AE56)</f>
        <v>-1.0885144912507088</v>
      </c>
      <c r="N56" s="10">
        <f>AVERAGE(CESM2_results!AF56,GFDL_results!AF56,GISS_results!AF56,MIROC_results!AF56,HadGEM_results!AF56)</f>
        <v>-0.80339966152830011</v>
      </c>
      <c r="O56" s="50"/>
      <c r="P56" s="46">
        <f t="shared" si="4"/>
        <v>-0.26849667114671827</v>
      </c>
      <c r="Q56" s="10">
        <f t="shared" si="2"/>
        <v>-0.23977352720262649</v>
      </c>
      <c r="S56" s="46">
        <f t="shared" si="5"/>
        <v>-1.4681920059542017</v>
      </c>
      <c r="T56" s="10">
        <f t="shared" si="3"/>
        <v>-1.3220424798654253</v>
      </c>
    </row>
    <row r="57" spans="2:20" x14ac:dyDescent="0.3">
      <c r="B57" s="2" t="s">
        <v>53</v>
      </c>
      <c r="C57" s="41"/>
      <c r="D57" s="14">
        <v>0.76026476922916997</v>
      </c>
      <c r="E57" s="15">
        <v>1.43968319217331</v>
      </c>
      <c r="F57" s="19">
        <v>0.44477112631495003</v>
      </c>
      <c r="G57" s="40"/>
      <c r="H57" s="98">
        <f>AVERAGE(CESM2_results!Z57,GFDL_results!Z57,GISS_results!Z57,MIROC_results!Z57,HadGEM_results!Z57)</f>
        <v>-3.691341215070183</v>
      </c>
      <c r="I57" s="21">
        <f>AVERAGE(CESM2_results!AA57,GFDL_results!AA57,GISS_results!AA57,MIROC_results!AA57,HadGEM_results!AA57)</f>
        <v>-3.8605665395086604</v>
      </c>
      <c r="J57" s="10">
        <f>AVERAGE(CESM2_results!AB57,GFDL_results!AB57,GISS_results!AB57,MIROC_results!AB57,HadGEM_results!AB57)</f>
        <v>-3.0108405380029408</v>
      </c>
      <c r="K57" s="43"/>
      <c r="L57" s="98">
        <f>AVERAGE(CESM2_results!AD57,GFDL_results!AD57,GISS_results!AD57,MIROC_results!AD57,HadGEM_results!AD57)</f>
        <v>-4.0346374835095968</v>
      </c>
      <c r="M57" s="21">
        <f>AVERAGE(CESM2_results!AE57,GFDL_results!AE57,GISS_results!AE57,MIROC_results!AE57,HadGEM_results!AE57)</f>
        <v>-4.2647490789510183</v>
      </c>
      <c r="N57" s="10">
        <f>AVERAGE(CESM2_results!AF57,GFDL_results!AF57,GISS_results!AF57,MIROC_results!AF57,HadGEM_results!AF57)</f>
        <v>-3.2610160468306488</v>
      </c>
      <c r="O57" s="50"/>
      <c r="P57" s="46">
        <f t="shared" si="4"/>
        <v>-0.70896064879434051</v>
      </c>
      <c r="Q57" s="10">
        <f t="shared" si="2"/>
        <v>-0.83894621571018257</v>
      </c>
      <c r="S57" s="46">
        <f t="shared" si="5"/>
        <v>-3.691033779647781</v>
      </c>
      <c r="T57" s="10">
        <f t="shared" si="3"/>
        <v>-4.0547757273477973</v>
      </c>
    </row>
    <row r="58" spans="2:20" x14ac:dyDescent="0.3">
      <c r="B58" s="2" t="s">
        <v>54</v>
      </c>
      <c r="C58" s="41"/>
      <c r="D58" s="14">
        <v>7.4374381930881597E-2</v>
      </c>
      <c r="E58" s="15">
        <v>8.2386076485228901E-2</v>
      </c>
      <c r="F58" s="19">
        <v>3.4280614702290602E-2</v>
      </c>
      <c r="G58" s="40"/>
      <c r="H58" s="98">
        <f>AVERAGE(CESM2_results!Z58,GFDL_results!Z58,GISS_results!Z58,MIROC_results!Z58,HadGEM_results!Z58)</f>
        <v>-1.8093350656493612</v>
      </c>
      <c r="I58" s="21">
        <f>AVERAGE(CESM2_results!AA58,GFDL_results!AA58,GISS_results!AA58,MIROC_results!AA58,HadGEM_results!AA58)</f>
        <v>-1.7920525454154828</v>
      </c>
      <c r="J58" s="10">
        <f>AVERAGE(CESM2_results!AB58,GFDL_results!AB58,GISS_results!AB58,MIROC_results!AB58,HadGEM_results!AB58)</f>
        <v>-1.3685738136111993</v>
      </c>
      <c r="K58" s="43"/>
      <c r="L58" s="98">
        <f>AVERAGE(CESM2_results!AD58,GFDL_results!AD58,GISS_results!AD58,MIROC_results!AD58,HadGEM_results!AD58)</f>
        <v>-1.7618013892457909</v>
      </c>
      <c r="M58" s="21">
        <f>AVERAGE(CESM2_results!AE58,GFDL_results!AE58,GISS_results!AE58,MIROC_results!AE58,HadGEM_results!AE58)</f>
        <v>-1.8053547360072599</v>
      </c>
      <c r="N58" s="10">
        <f>AVERAGE(CESM2_results!AF58,GFDL_results!AF58,GISS_results!AF58,MIROC_results!AF58,HadGEM_results!AF58)</f>
        <v>-1.358531132696249</v>
      </c>
      <c r="O58" s="50"/>
      <c r="P58" s="46">
        <f t="shared" si="4"/>
        <v>-0.51546774526685157</v>
      </c>
      <c r="Q58" s="10">
        <f t="shared" si="2"/>
        <v>-0.51376784333921566</v>
      </c>
      <c r="S58" s="46">
        <f t="shared" si="5"/>
        <v>-3.1116745458484116</v>
      </c>
      <c r="T58" s="10">
        <f t="shared" si="3"/>
        <v>-3.0921181443445995</v>
      </c>
    </row>
    <row r="59" spans="2:20" x14ac:dyDescent="0.3">
      <c r="B59" s="2" t="s">
        <v>55</v>
      </c>
      <c r="C59" s="41"/>
      <c r="D59" s="14">
        <v>1.1607676123127301E-2</v>
      </c>
      <c r="E59" s="15">
        <v>1.5520808167874999E-2</v>
      </c>
      <c r="F59" s="19">
        <v>6.4541592040169198E-3</v>
      </c>
      <c r="G59" s="40"/>
      <c r="H59" s="98">
        <f>AVERAGE(CESM2_results!Z59,GFDL_results!Z59,GISS_results!Z59,MIROC_results!Z59,HadGEM_results!Z59)</f>
        <v>-1.2050696733675204</v>
      </c>
      <c r="I59" s="21">
        <f>AVERAGE(CESM2_results!AA59,GFDL_results!AA59,GISS_results!AA59,MIROC_results!AA59,HadGEM_results!AA59)</f>
        <v>-1.2449554912879599</v>
      </c>
      <c r="J59" s="10">
        <f>AVERAGE(CESM2_results!AB59,GFDL_results!AB59,GISS_results!AB59,MIROC_results!AB59,HadGEM_results!AB59)</f>
        <v>-1.1489334903238599</v>
      </c>
      <c r="K59" s="43"/>
      <c r="L59" s="98">
        <f>AVERAGE(CESM2_results!AD59,GFDL_results!AD59,GISS_results!AD59,MIROC_results!AD59,HadGEM_results!AD59)</f>
        <v>-1.2506601770883521</v>
      </c>
      <c r="M59" s="21">
        <f>AVERAGE(CESM2_results!AE59,GFDL_results!AE59,GISS_results!AE59,MIROC_results!AE59,HadGEM_results!AE59)</f>
        <v>-1.2761841143033201</v>
      </c>
      <c r="N59" s="10">
        <f>AVERAGE(CESM2_results!AF59,GFDL_results!AF59,GISS_results!AF59,MIROC_results!AF59,HadGEM_results!AF59)</f>
        <v>-1.1865614377248099</v>
      </c>
      <c r="O59" s="50"/>
      <c r="P59" s="46">
        <f t="shared" si="4"/>
        <v>-0.10743078220929859</v>
      </c>
      <c r="Q59" s="10">
        <f t="shared" si="2"/>
        <v>-0.10316502813998056</v>
      </c>
      <c r="S59" s="46">
        <f t="shared" si="5"/>
        <v>-1.6889890997673382</v>
      </c>
      <c r="T59" s="10">
        <f t="shared" si="3"/>
        <v>-1.7077080513990708</v>
      </c>
    </row>
    <row r="60" spans="2:20" x14ac:dyDescent="0.3">
      <c r="B60" s="2" t="s">
        <v>56</v>
      </c>
      <c r="C60" s="41"/>
      <c r="D60" s="14">
        <v>1.29438728122356E-2</v>
      </c>
      <c r="E60" s="15">
        <v>1.4270048571455E-2</v>
      </c>
      <c r="F60" s="19">
        <v>8.2826899123661004E-3</v>
      </c>
      <c r="G60" s="40"/>
      <c r="H60" s="98">
        <f>AVERAGE(CESM2_results!Z60,GFDL_results!Z60,GISS_results!Z60,MIROC_results!Z60,HadGEM_results!Z60)</f>
        <v>-2.7861764674738581</v>
      </c>
      <c r="I60" s="21">
        <f>AVERAGE(CESM2_results!AA60,GFDL_results!AA60,GISS_results!AA60,MIROC_results!AA60,HadGEM_results!AA60)</f>
        <v>-2.8949989612639215</v>
      </c>
      <c r="J60" s="10">
        <f>AVERAGE(CESM2_results!AB60,GFDL_results!AB60,GISS_results!AB60,MIROC_results!AB60,HadGEM_results!AB60)</f>
        <v>-2.4744772845158018</v>
      </c>
      <c r="K60" s="43"/>
      <c r="L60" s="98">
        <f>AVERAGE(CESM2_results!AD60,GFDL_results!AD60,GISS_results!AD60,MIROC_results!AD60,HadGEM_results!AD60)</f>
        <v>-2.7940621720247689</v>
      </c>
      <c r="M60" s="21">
        <f>AVERAGE(CESM2_results!AE60,GFDL_results!AE60,GISS_results!AE60,MIROC_results!AE60,HadGEM_results!AE60)</f>
        <v>-2.9202245009668899</v>
      </c>
      <c r="N60" s="10">
        <f>AVERAGE(CESM2_results!AF60,GFDL_results!AF60,GISS_results!AF60,MIROC_results!AF60,HadGEM_results!AF60)</f>
        <v>-2.5478026917687586</v>
      </c>
      <c r="O60" s="50"/>
      <c r="P60" s="46">
        <f t="shared" si="4"/>
        <v>-0.7499226244279168</v>
      </c>
      <c r="Q60" s="10">
        <f t="shared" si="2"/>
        <v>-0.64355539151912733</v>
      </c>
      <c r="S60" s="46">
        <f t="shared" si="5"/>
        <v>-6.0657837141754101</v>
      </c>
      <c r="T60" s="10">
        <f t="shared" si="3"/>
        <v>-5.6264990953802982</v>
      </c>
    </row>
    <row r="61" spans="2:20" x14ac:dyDescent="0.3">
      <c r="B61" s="2" t="s">
        <v>57</v>
      </c>
      <c r="C61" s="41"/>
      <c r="D61" s="14">
        <v>2.9718534816356099E-2</v>
      </c>
      <c r="E61" s="15">
        <v>1.87692873972936E-2</v>
      </c>
      <c r="F61" s="19">
        <v>1.2216959429080399E-2</v>
      </c>
      <c r="G61" s="40"/>
      <c r="H61" s="98">
        <f>AVERAGE(CESM2_results!Z61,GFDL_results!Z61,GISS_results!Z61,MIROC_results!Z61,HadGEM_results!Z61)</f>
        <v>-1.9601231558656984</v>
      </c>
      <c r="I61" s="21">
        <f>AVERAGE(CESM2_results!AA61,GFDL_results!AA61,GISS_results!AA61,MIROC_results!AA61,HadGEM_results!AA61)</f>
        <v>-1.7869637892988586</v>
      </c>
      <c r="J61" s="10">
        <f>AVERAGE(CESM2_results!AB61,GFDL_results!AB61,GISS_results!AB61,MIROC_results!AB61,HadGEM_results!AB61)</f>
        <v>-1.5182046065067403</v>
      </c>
      <c r="K61" s="43"/>
      <c r="L61" s="98">
        <f>AVERAGE(CESM2_results!AD61,GFDL_results!AD61,GISS_results!AD61,MIROC_results!AD61,HadGEM_results!AD61)</f>
        <v>-2.1560284344625584</v>
      </c>
      <c r="M61" s="21">
        <f>AVERAGE(CESM2_results!AE61,GFDL_results!AE61,GISS_results!AE61,MIROC_results!AE61,HadGEM_results!AE61)</f>
        <v>-1.9097814957970392</v>
      </c>
      <c r="N61" s="10">
        <f>AVERAGE(CESM2_results!AF61,GFDL_results!AF61,GISS_results!AF61,MIROC_results!AF61,HadGEM_results!AF61)</f>
        <v>-1.6021008072907486</v>
      </c>
      <c r="O61" s="50"/>
      <c r="P61" s="46">
        <f t="shared" si="4"/>
        <v>-0.49572050104446103</v>
      </c>
      <c r="Q61" s="10">
        <f t="shared" si="2"/>
        <v>-0.62210872711542364</v>
      </c>
      <c r="S61" s="46">
        <f t="shared" si="5"/>
        <v>-3.7208682266344941</v>
      </c>
      <c r="T61" s="10">
        <f t="shared" si="3"/>
        <v>-4.3562649387100816</v>
      </c>
    </row>
    <row r="62" spans="2:20" x14ac:dyDescent="0.3">
      <c r="B62" s="2" t="s">
        <v>58</v>
      </c>
      <c r="C62" s="41"/>
      <c r="D62" s="14">
        <v>0.22844121616639099</v>
      </c>
      <c r="E62" s="15">
        <v>0.37762237518280201</v>
      </c>
      <c r="F62" s="19">
        <v>0.244178648804971</v>
      </c>
      <c r="G62" s="40"/>
      <c r="H62" s="98">
        <f>AVERAGE(CESM2_results!Z62,GFDL_results!Z62,GISS_results!Z62,MIROC_results!Z62,HadGEM_results!Z62)</f>
        <v>-2.15840556768064</v>
      </c>
      <c r="I62" s="21">
        <f>AVERAGE(CESM2_results!AA62,GFDL_results!AA62,GISS_results!AA62,MIROC_results!AA62,HadGEM_results!AA62)</f>
        <v>-2.2706377532569193</v>
      </c>
      <c r="J62" s="10">
        <f>AVERAGE(CESM2_results!AB62,GFDL_results!AB62,GISS_results!AB62,MIROC_results!AB62,HadGEM_results!AB62)</f>
        <v>-2.0533598474877017</v>
      </c>
      <c r="K62" s="43"/>
      <c r="L62" s="98">
        <f>AVERAGE(CESM2_results!AD62,GFDL_results!AD62,GISS_results!AD62,MIROC_results!AD62,HadGEM_results!AD62)</f>
        <v>-2.1150628256971897</v>
      </c>
      <c r="M62" s="21">
        <f>AVERAGE(CESM2_results!AE62,GFDL_results!AE62,GISS_results!AE62,MIROC_results!AE62,HadGEM_results!AE62)</f>
        <v>-2.2516371446736301</v>
      </c>
      <c r="N62" s="10">
        <f>AVERAGE(CESM2_results!AF62,GFDL_results!AF62,GISS_results!AF62,MIROC_results!AF62,HadGEM_results!AF62)</f>
        <v>-2.0459394644980917</v>
      </c>
      <c r="O62" s="50"/>
      <c r="P62" s="46">
        <f t="shared" si="4"/>
        <v>-0.32235860795053689</v>
      </c>
      <c r="Q62" s="10">
        <f t="shared" si="2"/>
        <v>-0.34378087625067649</v>
      </c>
      <c r="S62" s="46">
        <f t="shared" si="5"/>
        <v>-2.5755897740376978</v>
      </c>
      <c r="T62" s="10">
        <f t="shared" si="3"/>
        <v>-2.5798998865133211</v>
      </c>
    </row>
    <row r="63" spans="2:20" x14ac:dyDescent="0.3">
      <c r="B63" s="2" t="s">
        <v>59</v>
      </c>
      <c r="C63" s="41"/>
      <c r="D63" s="14">
        <v>1.86197244303879E-2</v>
      </c>
      <c r="E63" s="15">
        <v>1.6064983818690301E-2</v>
      </c>
      <c r="F63" s="19">
        <v>8.8182833211317892E-3</v>
      </c>
      <c r="G63" s="40"/>
      <c r="H63" s="98">
        <f>AVERAGE(CESM2_results!Z63,GFDL_results!Z63,GISS_results!Z63,MIROC_results!Z63,HadGEM_results!Z63)</f>
        <v>-1.5184224120901995</v>
      </c>
      <c r="I63" s="21">
        <f>AVERAGE(CESM2_results!AA63,GFDL_results!AA63,GISS_results!AA63,MIROC_results!AA63,HadGEM_results!AA63)</f>
        <v>-1.4688466137075396</v>
      </c>
      <c r="J63" s="10">
        <f>AVERAGE(CESM2_results!AB63,GFDL_results!AB63,GISS_results!AB63,MIROC_results!AB63,HadGEM_results!AB63)</f>
        <v>-1.2615805896002208</v>
      </c>
      <c r="K63" s="43"/>
      <c r="L63" s="98">
        <f>AVERAGE(CESM2_results!AD63,GFDL_results!AD63,GISS_results!AD63,MIROC_results!AD63,HadGEM_results!AD63)</f>
        <v>-1.6347459615186799</v>
      </c>
      <c r="M63" s="21">
        <f>AVERAGE(CESM2_results!AE63,GFDL_results!AE63,GISS_results!AE63,MIROC_results!AE63,HadGEM_results!AE63)</f>
        <v>-1.6062305214776309</v>
      </c>
      <c r="N63" s="10">
        <f>AVERAGE(CESM2_results!AF63,GFDL_results!AF63,GISS_results!AF63,MIROC_results!AF63,HadGEM_results!AF63)</f>
        <v>-1.367754579813689</v>
      </c>
      <c r="O63" s="50"/>
      <c r="P63" s="46">
        <f t="shared" si="4"/>
        <v>-0.34419800696767328</v>
      </c>
      <c r="Q63" s="10">
        <f t="shared" si="2"/>
        <v>-0.36887244808366498</v>
      </c>
      <c r="S63" s="46">
        <f t="shared" si="5"/>
        <v>-2.8900903283144763</v>
      </c>
      <c r="T63" s="10">
        <f t="shared" si="3"/>
        <v>-3.1157032734407415</v>
      </c>
    </row>
    <row r="64" spans="2:20" x14ac:dyDescent="0.3">
      <c r="B64" s="2" t="s">
        <v>60</v>
      </c>
      <c r="C64" s="41"/>
      <c r="D64" s="14">
        <v>0.110069016233429</v>
      </c>
      <c r="E64" s="15">
        <v>6.3303714593644103E-2</v>
      </c>
      <c r="F64" s="19">
        <v>4.2032747646678102E-2</v>
      </c>
      <c r="G64" s="40"/>
      <c r="H64" s="98">
        <f>AVERAGE(CESM2_results!Z64,GFDL_results!Z64,GISS_results!Z64,MIROC_results!Z64,HadGEM_results!Z64)</f>
        <v>-1.9340389162259206</v>
      </c>
      <c r="I64" s="21">
        <f>AVERAGE(CESM2_results!AA64,GFDL_results!AA64,GISS_results!AA64,MIROC_results!AA64,HadGEM_results!AA64)</f>
        <v>-1.7853947600143605</v>
      </c>
      <c r="J64" s="10">
        <f>AVERAGE(CESM2_results!AB64,GFDL_results!AB64,GISS_results!AB64,MIROC_results!AB64,HadGEM_results!AB64)</f>
        <v>-1.512291806862659</v>
      </c>
      <c r="K64" s="43"/>
      <c r="L64" s="98">
        <f>AVERAGE(CESM2_results!AD64,GFDL_results!AD64,GISS_results!AD64,MIROC_results!AD64,HadGEM_results!AD64)</f>
        <v>-2.1618819503699895</v>
      </c>
      <c r="M64" s="21">
        <f>AVERAGE(CESM2_results!AE64,GFDL_results!AE64,GISS_results!AE64,MIROC_results!AE64,HadGEM_results!AE64)</f>
        <v>-1.9338422769463706</v>
      </c>
      <c r="N64" s="10">
        <f>AVERAGE(CESM2_results!AF64,GFDL_results!AF64,GISS_results!AF64,MIROC_results!AF64,HadGEM_results!AF64)</f>
        <v>-1.59842393210034</v>
      </c>
      <c r="O64" s="50"/>
      <c r="P64" s="46">
        <f t="shared" si="4"/>
        <v>-0.42849371690136134</v>
      </c>
      <c r="Q64" s="10">
        <f t="shared" si="2"/>
        <v>-0.5754928534920698</v>
      </c>
      <c r="S64" s="46">
        <f t="shared" si="5"/>
        <v>-2.9059499203229975</v>
      </c>
      <c r="T64" s="10">
        <f t="shared" si="3"/>
        <v>-3.4587409665846742</v>
      </c>
    </row>
    <row r="65" spans="2:20" x14ac:dyDescent="0.3">
      <c r="B65" s="2" t="s">
        <v>61</v>
      </c>
      <c r="C65" s="41"/>
      <c r="D65" s="14">
        <v>0.78087762631337199</v>
      </c>
      <c r="E65" s="15">
        <v>0.45643017823971399</v>
      </c>
      <c r="F65" s="19">
        <v>0.32536334136037098</v>
      </c>
      <c r="G65" s="40"/>
      <c r="H65" s="98">
        <f>AVERAGE(CESM2_results!Z65,GFDL_results!Z65,GISS_results!Z65,MIROC_results!Z65,HadGEM_results!Z65)</f>
        <v>-2.3707281598855006</v>
      </c>
      <c r="I65" s="21">
        <f>AVERAGE(CESM2_results!AA65,GFDL_results!AA65,GISS_results!AA65,MIROC_results!AA65,HadGEM_results!AA65)</f>
        <v>-2.1547743344622377</v>
      </c>
      <c r="J65" s="10">
        <f>AVERAGE(CESM2_results!AB65,GFDL_results!AB65,GISS_results!AB65,MIROC_results!AB65,HadGEM_results!AB65)</f>
        <v>-1.82496704269468</v>
      </c>
      <c r="K65" s="43"/>
      <c r="L65" s="98">
        <f>AVERAGE(CESM2_results!AD65,GFDL_results!AD65,GISS_results!AD65,MIROC_results!AD65,HadGEM_results!AD65)</f>
        <v>-2.680723581349798</v>
      </c>
      <c r="M65" s="21">
        <f>AVERAGE(CESM2_results!AE65,GFDL_results!AE65,GISS_results!AE65,MIROC_results!AE65,HadGEM_results!AE65)</f>
        <v>-2.3732268016085385</v>
      </c>
      <c r="N65" s="10">
        <f>AVERAGE(CESM2_results!AF65,GFDL_results!AF65,GISS_results!AF65,MIROC_results!AF65,HadGEM_results!AF65)</f>
        <v>-2.0089591761768575</v>
      </c>
      <c r="O65" s="50"/>
      <c r="P65" s="46">
        <f t="shared" si="4"/>
        <v>-0.60322392564751059</v>
      </c>
      <c r="Q65" s="10">
        <f t="shared" si="2"/>
        <v>-0.74956943738011872</v>
      </c>
      <c r="S65" s="46">
        <f t="shared" si="5"/>
        <v>-2.5500322854460156</v>
      </c>
      <c r="T65" s="10">
        <f t="shared" si="3"/>
        <v>-2.8926112546923752</v>
      </c>
    </row>
    <row r="66" spans="2:20" x14ac:dyDescent="0.3">
      <c r="B66" s="2" t="s">
        <v>62</v>
      </c>
      <c r="C66" s="41"/>
      <c r="D66" s="14">
        <v>1.9316902781713101E-2</v>
      </c>
      <c r="E66" s="15">
        <v>2.2529518167601899E-2</v>
      </c>
      <c r="F66" s="19">
        <v>1.07816451670091E-2</v>
      </c>
      <c r="G66" s="40"/>
      <c r="H66" s="98">
        <f>AVERAGE(CESM2_results!Z66,GFDL_results!Z66,GISS_results!Z66,MIROC_results!Z66,HadGEM_results!Z66)</f>
        <v>-1.0709153385501593</v>
      </c>
      <c r="I66" s="21">
        <f>AVERAGE(CESM2_results!AA66,GFDL_results!AA66,GISS_results!AA66,MIROC_results!AA66,HadGEM_results!AA66)</f>
        <v>-1.0943465695568186</v>
      </c>
      <c r="J66" s="10">
        <f>AVERAGE(CESM2_results!AB66,GFDL_results!AB66,GISS_results!AB66,MIROC_results!AB66,HadGEM_results!AB66)</f>
        <v>-1.0559128011207211</v>
      </c>
      <c r="K66" s="43"/>
      <c r="L66" s="98">
        <f>AVERAGE(CESM2_results!AD66,GFDL_results!AD66,GISS_results!AD66,MIROC_results!AD66,HadGEM_results!AD66)</f>
        <v>-1.0704917650018699</v>
      </c>
      <c r="M66" s="21">
        <f>AVERAGE(CESM2_results!AE66,GFDL_results!AE66,GISS_results!AE66,MIROC_results!AE66,HadGEM_results!AE66)</f>
        <v>-1.0998324369645389</v>
      </c>
      <c r="N66" s="10">
        <f>AVERAGE(CESM2_results!AF66,GFDL_results!AF66,GISS_results!AF66,MIROC_results!AF66,HadGEM_results!AF66)</f>
        <v>-1.0641921161421906</v>
      </c>
      <c r="O66" s="50"/>
      <c r="P66" s="46">
        <f t="shared" si="4"/>
        <v>-4.4856341909747549E-2</v>
      </c>
      <c r="Q66" s="10">
        <f t="shared" si="2"/>
        <v>-3.7992481884464864E-2</v>
      </c>
      <c r="S66" s="46">
        <f t="shared" si="5"/>
        <v>-1.2571815669479034</v>
      </c>
      <c r="T66" s="10">
        <f t="shared" si="3"/>
        <v>-1.233556466017343</v>
      </c>
    </row>
    <row r="67" spans="2:20" x14ac:dyDescent="0.3">
      <c r="B67" s="2" t="s">
        <v>63</v>
      </c>
      <c r="C67" s="41"/>
      <c r="D67" s="14">
        <v>7.19363342875343E-3</v>
      </c>
      <c r="E67" s="15">
        <v>1.3306814122804199E-2</v>
      </c>
      <c r="F67" s="19">
        <v>6.5987746040343399E-3</v>
      </c>
      <c r="G67" s="40"/>
      <c r="H67" s="98">
        <f>AVERAGE(CESM2_results!Z67,GFDL_results!Z67,GISS_results!Z67,MIROC_results!Z67,HadGEM_results!Z67)</f>
        <v>-2.3112413016617204</v>
      </c>
      <c r="I67" s="21">
        <f>AVERAGE(CESM2_results!AA67,GFDL_results!AA67,GISS_results!AA67,MIROC_results!AA67,HadGEM_results!AA67)</f>
        <v>-2.3396676893605219</v>
      </c>
      <c r="J67" s="10">
        <f>AVERAGE(CESM2_results!AB67,GFDL_results!AB67,GISS_results!AB67,MIROC_results!AB67,HadGEM_results!AB67)</f>
        <v>-1.9120642933379202</v>
      </c>
      <c r="K67" s="43"/>
      <c r="L67" s="98">
        <f>AVERAGE(CESM2_results!AD67,GFDL_results!AD67,GISS_results!AD67,MIROC_results!AD67,HadGEM_results!AD67)</f>
        <v>-2.5368923249380173</v>
      </c>
      <c r="M67" s="21">
        <f>AVERAGE(CESM2_results!AE67,GFDL_results!AE67,GISS_results!AE67,MIROC_results!AE67,HadGEM_results!AE67)</f>
        <v>-2.5005508207451088</v>
      </c>
      <c r="N67" s="10">
        <f>AVERAGE(CESM2_results!AF67,GFDL_results!AF67,GISS_results!AF67,MIROC_results!AF67,HadGEM_results!AF67)</f>
        <v>-1.9453098054685605</v>
      </c>
      <c r="O67" s="50"/>
      <c r="P67" s="46">
        <f t="shared" si="4"/>
        <v>-0.40087325506525262</v>
      </c>
      <c r="Q67" s="10">
        <f t="shared" si="2"/>
        <v>-0.47640222142942179</v>
      </c>
      <c r="S67" s="46">
        <f t="shared" si="5"/>
        <v>-4.0951342054903401</v>
      </c>
      <c r="T67" s="10">
        <f t="shared" si="3"/>
        <v>-4.5944504743240859</v>
      </c>
    </row>
    <row r="68" spans="2:20" x14ac:dyDescent="0.3">
      <c r="B68" s="2" t="s">
        <v>64</v>
      </c>
      <c r="C68" s="41"/>
      <c r="D68" s="14">
        <v>4.5538159799346202E-2</v>
      </c>
      <c r="E68" s="15">
        <v>4.7396658518835899E-2</v>
      </c>
      <c r="F68" s="19">
        <v>1.7366497168332402E-2</v>
      </c>
      <c r="G68" s="40"/>
      <c r="H68" s="98">
        <f>AVERAGE(CESM2_results!Z68,GFDL_results!Z68,GISS_results!Z68,MIROC_results!Z68,HadGEM_results!Z68)</f>
        <v>-2.3806074172371807</v>
      </c>
      <c r="I68" s="21">
        <f>AVERAGE(CESM2_results!AA68,GFDL_results!AA68,GISS_results!AA68,MIROC_results!AA68,HadGEM_results!AA68)</f>
        <v>-2.3775094621808406</v>
      </c>
      <c r="J68" s="10">
        <f>AVERAGE(CESM2_results!AB68,GFDL_results!AB68,GISS_results!AB68,MIROC_results!AB68,HadGEM_results!AB68)</f>
        <v>-2.0353908046863594</v>
      </c>
      <c r="K68" s="43"/>
      <c r="L68" s="98">
        <f>AVERAGE(CESM2_results!AD68,GFDL_results!AD68,GISS_results!AD68,MIROC_results!AD68,HadGEM_results!AD68)</f>
        <v>-2.4744896102423697</v>
      </c>
      <c r="M68" s="21">
        <f>AVERAGE(CESM2_results!AE68,GFDL_results!AE68,GISS_results!AE68,MIROC_results!AE68,HadGEM_results!AE68)</f>
        <v>-2.4828372113305788</v>
      </c>
      <c r="N68" s="10">
        <f>AVERAGE(CESM2_results!AF68,GFDL_results!AF68,GISS_results!AF68,MIROC_results!AF68,HadGEM_results!AF68)</f>
        <v>-2.1174414066536613</v>
      </c>
      <c r="O68" s="50"/>
      <c r="P68" s="46">
        <f t="shared" ref="P68:P99" si="6">SLOPE(H68:J68,LN($D68:$F68))</f>
        <v>-0.34872459234502634</v>
      </c>
      <c r="Q68" s="10">
        <f t="shared" si="2"/>
        <v>-0.36689635363835132</v>
      </c>
      <c r="S68" s="46">
        <f t="shared" ref="S68:S99" si="7">INTERCEPT(H68:J68,LN($D68:$F68))</f>
        <v>-3.4491921357899016</v>
      </c>
      <c r="T68" s="10">
        <f t="shared" si="3"/>
        <v>-3.6046788824678964</v>
      </c>
    </row>
    <row r="69" spans="2:20" x14ac:dyDescent="0.3">
      <c r="B69" s="2" t="s">
        <v>65</v>
      </c>
      <c r="C69" s="41"/>
      <c r="D69" s="14">
        <v>1.1291358387019499</v>
      </c>
      <c r="E69" s="15">
        <v>0.62372612543654005</v>
      </c>
      <c r="F69" s="19">
        <v>0.45176020856272497</v>
      </c>
      <c r="G69" s="40"/>
      <c r="H69" s="98">
        <f>AVERAGE(CESM2_results!Z69,GFDL_results!Z69,GISS_results!Z69,MIROC_results!Z69,HadGEM_results!Z69)</f>
        <v>-2.3205286236720974</v>
      </c>
      <c r="I69" s="21">
        <f>AVERAGE(CESM2_results!AA69,GFDL_results!AA69,GISS_results!AA69,MIROC_results!AA69,HadGEM_results!AA69)</f>
        <v>-2.0888309172520794</v>
      </c>
      <c r="J69" s="10">
        <f>AVERAGE(CESM2_results!AB69,GFDL_results!AB69,GISS_results!AB69,MIROC_results!AB69,HadGEM_results!AB69)</f>
        <v>-1.8131354071956409</v>
      </c>
      <c r="K69" s="43"/>
      <c r="L69" s="98">
        <f>AVERAGE(CESM2_results!AD69,GFDL_results!AD69,GISS_results!AD69,MIROC_results!AD69,HadGEM_results!AD69)</f>
        <v>-2.7876596760119199</v>
      </c>
      <c r="M69" s="21">
        <f>AVERAGE(CESM2_results!AE69,GFDL_results!AE69,GISS_results!AE69,MIROC_results!AE69,HadGEM_results!AE69)</f>
        <v>-2.3887647687741138</v>
      </c>
      <c r="N69" s="10">
        <f>AVERAGE(CESM2_results!AF69,GFDL_results!AF69,GISS_results!AF69,MIROC_results!AF69,HadGEM_results!AF69)</f>
        <v>-2.0566667090684319</v>
      </c>
      <c r="O69" s="50"/>
      <c r="P69" s="46">
        <f t="shared" si="6"/>
        <v>-0.5335945239545723</v>
      </c>
      <c r="Q69" s="10">
        <f t="shared" ref="Q69:Q131" si="8">SLOPE(L69:N69,LN($D69:$F69))</f>
        <v>-0.78235446572416534</v>
      </c>
      <c r="S69" s="46">
        <f t="shared" si="7"/>
        <v>-2.2778549211867563</v>
      </c>
      <c r="T69" s="10">
        <f t="shared" ref="T69:T131" si="9">INTERCEPT(L69:N69,LN($D69:$F69))</f>
        <v>-2.7096798756436531</v>
      </c>
    </row>
    <row r="70" spans="2:20" x14ac:dyDescent="0.3">
      <c r="B70" s="2" t="s">
        <v>66</v>
      </c>
      <c r="C70" s="41"/>
      <c r="D70" s="14">
        <v>0.13880084741819099</v>
      </c>
      <c r="E70" s="15">
        <v>0.27940788747860101</v>
      </c>
      <c r="F70" s="19">
        <v>0.118452314392927</v>
      </c>
      <c r="G70" s="40"/>
      <c r="H70" s="98">
        <f>AVERAGE(CESM2_results!Z70,GFDL_results!Z70,GISS_results!Z70,MIROC_results!Z70,HadGEM_results!Z70)</f>
        <v>-1.5763528913865799</v>
      </c>
      <c r="I70" s="21">
        <f>AVERAGE(CESM2_results!AA70,GFDL_results!AA70,GISS_results!AA70,MIROC_results!AA70,HadGEM_results!AA70)</f>
        <v>-1.6712526268565171</v>
      </c>
      <c r="J70" s="10">
        <f>AVERAGE(CESM2_results!AB70,GFDL_results!AB70,GISS_results!AB70,MIROC_results!AB70,HadGEM_results!AB70)</f>
        <v>-1.5288643496247587</v>
      </c>
      <c r="K70" s="43"/>
      <c r="L70" s="98">
        <f>AVERAGE(CESM2_results!AD70,GFDL_results!AD70,GISS_results!AD70,MIROC_results!AD70,HadGEM_results!AD70)</f>
        <v>-1.5959998038879319</v>
      </c>
      <c r="M70" s="21">
        <f>AVERAGE(CESM2_results!AE70,GFDL_results!AE70,GISS_results!AE70,MIROC_results!AE70,HadGEM_results!AE70)</f>
        <v>-1.6671790438707916</v>
      </c>
      <c r="N70" s="10">
        <f>AVERAGE(CESM2_results!AF70,GFDL_results!AF70,GISS_results!AF70,MIROC_results!AF70,HadGEM_results!AF70)</f>
        <v>-1.4597147803213617</v>
      </c>
      <c r="O70" s="50"/>
      <c r="P70" s="46">
        <f t="shared" si="6"/>
        <v>-0.15675952383650865</v>
      </c>
      <c r="Q70" s="10">
        <f t="shared" si="8"/>
        <v>-0.199384987723389</v>
      </c>
      <c r="S70" s="46">
        <f t="shared" si="7"/>
        <v>-1.873437684289267</v>
      </c>
      <c r="T70" s="10">
        <f t="shared" si="9"/>
        <v>-1.9320638327906248</v>
      </c>
    </row>
    <row r="71" spans="2:20" x14ac:dyDescent="0.3">
      <c r="B71" s="2" t="s">
        <v>67</v>
      </c>
      <c r="C71" s="41"/>
      <c r="D71" s="14">
        <v>0.21870495214229299</v>
      </c>
      <c r="E71" s="15">
        <v>0.115916538322996</v>
      </c>
      <c r="F71" s="19">
        <v>8.4170741506295804E-2</v>
      </c>
      <c r="G71" s="40"/>
      <c r="H71" s="98">
        <f>AVERAGE(CESM2_results!Z71,GFDL_results!Z71,GISS_results!Z71,MIROC_results!Z71,HadGEM_results!Z71)</f>
        <v>-2.5477444730641183</v>
      </c>
      <c r="I71" s="21">
        <f>AVERAGE(CESM2_results!AA71,GFDL_results!AA71,GISS_results!AA71,MIROC_results!AA71,HadGEM_results!AA71)</f>
        <v>-2.3480249476062598</v>
      </c>
      <c r="J71" s="10">
        <f>AVERAGE(CESM2_results!AB71,GFDL_results!AB71,GISS_results!AB71,MIROC_results!AB71,HadGEM_results!AB71)</f>
        <v>-2.0136772752873795</v>
      </c>
      <c r="K71" s="43"/>
      <c r="L71" s="98">
        <f>AVERAGE(CESM2_results!AD71,GFDL_results!AD71,GISS_results!AD71,MIROC_results!AD71,HadGEM_results!AD71)</f>
        <v>-2.6719236884139095</v>
      </c>
      <c r="M71" s="21">
        <f>AVERAGE(CESM2_results!AE71,GFDL_results!AE71,GISS_results!AE71,MIROC_results!AE71,HadGEM_results!AE71)</f>
        <v>-2.4254578422329303</v>
      </c>
      <c r="N71" s="10">
        <f>AVERAGE(CESM2_results!AF71,GFDL_results!AF71,GISS_results!AF71,MIROC_results!AF71,HadGEM_results!AF71)</f>
        <v>-2.1045366543264068</v>
      </c>
      <c r="O71" s="50"/>
      <c r="P71" s="46">
        <f t="shared" si="6"/>
        <v>-0.52479370751967314</v>
      </c>
      <c r="Q71" s="10">
        <f t="shared" si="8"/>
        <v>-0.56515138080456728</v>
      </c>
      <c r="S71" s="46">
        <f t="shared" si="7"/>
        <v>-3.3789452913308224</v>
      </c>
      <c r="T71" s="10">
        <f t="shared" si="9"/>
        <v>-3.55916665641768</v>
      </c>
    </row>
    <row r="72" spans="2:20" x14ac:dyDescent="0.3">
      <c r="B72" s="2" t="s">
        <v>68</v>
      </c>
      <c r="C72" s="41"/>
      <c r="D72" s="14">
        <v>5.1831741849132796E-3</v>
      </c>
      <c r="E72" s="15">
        <v>3.6388518793746801E-3</v>
      </c>
      <c r="F72" s="19">
        <v>1.2845113711398501E-3</v>
      </c>
      <c r="G72" s="40"/>
      <c r="H72" s="98">
        <f>AVERAGE(CESM2_results!Z72,GFDL_results!Z72,GISS_results!Z72,MIROC_results!Z72,HadGEM_results!Z72)</f>
        <v>-2.2581996917724405</v>
      </c>
      <c r="I72" s="21">
        <f>AVERAGE(CESM2_results!AA72,GFDL_results!AA72,GISS_results!AA72,MIROC_results!AA72,HadGEM_results!AA72)</f>
        <v>-2.1136550903320397</v>
      </c>
      <c r="J72" s="10">
        <f>AVERAGE(CESM2_results!AB72,GFDL_results!AB72,GISS_results!AB72,MIROC_results!AB72,HadGEM_results!AB72)</f>
        <v>-1.7148693084716797</v>
      </c>
      <c r="K72" s="43"/>
      <c r="L72" s="98">
        <f>AVERAGE(CESM2_results!AD72,GFDL_results!AD72,GISS_results!AD72,MIROC_results!AD72,HadGEM_results!AD72)</f>
        <v>-2.2884265899658187</v>
      </c>
      <c r="M72" s="21">
        <f>AVERAGE(CESM2_results!AE72,GFDL_results!AE72,GISS_results!AE72,MIROC_results!AE72,HadGEM_results!AE72)</f>
        <v>-2.1274730682373191</v>
      </c>
      <c r="N72" s="10">
        <f>AVERAGE(CESM2_results!AF72,GFDL_results!AF72,GISS_results!AF72,MIROC_results!AF72,HadGEM_results!AF72)</f>
        <v>-1.7261925697326916</v>
      </c>
      <c r="O72" s="50"/>
      <c r="P72" s="46">
        <f t="shared" si="6"/>
        <v>-0.38799840911972827</v>
      </c>
      <c r="Q72" s="10">
        <f t="shared" si="8"/>
        <v>-0.39901823140537068</v>
      </c>
      <c r="S72" s="46">
        <f t="shared" si="7"/>
        <v>-4.2968624030016862</v>
      </c>
      <c r="T72" s="10">
        <f t="shared" si="9"/>
        <v>-4.3797322544969033</v>
      </c>
    </row>
    <row r="73" spans="2:20" x14ac:dyDescent="0.3">
      <c r="B73" s="2" t="s">
        <v>69</v>
      </c>
      <c r="C73" s="41"/>
      <c r="D73" s="14">
        <v>0.19512948815740899</v>
      </c>
      <c r="E73" s="15">
        <v>0.29405766042551001</v>
      </c>
      <c r="F73" s="19">
        <v>0.128206100877786</v>
      </c>
      <c r="G73" s="40"/>
      <c r="H73" s="98">
        <f>AVERAGE(CESM2_results!Z73,GFDL_results!Z73,GISS_results!Z73,MIROC_results!Z73,HadGEM_results!Z73)</f>
        <v>-1.747241742897458</v>
      </c>
      <c r="I73" s="21">
        <f>AVERAGE(CESM2_results!AA73,GFDL_results!AA73,GISS_results!AA73,MIROC_results!AA73,HadGEM_results!AA73)</f>
        <v>-1.7726396673177589</v>
      </c>
      <c r="J73" s="10">
        <f>AVERAGE(CESM2_results!AB73,GFDL_results!AB73,GISS_results!AB73,MIROC_results!AB73,HadGEM_results!AB73)</f>
        <v>-1.3803080190230816</v>
      </c>
      <c r="K73" s="43"/>
      <c r="L73" s="98">
        <f>AVERAGE(CESM2_results!AD73,GFDL_results!AD73,GISS_results!AD73,MIROC_results!AD73,HadGEM_results!AD73)</f>
        <v>-1.7270851287893294</v>
      </c>
      <c r="M73" s="21">
        <f>AVERAGE(CESM2_results!AE73,GFDL_results!AE73,GISS_results!AE73,MIROC_results!AE73,HadGEM_results!AE73)</f>
        <v>-1.8240239072883924</v>
      </c>
      <c r="N73" s="10">
        <f>AVERAGE(CESM2_results!AF73,GFDL_results!AF73,GISS_results!AF73,MIROC_results!AF73,HadGEM_results!AF73)</f>
        <v>-1.4002285346624894</v>
      </c>
      <c r="O73" s="50"/>
      <c r="P73" s="46">
        <f t="shared" si="6"/>
        <v>-0.47422577973211699</v>
      </c>
      <c r="Q73" s="10">
        <f t="shared" si="8"/>
        <v>-0.51159072542603756</v>
      </c>
      <c r="S73" s="46">
        <f t="shared" si="7"/>
        <v>-2.4098917847471233</v>
      </c>
      <c r="T73" s="10">
        <f t="shared" si="9"/>
        <v>-2.4881223710520652</v>
      </c>
    </row>
    <row r="74" spans="2:20" x14ac:dyDescent="0.3">
      <c r="B74" s="2" t="s">
        <v>70</v>
      </c>
      <c r="C74" s="41"/>
      <c r="D74" s="14">
        <v>4.3563179029471003E-2</v>
      </c>
      <c r="E74" s="15">
        <v>0.136496156960347</v>
      </c>
      <c r="F74" s="19">
        <v>7.7984977004274203E-2</v>
      </c>
      <c r="G74" s="40"/>
      <c r="H74" s="98">
        <f>AVERAGE(CESM2_results!Z74,GFDL_results!Z74,GISS_results!Z74,MIROC_results!Z74,HadGEM_results!Z74)</f>
        <v>-1.6691749333082391</v>
      </c>
      <c r="I74" s="21">
        <f>AVERAGE(CESM2_results!AA74,GFDL_results!AA74,GISS_results!AA74,MIROC_results!AA74,HadGEM_results!AA74)</f>
        <v>-1.6870796543670608</v>
      </c>
      <c r="J74" s="10">
        <f>AVERAGE(CESM2_results!AB74,GFDL_results!AB74,GISS_results!AB74,MIROC_results!AB74,HadGEM_results!AB74)</f>
        <v>-1.5027279069684802</v>
      </c>
      <c r="K74" s="43"/>
      <c r="L74" s="98">
        <f>AVERAGE(CESM2_results!AD74,GFDL_results!AD74,GISS_results!AD74,MIROC_results!AD74,HadGEM_results!AD74)</f>
        <v>-1.7252950841269565</v>
      </c>
      <c r="M74" s="21">
        <f>AVERAGE(CESM2_results!AE74,GFDL_results!AE74,GISS_results!AE74,MIROC_results!AE74,HadGEM_results!AE74)</f>
        <v>-1.7517682955000595</v>
      </c>
      <c r="N74" s="10">
        <f>AVERAGE(CESM2_results!AF74,GFDL_results!AF74,GISS_results!AF74,MIROC_results!AF74,HadGEM_results!AF74)</f>
        <v>-1.4893934951556402</v>
      </c>
      <c r="O74" s="50"/>
      <c r="P74" s="46">
        <f t="shared" si="6"/>
        <v>-1.3656261248790694E-2</v>
      </c>
      <c r="Q74" s="10">
        <f t="shared" si="8"/>
        <v>-2.0309018924005919E-2</v>
      </c>
      <c r="S74" s="46">
        <f t="shared" si="7"/>
        <v>-1.6546037485731011</v>
      </c>
      <c r="T74" s="10">
        <f t="shared" si="9"/>
        <v>-1.7074512654638354</v>
      </c>
    </row>
    <row r="75" spans="2:20" x14ac:dyDescent="0.3">
      <c r="B75" s="2" t="s">
        <v>71</v>
      </c>
      <c r="C75" s="41"/>
      <c r="D75" s="14">
        <v>5.8779717856286802E-3</v>
      </c>
      <c r="E75" s="15">
        <v>1.0808036776811501E-2</v>
      </c>
      <c r="F75" s="19">
        <v>5.9674363836136101E-3</v>
      </c>
      <c r="G75" s="40"/>
      <c r="H75" s="98">
        <f>AVERAGE(CESM2_results!Z75,GFDL_results!Z75,GISS_results!Z75,MIROC_results!Z75,HadGEM_results!Z75)</f>
        <v>-2.0959227046589199</v>
      </c>
      <c r="I75" s="21">
        <f>AVERAGE(CESM2_results!AA75,GFDL_results!AA75,GISS_results!AA75,MIROC_results!AA75,HadGEM_results!AA75)</f>
        <v>-2.0620658919997212</v>
      </c>
      <c r="J75" s="10">
        <f>AVERAGE(CESM2_results!AB75,GFDL_results!AB75,GISS_results!AB75,MIROC_results!AB75,HadGEM_results!AB75)</f>
        <v>-1.7241610209102383</v>
      </c>
      <c r="K75" s="43"/>
      <c r="L75" s="98">
        <f>AVERAGE(CESM2_results!AD75,GFDL_results!AD75,GISS_results!AD75,MIROC_results!AD75,HadGEM_results!AD75)</f>
        <v>-2.2689572409280898</v>
      </c>
      <c r="M75" s="21">
        <f>AVERAGE(CESM2_results!AE75,GFDL_results!AE75,GISS_results!AE75,MIROC_results!AE75,HadGEM_results!AE75)</f>
        <v>-2.2018375019513363</v>
      </c>
      <c r="N75" s="10">
        <f>AVERAGE(CESM2_results!AF75,GFDL_results!AF75,GISS_results!AF75,MIROC_results!AF75,HadGEM_results!AF75)</f>
        <v>-1.749254802592771</v>
      </c>
      <c r="O75" s="50"/>
      <c r="P75" s="46">
        <f t="shared" si="6"/>
        <v>-0.24097675959979512</v>
      </c>
      <c r="Q75" s="10">
        <f t="shared" si="8"/>
        <v>-0.30398853015315613</v>
      </c>
      <c r="S75" s="46">
        <f t="shared" si="7"/>
        <v>-3.1483662132554127</v>
      </c>
      <c r="T75" s="10">
        <f t="shared" si="9"/>
        <v>-3.5715519131036064</v>
      </c>
    </row>
    <row r="76" spans="2:20" x14ac:dyDescent="0.3">
      <c r="B76" s="2" t="s">
        <v>72</v>
      </c>
      <c r="C76" s="41"/>
      <c r="D76" s="14">
        <v>3.58007103520981E-2</v>
      </c>
      <c r="E76" s="15">
        <v>2.95038232336572E-2</v>
      </c>
      <c r="F76" s="19">
        <v>1.34077333480034E-2</v>
      </c>
      <c r="G76" s="40"/>
      <c r="H76" s="98">
        <f>AVERAGE(CESM2_results!Z76,GFDL_results!Z76,GISS_results!Z76,MIROC_results!Z76,HadGEM_results!Z76)</f>
        <v>-1.5670053921625402</v>
      </c>
      <c r="I76" s="21">
        <f>AVERAGE(CESM2_results!AA76,GFDL_results!AA76,GISS_results!AA76,MIROC_results!AA76,HadGEM_results!AA76)</f>
        <v>-1.5340137846429791</v>
      </c>
      <c r="J76" s="10">
        <f>AVERAGE(CESM2_results!AB76,GFDL_results!AB76,GISS_results!AB76,MIROC_results!AB76,HadGEM_results!AB76)</f>
        <v>-1.3353826365700789</v>
      </c>
      <c r="K76" s="43"/>
      <c r="L76" s="98">
        <f>AVERAGE(CESM2_results!AD76,GFDL_results!AD76,GISS_results!AD76,MIROC_results!AD76,HadGEM_results!AD76)</f>
        <v>-1.5312504382548611</v>
      </c>
      <c r="M76" s="21">
        <f>AVERAGE(CESM2_results!AE76,GFDL_results!AE76,GISS_results!AE76,MIROC_results!AE76,HadGEM_results!AE76)</f>
        <v>-1.5038808089994582</v>
      </c>
      <c r="N76" s="10">
        <f>AVERAGE(CESM2_results!AF76,GFDL_results!AF76,GISS_results!AF76,MIROC_results!AF76,HadGEM_results!AF76)</f>
        <v>-1.3117030845637594</v>
      </c>
      <c r="O76" s="50"/>
      <c r="P76" s="46">
        <f t="shared" si="6"/>
        <v>-0.24046493812788178</v>
      </c>
      <c r="Q76" s="10">
        <f t="shared" si="8"/>
        <v>-0.22935870942947048</v>
      </c>
      <c r="S76" s="46">
        <f t="shared" si="7"/>
        <v>-2.373726668065403</v>
      </c>
      <c r="T76" s="10">
        <f t="shared" si="9"/>
        <v>-2.3025373574704302</v>
      </c>
    </row>
    <row r="77" spans="2:20" x14ac:dyDescent="0.3">
      <c r="B77" s="2" t="s">
        <v>73</v>
      </c>
      <c r="C77" s="41"/>
      <c r="D77" s="14">
        <v>6.1430221288765602E-2</v>
      </c>
      <c r="E77" s="15">
        <v>0.10700817944473801</v>
      </c>
      <c r="F77" s="19">
        <v>5.1187507797160303E-2</v>
      </c>
      <c r="G77" s="40"/>
      <c r="H77" s="98">
        <f>AVERAGE(CESM2_results!Z77,GFDL_results!Z77,GISS_results!Z77,MIROC_results!Z77,HadGEM_results!Z77)</f>
        <v>-2.34553524336958</v>
      </c>
      <c r="I77" s="21">
        <f>AVERAGE(CESM2_results!AA77,GFDL_results!AA77,GISS_results!AA77,MIROC_results!AA77,HadGEM_results!AA77)</f>
        <v>-2.3536747137609195</v>
      </c>
      <c r="J77" s="10">
        <f>AVERAGE(CESM2_results!AB77,GFDL_results!AB77,GISS_results!AB77,MIROC_results!AB77,HadGEM_results!AB77)</f>
        <v>-1.7376296949492598</v>
      </c>
      <c r="K77" s="43"/>
      <c r="L77" s="98">
        <f>AVERAGE(CESM2_results!AD77,GFDL_results!AD77,GISS_results!AD77,MIROC_results!AD77,HadGEM_results!AD77)</f>
        <v>-2.3478113263665512</v>
      </c>
      <c r="M77" s="21">
        <f>AVERAGE(CESM2_results!AE77,GFDL_results!AE77,GISS_results!AE77,MIROC_results!AE77,HadGEM_results!AE77)</f>
        <v>-2.3406715897473802</v>
      </c>
      <c r="N77" s="10">
        <f>AVERAGE(CESM2_results!AF77,GFDL_results!AF77,GISS_results!AF77,MIROC_results!AF77,HadGEM_results!AF77)</f>
        <v>-1.7554884842717384</v>
      </c>
      <c r="O77" s="50"/>
      <c r="P77" s="46">
        <f t="shared" si="6"/>
        <v>-0.64365343699442745</v>
      </c>
      <c r="Q77" s="10">
        <f t="shared" si="8"/>
        <v>-0.60514787296951822</v>
      </c>
      <c r="S77" s="46">
        <f t="shared" si="7"/>
        <v>-3.8613708188689184</v>
      </c>
      <c r="T77" s="10">
        <f t="shared" si="9"/>
        <v>-3.7611055430275311</v>
      </c>
    </row>
    <row r="78" spans="2:20" x14ac:dyDescent="0.3">
      <c r="B78" s="2" t="s">
        <v>74</v>
      </c>
      <c r="C78" s="41"/>
      <c r="D78" s="14">
        <v>0.13070897278676299</v>
      </c>
      <c r="E78" s="15">
        <v>0.18901457291679899</v>
      </c>
      <c r="F78" s="19">
        <v>7.07052100911848E-2</v>
      </c>
      <c r="G78" s="40"/>
      <c r="H78" s="98">
        <f>AVERAGE(CESM2_results!Z78,GFDL_results!Z78,GISS_results!Z78,MIROC_results!Z78,HadGEM_results!Z78)</f>
        <v>-1.8222698072895809</v>
      </c>
      <c r="I78" s="21">
        <f>AVERAGE(CESM2_results!AA78,GFDL_results!AA78,GISS_results!AA78,MIROC_results!AA78,HadGEM_results!AA78)</f>
        <v>-1.7304299877778611</v>
      </c>
      <c r="J78" s="10">
        <f>AVERAGE(CESM2_results!AB78,GFDL_results!AB78,GISS_results!AB78,MIROC_results!AB78,HadGEM_results!AB78)</f>
        <v>-1.3810390399756003</v>
      </c>
      <c r="K78" s="43"/>
      <c r="L78" s="98">
        <f>AVERAGE(CESM2_results!AD78,GFDL_results!AD78,GISS_results!AD78,MIROC_results!AD78,HadGEM_results!AD78)</f>
        <v>-1.7968926561729504</v>
      </c>
      <c r="M78" s="21">
        <f>AVERAGE(CESM2_results!AE78,GFDL_results!AE78,GISS_results!AE78,MIROC_results!AE78,HadGEM_results!AE78)</f>
        <v>-1.7485565935223086</v>
      </c>
      <c r="N78" s="10">
        <f>AVERAGE(CESM2_results!AF78,GFDL_results!AF78,GISS_results!AF78,MIROC_results!AF78,HadGEM_results!AF78)</f>
        <v>-1.3707912085178209</v>
      </c>
      <c r="O78" s="50"/>
      <c r="P78" s="46">
        <f t="shared" si="6"/>
        <v>-0.39230080065099382</v>
      </c>
      <c r="Q78" s="10">
        <f t="shared" si="8"/>
        <v>-0.4157057378875994</v>
      </c>
      <c r="S78" s="46">
        <f t="shared" si="7"/>
        <v>-2.4749429949739374</v>
      </c>
      <c r="T78" s="10">
        <f t="shared" si="9"/>
        <v>-2.518650256750949</v>
      </c>
    </row>
    <row r="79" spans="2:20" x14ac:dyDescent="0.3">
      <c r="B79" s="2" t="s">
        <v>75</v>
      </c>
      <c r="C79" s="41"/>
      <c r="D79" s="14">
        <v>0.101560879743216</v>
      </c>
      <c r="E79" s="15">
        <v>6.43517860045031E-2</v>
      </c>
      <c r="F79" s="19">
        <v>4.7675573868914897E-2</v>
      </c>
      <c r="G79" s="40"/>
      <c r="H79" s="98">
        <f>AVERAGE(CESM2_results!Z79,GFDL_results!Z79,GISS_results!Z79,MIROC_results!Z79,HadGEM_results!Z79)</f>
        <v>-2.1047360954842786</v>
      </c>
      <c r="I79" s="21">
        <f>AVERAGE(CESM2_results!AA79,GFDL_results!AA79,GISS_results!AA79,MIROC_results!AA79,HadGEM_results!AA79)</f>
        <v>-1.9101382905659405</v>
      </c>
      <c r="J79" s="10">
        <f>AVERAGE(CESM2_results!AB79,GFDL_results!AB79,GISS_results!AB79,MIROC_results!AB79,HadGEM_results!AB79)</f>
        <v>-1.6983974462709397</v>
      </c>
      <c r="K79" s="43"/>
      <c r="L79" s="98">
        <f>AVERAGE(CESM2_results!AD79,GFDL_results!AD79,GISS_results!AD79,MIROC_results!AD79,HadGEM_results!AD79)</f>
        <v>-2.5012201164648884</v>
      </c>
      <c r="M79" s="21">
        <f>AVERAGE(CESM2_results!AE79,GFDL_results!AE79,GISS_results!AE79,MIROC_results!AE79,HadGEM_results!AE79)</f>
        <v>-2.2038163872603307</v>
      </c>
      <c r="N79" s="10">
        <f>AVERAGE(CESM2_results!AF79,GFDL_results!AF79,GISS_results!AF79,MIROC_results!AF79,HadGEM_results!AF79)</f>
        <v>-1.939312428850529</v>
      </c>
      <c r="O79" s="50"/>
      <c r="P79" s="46">
        <f t="shared" si="6"/>
        <v>-0.52822669831154778</v>
      </c>
      <c r="Q79" s="10">
        <f t="shared" si="8"/>
        <v>-0.73554721869199369</v>
      </c>
      <c r="S79" s="46">
        <f t="shared" si="7"/>
        <v>-3.3260269947349483</v>
      </c>
      <c r="T79" s="10">
        <f t="shared" si="9"/>
        <v>-4.1943424608224653</v>
      </c>
    </row>
    <row r="80" spans="2:20" x14ac:dyDescent="0.3">
      <c r="B80" s="2" t="s">
        <v>76</v>
      </c>
      <c r="C80" s="41"/>
      <c r="D80" s="14">
        <v>7.4123832697181096E-3</v>
      </c>
      <c r="E80" s="15">
        <v>5.7579264108404502E-3</v>
      </c>
      <c r="F80" s="19">
        <v>3.53380785772495E-3</v>
      </c>
      <c r="G80" s="40"/>
      <c r="H80" s="98">
        <f>AVERAGE(CESM2_results!Z80,GFDL_results!Z80,GISS_results!Z80,MIROC_results!Z80,HadGEM_results!Z80)</f>
        <v>-2.0698481844509002</v>
      </c>
      <c r="I80" s="21">
        <f>AVERAGE(CESM2_results!AA80,GFDL_results!AA80,GISS_results!AA80,MIROC_results!AA80,HadGEM_results!AA80)</f>
        <v>-1.98285964102648</v>
      </c>
      <c r="J80" s="10">
        <f>AVERAGE(CESM2_results!AB80,GFDL_results!AB80,GISS_results!AB80,MIROC_results!AB80,HadGEM_results!AB80)</f>
        <v>-1.6575182782767997</v>
      </c>
      <c r="K80" s="43"/>
      <c r="L80" s="98">
        <f>AVERAGE(CESM2_results!AD80,GFDL_results!AD80,GISS_results!AD80,MIROC_results!AD80,HadGEM_results!AD80)</f>
        <v>-2.225618556859716</v>
      </c>
      <c r="M80" s="21">
        <f>AVERAGE(CESM2_results!AE80,GFDL_results!AE80,GISS_results!AE80,MIROC_results!AE80,HadGEM_results!AE80)</f>
        <v>-2.0763631462628283</v>
      </c>
      <c r="N80" s="10">
        <f>AVERAGE(CESM2_results!AF80,GFDL_results!AF80,GISS_results!AF80,MIROC_results!AF80,HadGEM_results!AF80)</f>
        <v>-1.6842466957934419</v>
      </c>
      <c r="O80" s="50"/>
      <c r="P80" s="46">
        <f t="shared" si="6"/>
        <v>-0.57146157809631593</v>
      </c>
      <c r="Q80" s="10">
        <f t="shared" si="8"/>
        <v>-0.74060092678158906</v>
      </c>
      <c r="S80" s="46">
        <f t="shared" si="7"/>
        <v>-4.8954215922490478</v>
      </c>
      <c r="T80" s="10">
        <f t="shared" si="9"/>
        <v>-5.8729886508884999</v>
      </c>
    </row>
    <row r="81" spans="2:20" x14ac:dyDescent="0.3">
      <c r="B81" s="2" t="s">
        <v>77</v>
      </c>
      <c r="C81" s="41"/>
      <c r="D81" s="14">
        <v>15.644534866874499</v>
      </c>
      <c r="E81" s="15">
        <v>27.444078712924799</v>
      </c>
      <c r="F81" s="19">
        <v>16.7019842463516</v>
      </c>
      <c r="G81" s="40"/>
      <c r="H81" s="98">
        <f>AVERAGE(CESM2_results!Z81,GFDL_results!Z81,GISS_results!Z81,MIROC_results!Z81,HadGEM_results!Z81)</f>
        <v>-2.6626360124958466</v>
      </c>
      <c r="I81" s="21">
        <f>AVERAGE(CESM2_results!AA81,GFDL_results!AA81,GISS_results!AA81,MIROC_results!AA81,HadGEM_results!AA81)</f>
        <v>-2.9936390069116015</v>
      </c>
      <c r="J81" s="10">
        <f>AVERAGE(CESM2_results!AB81,GFDL_results!AB81,GISS_results!AB81,MIROC_results!AB81,HadGEM_results!AB81)</f>
        <v>-2.8382213191802861</v>
      </c>
      <c r="K81" s="43"/>
      <c r="L81" s="98">
        <f>AVERAGE(CESM2_results!AD81,GFDL_results!AD81,GISS_results!AD81,MIROC_results!AD81,HadGEM_results!AD81)</f>
        <v>-3.0070941210571052</v>
      </c>
      <c r="M81" s="21">
        <f>AVERAGE(CESM2_results!AE81,GFDL_results!AE81,GISS_results!AE81,MIROC_results!AE81,HadGEM_results!AE81)</f>
        <v>-3.4020533457559794</v>
      </c>
      <c r="N81" s="10">
        <f>AVERAGE(CESM2_results!AF81,GFDL_results!AF81,GISS_results!AF81,MIROC_results!AF81,HadGEM_results!AF81)</f>
        <v>-3.1572894932038951</v>
      </c>
      <c r="O81" s="50"/>
      <c r="P81" s="46">
        <f t="shared" si="6"/>
        <v>-0.48466308113350931</v>
      </c>
      <c r="Q81" s="10">
        <f t="shared" si="8"/>
        <v>-0.62343782696513073</v>
      </c>
      <c r="S81" s="46">
        <f t="shared" si="7"/>
        <v>-1.3972515421865954</v>
      </c>
      <c r="T81" s="10">
        <f t="shared" si="9"/>
        <v>-1.3438936212502053</v>
      </c>
    </row>
    <row r="82" spans="2:20" x14ac:dyDescent="0.3">
      <c r="B82" s="2" t="s">
        <v>78</v>
      </c>
      <c r="C82" s="41"/>
      <c r="D82" s="14">
        <v>3.96645147142149</v>
      </c>
      <c r="E82" s="15">
        <v>5.3403693519078699</v>
      </c>
      <c r="F82" s="19">
        <v>2.0827023755629899</v>
      </c>
      <c r="G82" s="40"/>
      <c r="H82" s="98">
        <f>AVERAGE(CESM2_results!Z82,GFDL_results!Z82,GISS_results!Z82,MIROC_results!Z82,HadGEM_results!Z82)</f>
        <v>-2.1012538511876597</v>
      </c>
      <c r="I82" s="21">
        <f>AVERAGE(CESM2_results!AA82,GFDL_results!AA82,GISS_results!AA82,MIROC_results!AA82,HadGEM_results!AA82)</f>
        <v>-2.3329022413995206</v>
      </c>
      <c r="J82" s="10">
        <f>AVERAGE(CESM2_results!AB82,GFDL_results!AB82,GISS_results!AB82,MIROC_results!AB82,HadGEM_results!AB82)</f>
        <v>-1.71093762624444</v>
      </c>
      <c r="K82" s="43"/>
      <c r="L82" s="98">
        <f>AVERAGE(CESM2_results!AD82,GFDL_results!AD82,GISS_results!AD82,MIROC_results!AD82,HadGEM_results!AD82)</f>
        <v>-2.122870733176339</v>
      </c>
      <c r="M82" s="21">
        <f>AVERAGE(CESM2_results!AE82,GFDL_results!AE82,GISS_results!AE82,MIROC_results!AE82,HadGEM_results!AE82)</f>
        <v>-2.3032515224812982</v>
      </c>
      <c r="N82" s="10">
        <f>AVERAGE(CESM2_results!AF82,GFDL_results!AF82,GISS_results!AF82,MIROC_results!AF82,HadGEM_results!AF82)</f>
        <v>-1.7309379336184378</v>
      </c>
      <c r="O82" s="50"/>
      <c r="P82" s="46">
        <f t="shared" si="6"/>
        <v>-0.65174045682633697</v>
      </c>
      <c r="Q82" s="10">
        <f t="shared" si="8"/>
        <v>-0.60788860646974652</v>
      </c>
      <c r="S82" s="46">
        <f t="shared" si="7"/>
        <v>-1.225687161525669</v>
      </c>
      <c r="T82" s="10">
        <f t="shared" si="9"/>
        <v>-1.2850291955672755</v>
      </c>
    </row>
    <row r="83" spans="2:20" x14ac:dyDescent="0.3">
      <c r="B83" s="2" t="s">
        <v>79</v>
      </c>
      <c r="C83" s="41"/>
      <c r="D83" s="14">
        <v>2.3415034626023998</v>
      </c>
      <c r="E83" s="15">
        <v>3.0342827128171699</v>
      </c>
      <c r="F83" s="19">
        <v>0.69668107992055595</v>
      </c>
      <c r="G83" s="40"/>
      <c r="H83" s="98">
        <f>AVERAGE(CESM2_results!Z83,GFDL_results!Z83,GISS_results!Z83,MIROC_results!Z83,HadGEM_results!Z83)</f>
        <v>-3.5315502766792619</v>
      </c>
      <c r="I83" s="21">
        <f>AVERAGE(CESM2_results!AA83,GFDL_results!AA83,GISS_results!AA83,MIROC_results!AA83,HadGEM_results!AA83)</f>
        <v>-3.7744774385006794</v>
      </c>
      <c r="J83" s="10">
        <f>AVERAGE(CESM2_results!AB83,GFDL_results!AB83,GISS_results!AB83,MIROC_results!AB83,HadGEM_results!AB83)</f>
        <v>-2.9028611964887814</v>
      </c>
      <c r="K83" s="43"/>
      <c r="L83" s="98">
        <f>AVERAGE(CESM2_results!AD83,GFDL_results!AD83,GISS_results!AD83,MIROC_results!AD83,HadGEM_results!AD83)</f>
        <v>-3.9774477552283698</v>
      </c>
      <c r="M83" s="21">
        <f>AVERAGE(CESM2_results!AE83,GFDL_results!AE83,GISS_results!AE83,MIROC_results!AE83,HadGEM_results!AE83)</f>
        <v>-4.27135467631485</v>
      </c>
      <c r="N83" s="10">
        <f>AVERAGE(CESM2_results!AF83,GFDL_results!AF83,GISS_results!AF83,MIROC_results!AF83,HadGEM_results!AF83)</f>
        <v>-3.2448349087627877</v>
      </c>
      <c r="O83" s="50"/>
      <c r="P83" s="46">
        <f t="shared" si="6"/>
        <v>-0.56935517609846642</v>
      </c>
      <c r="Q83" s="10">
        <f t="shared" si="8"/>
        <v>-0.66853096246540034</v>
      </c>
      <c r="S83" s="46">
        <f t="shared" si="7"/>
        <v>-3.0994319919537756</v>
      </c>
      <c r="T83" s="10">
        <f t="shared" si="9"/>
        <v>-3.474809509232053</v>
      </c>
    </row>
    <row r="84" spans="2:20" x14ac:dyDescent="0.3">
      <c r="B84" s="2" t="s">
        <v>80</v>
      </c>
      <c r="C84" s="41"/>
      <c r="D84" s="14">
        <v>0.95224655218377996</v>
      </c>
      <c r="E84" s="15">
        <v>2.1292558968363702</v>
      </c>
      <c r="F84" s="19">
        <v>0.48470556683257598</v>
      </c>
      <c r="G84" s="40"/>
      <c r="H84" s="98">
        <f>AVERAGE(CESM2_results!Z84,GFDL_results!Z84,GISS_results!Z84,MIROC_results!Z84,HadGEM_results!Z84)</f>
        <v>-3.6542342169541384</v>
      </c>
      <c r="I84" s="21">
        <f>AVERAGE(CESM2_results!AA84,GFDL_results!AA84,GISS_results!AA84,MIROC_results!AA84,HadGEM_results!AA84)</f>
        <v>-4.057482456069522</v>
      </c>
      <c r="J84" s="10">
        <f>AVERAGE(CESM2_results!AB84,GFDL_results!AB84,GISS_results!AB84,MIROC_results!AB84,HadGEM_results!AB84)</f>
        <v>-3.0550677506460588</v>
      </c>
      <c r="K84" s="43"/>
      <c r="L84" s="98">
        <f>AVERAGE(CESM2_results!AD84,GFDL_results!AD84,GISS_results!AD84,MIROC_results!AD84,HadGEM_results!AD84)</f>
        <v>-4.2068153695962618</v>
      </c>
      <c r="M84" s="21">
        <f>AVERAGE(CESM2_results!AE84,GFDL_results!AE84,GISS_results!AE84,MIROC_results!AE84,HadGEM_results!AE84)</f>
        <v>-4.7611933449797892</v>
      </c>
      <c r="N84" s="10">
        <f>AVERAGE(CESM2_results!AF84,GFDL_results!AF84,GISS_results!AF84,MIROC_results!AF84,HadGEM_results!AF84)</f>
        <v>-3.4751091576308371</v>
      </c>
      <c r="O84" s="50"/>
      <c r="P84" s="46">
        <f t="shared" si="6"/>
        <v>-0.67174250706694538</v>
      </c>
      <c r="Q84" s="10">
        <f t="shared" si="8"/>
        <v>-0.86329073764061004</v>
      </c>
      <c r="S84" s="46">
        <f t="shared" si="7"/>
        <v>-3.5928180612271041</v>
      </c>
      <c r="T84" s="10">
        <f t="shared" si="9"/>
        <v>-4.1527050930445544</v>
      </c>
    </row>
    <row r="85" spans="2:20" x14ac:dyDescent="0.3">
      <c r="B85" s="2" t="s">
        <v>81</v>
      </c>
      <c r="C85" s="41"/>
      <c r="D85" s="14">
        <v>8.0114545120354597E-2</v>
      </c>
      <c r="E85" s="15">
        <v>5.7869741564889499E-2</v>
      </c>
      <c r="F85" s="19">
        <v>4.2261523959832001E-2</v>
      </c>
      <c r="G85" s="40"/>
      <c r="H85" s="98">
        <f>AVERAGE(CESM2_results!Z85,GFDL_results!Z85,GISS_results!Z85,MIROC_results!Z85,HadGEM_results!Z85)</f>
        <v>-2.3495714077274386</v>
      </c>
      <c r="I85" s="21">
        <f>AVERAGE(CESM2_results!AA85,GFDL_results!AA85,GISS_results!AA85,MIROC_results!AA85,HadGEM_results!AA85)</f>
        <v>-2.1854761393692996</v>
      </c>
      <c r="J85" s="10">
        <f>AVERAGE(CESM2_results!AB85,GFDL_results!AB85,GISS_results!AB85,MIROC_results!AB85,HadGEM_results!AB85)</f>
        <v>-1.7842214803781586</v>
      </c>
      <c r="K85" s="43"/>
      <c r="L85" s="98">
        <f>AVERAGE(CESM2_results!AD85,GFDL_results!AD85,GISS_results!AD85,MIROC_results!AD85,HadGEM_results!AD85)</f>
        <v>-2.5362806641690638</v>
      </c>
      <c r="M85" s="21">
        <f>AVERAGE(CESM2_results!AE85,GFDL_results!AE85,GISS_results!AE85,MIROC_results!AE85,HadGEM_results!AE85)</f>
        <v>-2.3243793017704917</v>
      </c>
      <c r="N85" s="10">
        <f>AVERAGE(CESM2_results!AF85,GFDL_results!AF85,GISS_results!AF85,MIROC_results!AF85,HadGEM_results!AF85)</f>
        <v>-1.8505275901934297</v>
      </c>
      <c r="O85" s="50"/>
      <c r="P85" s="46">
        <f t="shared" si="6"/>
        <v>-0.8817375811621736</v>
      </c>
      <c r="Q85" s="10">
        <f t="shared" si="8"/>
        <v>-1.0697514733211499</v>
      </c>
      <c r="S85" s="46">
        <f t="shared" si="7"/>
        <v>-4.6157707748885244</v>
      </c>
      <c r="T85" s="10">
        <f t="shared" si="9"/>
        <v>-5.2814813195144055</v>
      </c>
    </row>
    <row r="86" spans="2:20" x14ac:dyDescent="0.3">
      <c r="B86" s="2" t="s">
        <v>82</v>
      </c>
      <c r="C86" s="41"/>
      <c r="D86" s="14">
        <v>0.180807985509158</v>
      </c>
      <c r="E86" s="15">
        <v>0.24009366969631199</v>
      </c>
      <c r="F86" s="19">
        <v>6.9032137845491004E-2</v>
      </c>
      <c r="G86" s="40"/>
      <c r="H86" s="98">
        <f>AVERAGE(CESM2_results!Z86,GFDL_results!Z86,GISS_results!Z86,MIROC_results!Z86,HadGEM_results!Z86)</f>
        <v>-3.4824059175314175</v>
      </c>
      <c r="I86" s="21">
        <f>AVERAGE(CESM2_results!AA86,GFDL_results!AA86,GISS_results!AA86,MIROC_results!AA86,HadGEM_results!AA86)</f>
        <v>-3.5558617137635595</v>
      </c>
      <c r="J86" s="10">
        <f>AVERAGE(CESM2_results!AB86,GFDL_results!AB86,GISS_results!AB86,MIROC_results!AB86,HadGEM_results!AB86)</f>
        <v>-2.7848541490627197</v>
      </c>
      <c r="K86" s="43"/>
      <c r="L86" s="98">
        <f>AVERAGE(CESM2_results!AD86,GFDL_results!AD86,GISS_results!AD86,MIROC_results!AD86,HadGEM_results!AD86)</f>
        <v>-3.7840084009989425</v>
      </c>
      <c r="M86" s="21">
        <f>AVERAGE(CESM2_results!AE86,GFDL_results!AE86,GISS_results!AE86,MIROC_results!AE86,HadGEM_results!AE86)</f>
        <v>-3.8128866735283595</v>
      </c>
      <c r="N86" s="10">
        <f>AVERAGE(CESM2_results!AF86,GFDL_results!AF86,GISS_results!AF86,MIROC_results!AF86,HadGEM_results!AF86)</f>
        <v>-2.9536155205024626</v>
      </c>
      <c r="O86" s="50"/>
      <c r="P86" s="46">
        <f t="shared" si="6"/>
        <v>-0.64560178429896242</v>
      </c>
      <c r="Q86" s="10">
        <f t="shared" si="8"/>
        <v>-0.73356208596145966</v>
      </c>
      <c r="S86" s="46">
        <f t="shared" si="7"/>
        <v>-4.5247386466764183</v>
      </c>
      <c r="T86" s="10">
        <f t="shared" si="9"/>
        <v>-4.9375580811563182</v>
      </c>
    </row>
    <row r="87" spans="2:20" x14ac:dyDescent="0.3">
      <c r="B87" s="2" t="s">
        <v>83</v>
      </c>
      <c r="C87" s="41"/>
      <c r="D87" s="14">
        <v>0.69353263536418097</v>
      </c>
      <c r="E87" s="15">
        <v>0.32762955122708298</v>
      </c>
      <c r="F87" s="19">
        <v>0.23986742006453801</v>
      </c>
      <c r="G87" s="40"/>
      <c r="H87" s="98">
        <f>AVERAGE(CESM2_results!Z87,GFDL_results!Z87,GISS_results!Z87,MIROC_results!Z87,HadGEM_results!Z87)</f>
        <v>-2.5409584359050825</v>
      </c>
      <c r="I87" s="21">
        <f>AVERAGE(CESM2_results!AA87,GFDL_results!AA87,GISS_results!AA87,MIROC_results!AA87,HadGEM_results!AA87)</f>
        <v>-2.2838884377539004</v>
      </c>
      <c r="J87" s="10">
        <f>AVERAGE(CESM2_results!AB87,GFDL_results!AB87,GISS_results!AB87,MIROC_results!AB87,HadGEM_results!AB87)</f>
        <v>-1.9799099312422002</v>
      </c>
      <c r="K87" s="43"/>
      <c r="L87" s="98">
        <f>AVERAGE(CESM2_results!AD87,GFDL_results!AD87,GISS_results!AD87,MIROC_results!AD87,HadGEM_results!AD87)</f>
        <v>-2.8041428003207898</v>
      </c>
      <c r="M87" s="21">
        <f>AVERAGE(CESM2_results!AE87,GFDL_results!AE87,GISS_results!AE87,MIROC_results!AE87,HadGEM_results!AE87)</f>
        <v>-2.4708276454543681</v>
      </c>
      <c r="N87" s="10">
        <f>AVERAGE(CESM2_results!AF87,GFDL_results!AF87,GISS_results!AF87,MIROC_results!AF87,HadGEM_results!AF87)</f>
        <v>-2.1405690006671234</v>
      </c>
      <c r="O87" s="50"/>
      <c r="P87" s="46">
        <f t="shared" si="6"/>
        <v>-0.49430340145471929</v>
      </c>
      <c r="Q87" s="10">
        <f t="shared" si="8"/>
        <v>-0.59180823618364231</v>
      </c>
      <c r="S87" s="46">
        <f t="shared" si="7"/>
        <v>-2.747643793632276</v>
      </c>
      <c r="T87" s="10">
        <f t="shared" si="9"/>
        <v>-3.0458013693950234</v>
      </c>
    </row>
    <row r="88" spans="2:20" x14ac:dyDescent="0.3">
      <c r="B88" s="2" t="s">
        <v>84</v>
      </c>
      <c r="C88" s="41"/>
      <c r="D88" s="14">
        <v>5.6980915771563799E-2</v>
      </c>
      <c r="E88" s="15">
        <v>4.66778106091085E-2</v>
      </c>
      <c r="F88" s="19">
        <v>1.50543788014366E-2</v>
      </c>
      <c r="G88" s="40"/>
      <c r="H88" s="98">
        <f>AVERAGE(CESM2_results!Z88,GFDL_results!Z88,GISS_results!Z88,MIROC_results!Z88,HadGEM_results!Z88)</f>
        <v>-2.6663913848877199</v>
      </c>
      <c r="I88" s="21">
        <f>AVERAGE(CESM2_results!AA88,GFDL_results!AA88,GISS_results!AA88,MIROC_results!AA88,HadGEM_results!AA88)</f>
        <v>-2.5085664279165187</v>
      </c>
      <c r="J88" s="10">
        <f>AVERAGE(CESM2_results!AB88,GFDL_results!AB88,GISS_results!AB88,MIROC_results!AB88,HadGEM_results!AB88)</f>
        <v>-1.7986883983024193</v>
      </c>
      <c r="K88" s="43"/>
      <c r="L88" s="98">
        <f>AVERAGE(CESM2_results!AD88,GFDL_results!AD88,GISS_results!AD88,MIROC_results!AD88,HadGEM_results!AD88)</f>
        <v>-2.7304129540205593</v>
      </c>
      <c r="M88" s="21">
        <f>AVERAGE(CESM2_results!AE88,GFDL_results!AE88,GISS_results!AE88,MIROC_results!AE88,HadGEM_results!AE88)</f>
        <v>-2.5386862002323318</v>
      </c>
      <c r="N88" s="10">
        <f>AVERAGE(CESM2_results!AF88,GFDL_results!AF88,GISS_results!AF88,MIROC_results!AF88,HadGEM_results!AF88)</f>
        <v>-1.7974430597862892</v>
      </c>
      <c r="O88" s="50"/>
      <c r="P88" s="46">
        <f t="shared" si="6"/>
        <v>-0.64351200169177403</v>
      </c>
      <c r="Q88" s="10">
        <f t="shared" si="8"/>
        <v>-0.6852740829414542</v>
      </c>
      <c r="S88" s="46">
        <f t="shared" si="7"/>
        <v>-4.4965329404406855</v>
      </c>
      <c r="T88" s="10">
        <f t="shared" si="9"/>
        <v>-4.6684538133229321</v>
      </c>
    </row>
    <row r="89" spans="2:20" x14ac:dyDescent="0.3">
      <c r="B89" s="2" t="s">
        <v>85</v>
      </c>
      <c r="C89" s="41"/>
      <c r="D89" s="14">
        <v>2.2024061513358499</v>
      </c>
      <c r="E89" s="15">
        <v>1.1986793023959601</v>
      </c>
      <c r="F89" s="19">
        <v>0.82435373533543099</v>
      </c>
      <c r="G89" s="40"/>
      <c r="H89" s="98">
        <f>AVERAGE(CESM2_results!Z89,GFDL_results!Z89,GISS_results!Z89,MIROC_results!Z89,HadGEM_results!Z89)</f>
        <v>-2.6196602981902601</v>
      </c>
      <c r="I89" s="21">
        <f>AVERAGE(CESM2_results!AA89,GFDL_results!AA89,GISS_results!AA89,MIROC_results!AA89,HadGEM_results!AA89)</f>
        <v>-2.3942603335699006</v>
      </c>
      <c r="J89" s="10">
        <f>AVERAGE(CESM2_results!AB89,GFDL_results!AB89,GISS_results!AB89,MIROC_results!AB89,HadGEM_results!AB89)</f>
        <v>-2.0101108500159386</v>
      </c>
      <c r="K89" s="43"/>
      <c r="L89" s="98">
        <f>AVERAGE(CESM2_results!AD89,GFDL_results!AD89,GISS_results!AD89,MIROC_results!AD89,HadGEM_results!AD89)</f>
        <v>-2.7178146448425222</v>
      </c>
      <c r="M89" s="21">
        <f>AVERAGE(CESM2_results!AE89,GFDL_results!AE89,GISS_results!AE89,MIROC_results!AE89,HadGEM_results!AE89)</f>
        <v>-2.410293212815108</v>
      </c>
      <c r="N89" s="10">
        <f>AVERAGE(CESM2_results!AF89,GFDL_results!AF89,GISS_results!AF89,MIROC_results!AF89,HadGEM_results!AF89)</f>
        <v>-1.9565310165808512</v>
      </c>
      <c r="O89" s="50"/>
      <c r="P89" s="46">
        <f t="shared" si="6"/>
        <v>-0.59619321451639973</v>
      </c>
      <c r="Q89" s="10">
        <f t="shared" si="8"/>
        <v>-0.7487260393134535</v>
      </c>
      <c r="S89" s="46">
        <f t="shared" si="7"/>
        <v>-2.1868075081546707</v>
      </c>
      <c r="T89" s="10">
        <f t="shared" si="9"/>
        <v>-2.1674726868906862</v>
      </c>
    </row>
    <row r="90" spans="2:20" x14ac:dyDescent="0.3">
      <c r="B90" s="2" t="s">
        <v>86</v>
      </c>
      <c r="C90" s="41"/>
      <c r="D90" s="14">
        <v>7.4808603784814007E-2</v>
      </c>
      <c r="E90" s="15">
        <v>0.17924253385574099</v>
      </c>
      <c r="F90" s="19">
        <v>4.7785926973794197E-2</v>
      </c>
      <c r="G90" s="40"/>
      <c r="H90" s="98">
        <f>AVERAGE(CESM2_results!Z90,GFDL_results!Z90,GISS_results!Z90,MIROC_results!Z90,HadGEM_results!Z90)</f>
        <v>-3.6379558891098398</v>
      </c>
      <c r="I90" s="21">
        <f>AVERAGE(CESM2_results!AA90,GFDL_results!AA90,GISS_results!AA90,MIROC_results!AA90,HadGEM_results!AA90)</f>
        <v>-3.9396307325559405</v>
      </c>
      <c r="J90" s="10">
        <f>AVERAGE(CESM2_results!AB90,GFDL_results!AB90,GISS_results!AB90,MIROC_results!AB90,HadGEM_results!AB90)</f>
        <v>-2.9887824441925206</v>
      </c>
      <c r="K90" s="43"/>
      <c r="L90" s="98">
        <f>AVERAGE(CESM2_results!AD90,GFDL_results!AD90,GISS_results!AD90,MIROC_results!AD90,HadGEM_results!AD90)</f>
        <v>-4.0110335830799801</v>
      </c>
      <c r="M90" s="21">
        <f>AVERAGE(CESM2_results!AE90,GFDL_results!AE90,GISS_results!AE90,MIROC_results!AE90,HadGEM_results!AE90)</f>
        <v>-4.333698843133571</v>
      </c>
      <c r="N90" s="10">
        <f>AVERAGE(CESM2_results!AF90,GFDL_results!AF90,GISS_results!AF90,MIROC_results!AF90,HadGEM_results!AF90)</f>
        <v>-3.2947949265921208</v>
      </c>
      <c r="O90" s="50"/>
      <c r="P90" s="46">
        <f t="shared" si="6"/>
        <v>-0.66796051759830177</v>
      </c>
      <c r="Q90" s="10">
        <f t="shared" si="8"/>
        <v>-0.72872847684102549</v>
      </c>
      <c r="S90" s="46">
        <f t="shared" si="7"/>
        <v>-5.1592635081180465</v>
      </c>
      <c r="T90" s="10">
        <f t="shared" si="9"/>
        <v>-5.6659224083968196</v>
      </c>
    </row>
    <row r="91" spans="2:20" x14ac:dyDescent="0.3">
      <c r="B91" s="2" t="s">
        <v>87</v>
      </c>
      <c r="C91" s="41"/>
      <c r="D91" s="14">
        <v>0.82099728655203597</v>
      </c>
      <c r="E91" s="15">
        <v>0.87728304035164695</v>
      </c>
      <c r="F91" s="19">
        <v>0.40330528629586498</v>
      </c>
      <c r="G91" s="40"/>
      <c r="H91" s="98">
        <f>AVERAGE(CESM2_results!Z91,GFDL_results!Z91,GISS_results!Z91,MIROC_results!Z91,HadGEM_results!Z91)</f>
        <v>-2.3418454418332999</v>
      </c>
      <c r="I91" s="21">
        <f>AVERAGE(CESM2_results!AA91,GFDL_results!AA91,GISS_results!AA91,MIROC_results!AA91,HadGEM_results!AA91)</f>
        <v>-2.3402762513426607</v>
      </c>
      <c r="J91" s="10">
        <f>AVERAGE(CESM2_results!AB91,GFDL_results!AB91,GISS_results!AB91,MIROC_results!AB91,HadGEM_results!AB91)</f>
        <v>-2.0218592663253419</v>
      </c>
      <c r="K91" s="43"/>
      <c r="L91" s="98">
        <f>AVERAGE(CESM2_results!AD91,GFDL_results!AD91,GISS_results!AD91,MIROC_results!AD91,HadGEM_results!AD91)</f>
        <v>-2.631819770129971</v>
      </c>
      <c r="M91" s="21">
        <f>AVERAGE(CESM2_results!AE91,GFDL_results!AE91,GISS_results!AE91,MIROC_results!AE91,HadGEM_results!AE91)</f>
        <v>-2.6203111629006086</v>
      </c>
      <c r="N91" s="10">
        <f>AVERAGE(CESM2_results!AF91,GFDL_results!AF91,GISS_results!AF91,MIROC_results!AF91,HadGEM_results!AF91)</f>
        <v>-2.273000684777938</v>
      </c>
      <c r="O91" s="50"/>
      <c r="P91" s="46">
        <f t="shared" si="6"/>
        <v>-0.42636414752061103</v>
      </c>
      <c r="Q91" s="10">
        <f t="shared" si="8"/>
        <v>-0.47072303152744194</v>
      </c>
      <c r="S91" s="46">
        <f t="shared" si="7"/>
        <v>-2.4103539771360749</v>
      </c>
      <c r="T91" s="10">
        <f t="shared" si="9"/>
        <v>-2.7023500140778038</v>
      </c>
    </row>
    <row r="92" spans="2:20" x14ac:dyDescent="0.3">
      <c r="B92" s="2" t="s">
        <v>88</v>
      </c>
      <c r="C92" s="41"/>
      <c r="D92" s="14">
        <v>0.16466464895690999</v>
      </c>
      <c r="E92" s="15">
        <v>0.31483373407259302</v>
      </c>
      <c r="F92" s="19">
        <v>0.154281029067554</v>
      </c>
      <c r="G92" s="40"/>
      <c r="H92" s="98">
        <f>AVERAGE(CESM2_results!Z92,GFDL_results!Z92,GISS_results!Z92,MIROC_results!Z92,HadGEM_results!Z92)</f>
        <v>-1.8377182924433</v>
      </c>
      <c r="I92" s="21">
        <f>AVERAGE(CESM2_results!AA92,GFDL_results!AA92,GISS_results!AA92,MIROC_results!AA92,HadGEM_results!AA92)</f>
        <v>-1.9422908931008813</v>
      </c>
      <c r="J92" s="10">
        <f>AVERAGE(CESM2_results!AB92,GFDL_results!AB92,GISS_results!AB92,MIROC_results!AB92,HadGEM_results!AB92)</f>
        <v>-1.7431147525338992</v>
      </c>
      <c r="K92" s="43"/>
      <c r="L92" s="98">
        <f>AVERAGE(CESM2_results!AD92,GFDL_results!AD92,GISS_results!AD92,MIROC_results!AD92,HadGEM_results!AD92)</f>
        <v>-1.8616030623971185</v>
      </c>
      <c r="M92" s="21">
        <f>AVERAGE(CESM2_results!AE92,GFDL_results!AE92,GISS_results!AE92,MIROC_results!AE92,HadGEM_results!AE92)</f>
        <v>-1.95352617651806</v>
      </c>
      <c r="N92" s="10">
        <f>AVERAGE(CESM2_results!AF92,GFDL_results!AF92,GISS_results!AF92,MIROC_results!AF92,HadGEM_results!AF92)</f>
        <v>-1.7676672476724107</v>
      </c>
      <c r="O92" s="50"/>
      <c r="P92" s="46">
        <f t="shared" si="6"/>
        <v>-0.23149885732219661</v>
      </c>
      <c r="Q92" s="10">
        <f t="shared" si="8"/>
        <v>-0.21248553722376912</v>
      </c>
      <c r="S92" s="46">
        <f t="shared" si="7"/>
        <v>-2.2136413770866934</v>
      </c>
      <c r="T92" s="10">
        <f t="shared" si="9"/>
        <v>-2.2029300699530463</v>
      </c>
    </row>
    <row r="93" spans="2:20" x14ac:dyDescent="0.3">
      <c r="B93" s="2" t="s">
        <v>89</v>
      </c>
      <c r="C93" s="41"/>
      <c r="D93" s="14">
        <v>5.1361743922707795E-4</v>
      </c>
      <c r="E93" s="15">
        <v>6.6879187541932195E-4</v>
      </c>
      <c r="F93" s="19">
        <v>4.1513161689332999E-4</v>
      </c>
      <c r="G93" s="40"/>
      <c r="H93" s="98">
        <f>AVERAGE(CESM2_results!Z93,GFDL_results!Z93,GISS_results!Z93,MIROC_results!Z93,HadGEM_results!Z93)</f>
        <v>-0.99051598800364393</v>
      </c>
      <c r="I93" s="21">
        <f>AVERAGE(CESM2_results!AA93,GFDL_results!AA93,GISS_results!AA93,MIROC_results!AA93,HadGEM_results!AA93)</f>
        <v>-0.96966035512824411</v>
      </c>
      <c r="J93" s="10">
        <f>AVERAGE(CESM2_results!AB93,GFDL_results!AB93,GISS_results!AB93,MIROC_results!AB93,HadGEM_results!AB93)</f>
        <v>-0.86028784874208741</v>
      </c>
      <c r="K93" s="43"/>
      <c r="L93" s="98">
        <f>AVERAGE(CESM2_results!AD93,GFDL_results!AD93,GISS_results!AD93,MIROC_results!AD93,HadGEM_results!AD93)</f>
        <v>-0.93807374534257215</v>
      </c>
      <c r="M93" s="21">
        <f>AVERAGE(CESM2_results!AE93,GFDL_results!AE93,GISS_results!AE93,MIROC_results!AE93,HadGEM_results!AE93)</f>
        <v>-0.95487265376575503</v>
      </c>
      <c r="N93" s="10">
        <f>AVERAGE(CESM2_results!AF93,GFDL_results!AF93,GISS_results!AF93,MIROC_results!AF93,HadGEM_results!AF93)</f>
        <v>-0.83660855046109328</v>
      </c>
      <c r="O93" s="50"/>
      <c r="P93" s="46">
        <f t="shared" si="6"/>
        <v>-0.21720102674163119</v>
      </c>
      <c r="Q93" s="10">
        <f t="shared" si="8"/>
        <v>-0.24073218865992665</v>
      </c>
      <c r="S93" s="46">
        <f t="shared" si="7"/>
        <v>-2.5815417627580466</v>
      </c>
      <c r="T93" s="10">
        <f t="shared" si="9"/>
        <v>-2.7290635505143812</v>
      </c>
    </row>
    <row r="94" spans="2:20" x14ac:dyDescent="0.3">
      <c r="B94" s="2" t="s">
        <v>90</v>
      </c>
      <c r="C94" s="41"/>
      <c r="D94" s="14">
        <v>0.21173035588943001</v>
      </c>
      <c r="E94" s="15">
        <v>0.30583292493645098</v>
      </c>
      <c r="F94" s="19">
        <v>8.9388779944291397E-2</v>
      </c>
      <c r="G94" s="40"/>
      <c r="H94" s="98">
        <f>AVERAGE(CESM2_results!Z94,GFDL_results!Z94,GISS_results!Z94,MIROC_results!Z94,HadGEM_results!Z94)</f>
        <v>-3.6019919864463632</v>
      </c>
      <c r="I94" s="21">
        <f>AVERAGE(CESM2_results!AA94,GFDL_results!AA94,GISS_results!AA94,MIROC_results!AA94,HadGEM_results!AA94)</f>
        <v>-3.9509641109885818</v>
      </c>
      <c r="J94" s="10">
        <f>AVERAGE(CESM2_results!AB94,GFDL_results!AB94,GISS_results!AB94,MIROC_results!AB94,HadGEM_results!AB94)</f>
        <v>-2.8147331981741175</v>
      </c>
      <c r="K94" s="43"/>
      <c r="L94" s="98">
        <f>AVERAGE(CESM2_results!AD94,GFDL_results!AD94,GISS_results!AD94,MIROC_results!AD94,HadGEM_results!AD94)</f>
        <v>-4.0177264569512392</v>
      </c>
      <c r="M94" s="21">
        <f>AVERAGE(CESM2_results!AE94,GFDL_results!AE94,GISS_results!AE94,MIROC_results!AE94,HadGEM_results!AE94)</f>
        <v>-4.4471922610559815</v>
      </c>
      <c r="N94" s="10">
        <f>AVERAGE(CESM2_results!AF94,GFDL_results!AF94,GISS_results!AF94,MIROC_results!AF94,HadGEM_results!AF94)</f>
        <v>-3.1198828097873958</v>
      </c>
      <c r="O94" s="50"/>
      <c r="P94" s="46">
        <f t="shared" si="6"/>
        <v>-0.92181056294277719</v>
      </c>
      <c r="Q94" s="10">
        <f t="shared" si="8"/>
        <v>-1.0723208405578286</v>
      </c>
      <c r="S94" s="46">
        <f t="shared" si="7"/>
        <v>-5.0389272891149668</v>
      </c>
      <c r="T94" s="10">
        <f t="shared" si="9"/>
        <v>-5.703103576935419</v>
      </c>
    </row>
    <row r="95" spans="2:20" x14ac:dyDescent="0.3">
      <c r="B95" s="2" t="s">
        <v>91</v>
      </c>
      <c r="C95" s="41"/>
      <c r="D95" s="14">
        <v>0.104638753466927</v>
      </c>
      <c r="E95" s="15">
        <v>0.15328102461852999</v>
      </c>
      <c r="F95" s="19">
        <v>5.0873501686278903E-2</v>
      </c>
      <c r="G95" s="40"/>
      <c r="H95" s="98">
        <f>AVERAGE(CESM2_results!Z95,GFDL_results!Z95,GISS_results!Z95,MIROC_results!Z95,HadGEM_results!Z95)</f>
        <v>-3.0067614067012998</v>
      </c>
      <c r="I95" s="21">
        <f>AVERAGE(CESM2_results!AA95,GFDL_results!AA95,GISS_results!AA95,MIROC_results!AA95,HadGEM_results!AA95)</f>
        <v>-3.132487473998141</v>
      </c>
      <c r="J95" s="10">
        <f>AVERAGE(CESM2_results!AB95,GFDL_results!AB95,GISS_results!AB95,MIROC_results!AB95,HadGEM_results!AB95)</f>
        <v>-2.6478182272762409</v>
      </c>
      <c r="K95" s="43"/>
      <c r="L95" s="98">
        <f>AVERAGE(CESM2_results!AD95,GFDL_results!AD95,GISS_results!AD95,MIROC_results!AD95,HadGEM_results!AD95)</f>
        <v>-3.2184864654664267</v>
      </c>
      <c r="M95" s="21">
        <f>AVERAGE(CESM2_results!AE95,GFDL_results!AE95,GISS_results!AE95,MIROC_results!AE95,HadGEM_results!AE95)</f>
        <v>-3.3531581397421748</v>
      </c>
      <c r="N95" s="10">
        <f>AVERAGE(CESM2_results!AF95,GFDL_results!AF95,GISS_results!AF95,MIROC_results!AF95,HadGEM_results!AF95)</f>
        <v>-2.85154398774353</v>
      </c>
      <c r="O95" s="50"/>
      <c r="P95" s="46">
        <f t="shared" si="6"/>
        <v>-0.44701698807275253</v>
      </c>
      <c r="Q95" s="10">
        <f t="shared" si="8"/>
        <v>-0.46182504934577367</v>
      </c>
      <c r="S95" s="46">
        <f t="shared" si="7"/>
        <v>-3.9886220014181371</v>
      </c>
      <c r="T95" s="10">
        <f t="shared" si="9"/>
        <v>-4.2357632122567921</v>
      </c>
    </row>
    <row r="96" spans="2:20" x14ac:dyDescent="0.3">
      <c r="B96" s="2" t="s">
        <v>92</v>
      </c>
      <c r="C96" s="41"/>
      <c r="D96" s="14">
        <v>9.6776685248989094E-2</v>
      </c>
      <c r="E96" s="15">
        <v>0.12971629476316199</v>
      </c>
      <c r="F96" s="19">
        <v>6.3581221726575404E-2</v>
      </c>
      <c r="G96" s="40"/>
      <c r="H96" s="98">
        <f>AVERAGE(CESM2_results!Z96,GFDL_results!Z96,GISS_results!Z96,MIROC_results!Z96,HadGEM_results!Z96)</f>
        <v>-1.4616748622320614</v>
      </c>
      <c r="I96" s="21">
        <f>AVERAGE(CESM2_results!AA96,GFDL_results!AA96,GISS_results!AA96,MIROC_results!AA96,HadGEM_results!AA96)</f>
        <v>-1.5710797046826799</v>
      </c>
      <c r="J96" s="10">
        <f>AVERAGE(CESM2_results!AB96,GFDL_results!AB96,GISS_results!AB96,MIROC_results!AB96,HadGEM_results!AB96)</f>
        <v>-1.3622452356846211</v>
      </c>
      <c r="K96" s="43"/>
      <c r="L96" s="98">
        <f>AVERAGE(CESM2_results!AD96,GFDL_results!AD96,GISS_results!AD96,MIROC_results!AD96,HadGEM_results!AD96)</f>
        <v>-1.4469565938808089</v>
      </c>
      <c r="M96" s="21">
        <f>AVERAGE(CESM2_results!AE96,GFDL_results!AE96,GISS_results!AE96,MIROC_results!AE96,HadGEM_results!AE96)</f>
        <v>-1.6021858367387978</v>
      </c>
      <c r="N96" s="10">
        <f>AVERAGE(CESM2_results!AF96,GFDL_results!AF96,GISS_results!AF96,MIROC_results!AF96,HadGEM_results!AF96)</f>
        <v>-1.4058092984923292</v>
      </c>
      <c r="O96" s="50"/>
      <c r="P96" s="46">
        <f t="shared" si="6"/>
        <v>-0.28898805820328888</v>
      </c>
      <c r="Q96" s="10">
        <f t="shared" si="8"/>
        <v>-0.2631121817017727</v>
      </c>
      <c r="S96" s="46">
        <f t="shared" si="7"/>
        <v>-2.1521356868822972</v>
      </c>
      <c r="T96" s="10">
        <f t="shared" si="9"/>
        <v>-2.1105937986994792</v>
      </c>
    </row>
    <row r="97" spans="2:20" x14ac:dyDescent="0.3">
      <c r="B97" s="2" t="s">
        <v>93</v>
      </c>
      <c r="C97" s="41"/>
      <c r="D97" s="14">
        <v>3.0479716394888001E-2</v>
      </c>
      <c r="E97" s="15">
        <v>1.8324530736429801E-2</v>
      </c>
      <c r="F97" s="19">
        <v>1.2652338155641501E-2</v>
      </c>
      <c r="G97" s="40"/>
      <c r="H97" s="98">
        <f>AVERAGE(CESM2_results!Z97,GFDL_results!Z97,GISS_results!Z97,MIROC_results!Z97,HadGEM_results!Z97)</f>
        <v>-1.9825986515622183</v>
      </c>
      <c r="I97" s="21">
        <f>AVERAGE(CESM2_results!AA97,GFDL_results!AA97,GISS_results!AA97,MIROC_results!AA97,HadGEM_results!AA97)</f>
        <v>-1.7906191625252403</v>
      </c>
      <c r="J97" s="10">
        <f>AVERAGE(CESM2_results!AB97,GFDL_results!AB97,GISS_results!AB97,MIROC_results!AB97,HadGEM_results!AB97)</f>
        <v>-1.5399525711611788</v>
      </c>
      <c r="K97" s="43"/>
      <c r="L97" s="98">
        <f>AVERAGE(CESM2_results!AD97,GFDL_results!AD97,GISS_results!AD97,MIROC_results!AD97,HadGEM_results!AD97)</f>
        <v>-2.221074250005671</v>
      </c>
      <c r="M97" s="21">
        <f>AVERAGE(CESM2_results!AE97,GFDL_results!AE97,GISS_results!AE97,MIROC_results!AE97,HadGEM_results!AE97)</f>
        <v>-1.9881815833665015</v>
      </c>
      <c r="N97" s="10">
        <f>AVERAGE(CESM2_results!AF97,GFDL_results!AF97,GISS_results!AF97,MIROC_results!AF97,HadGEM_results!AF97)</f>
        <v>-1.6735722330485197</v>
      </c>
      <c r="O97" s="50"/>
      <c r="P97" s="46">
        <f t="shared" si="6"/>
        <v>-0.49585371876893408</v>
      </c>
      <c r="Q97" s="10">
        <f t="shared" si="8"/>
        <v>-0.61277337019341183</v>
      </c>
      <c r="S97" s="46">
        <f t="shared" si="7"/>
        <v>-3.7313519514716487</v>
      </c>
      <c r="T97" s="10">
        <f t="shared" si="9"/>
        <v>-4.3834649450409584</v>
      </c>
    </row>
    <row r="98" spans="2:20" x14ac:dyDescent="0.3">
      <c r="B98" s="2" t="s">
        <v>94</v>
      </c>
      <c r="C98" s="41"/>
      <c r="D98" s="14">
        <v>9.5853842192210006E-2</v>
      </c>
      <c r="E98" s="15">
        <v>8.0114784059619498E-2</v>
      </c>
      <c r="F98" s="19">
        <v>3.2223673501756998E-2</v>
      </c>
      <c r="G98" s="40"/>
      <c r="H98" s="98">
        <f>AVERAGE(CESM2_results!Z98,GFDL_results!Z98,GISS_results!Z98,MIROC_results!Z98,HadGEM_results!Z98)</f>
        <v>-3.2997705886728186</v>
      </c>
      <c r="I98" s="21">
        <f>AVERAGE(CESM2_results!AA98,GFDL_results!AA98,GISS_results!AA98,MIROC_results!AA98,HadGEM_results!AA98)</f>
        <v>-3.3824055981227787</v>
      </c>
      <c r="J98" s="10">
        <f>AVERAGE(CESM2_results!AB98,GFDL_results!AB98,GISS_results!AB98,MIROC_results!AB98,HadGEM_results!AB98)</f>
        <v>-2.7019769282867201</v>
      </c>
      <c r="K98" s="43"/>
      <c r="L98" s="98">
        <f>AVERAGE(CESM2_results!AD98,GFDL_results!AD98,GISS_results!AD98,MIROC_results!AD98,HadGEM_results!AD98)</f>
        <v>-3.5713598623409313</v>
      </c>
      <c r="M98" s="21">
        <f>AVERAGE(CESM2_results!AE98,GFDL_results!AE98,GISS_results!AE98,MIROC_results!AE98,HadGEM_results!AE98)</f>
        <v>-3.5897285242621648</v>
      </c>
      <c r="N98" s="10">
        <f>AVERAGE(CESM2_results!AF98,GFDL_results!AF98,GISS_results!AF98,MIROC_results!AF98,HadGEM_results!AF98)</f>
        <v>-2.8737460756706796</v>
      </c>
      <c r="O98" s="50"/>
      <c r="P98" s="46">
        <f t="shared" si="6"/>
        <v>-0.612946348874715</v>
      </c>
      <c r="Q98" s="10">
        <f t="shared" si="8"/>
        <v>-0.6874451759026361</v>
      </c>
      <c r="S98" s="46">
        <f t="shared" si="7"/>
        <v>-4.8247436364515828</v>
      </c>
      <c r="T98" s="10">
        <f t="shared" si="9"/>
        <v>-5.2478571126551792</v>
      </c>
    </row>
    <row r="99" spans="2:20" x14ac:dyDescent="0.3">
      <c r="B99" s="2" t="s">
        <v>95</v>
      </c>
      <c r="C99" s="41"/>
      <c r="D99" s="14">
        <v>5.7502174146395697E-2</v>
      </c>
      <c r="E99" s="15">
        <v>6.35643818587662E-2</v>
      </c>
      <c r="F99" s="19">
        <v>2.6652307660313099E-2</v>
      </c>
      <c r="G99" s="40"/>
      <c r="H99" s="98">
        <f>AVERAGE(CESM2_results!Z99,GFDL_results!Z99,GISS_results!Z99,MIROC_results!Z99,HadGEM_results!Z99)</f>
        <v>-2.1561003862083608</v>
      </c>
      <c r="I99" s="21">
        <f>AVERAGE(CESM2_results!AA99,GFDL_results!AA99,GISS_results!AA99,MIROC_results!AA99,HadGEM_results!AA99)</f>
        <v>-2.2062534543901804</v>
      </c>
      <c r="J99" s="10">
        <f>AVERAGE(CESM2_results!AB99,GFDL_results!AB99,GISS_results!AB99,MIROC_results!AB99,HadGEM_results!AB99)</f>
        <v>-1.8550759386703597</v>
      </c>
      <c r="K99" s="43"/>
      <c r="L99" s="98">
        <f>AVERAGE(CESM2_results!AD99,GFDL_results!AD99,GISS_results!AD99,MIROC_results!AD99,HadGEM_results!AD99)</f>
        <v>-2.0938498903463385</v>
      </c>
      <c r="M99" s="21">
        <f>AVERAGE(CESM2_results!AE99,GFDL_results!AE99,GISS_results!AE99,MIROC_results!AE99,HadGEM_results!AE99)</f>
        <v>-2.1589803911253482</v>
      </c>
      <c r="N99" s="10">
        <f>AVERAGE(CESM2_results!AF99,GFDL_results!AF99,GISS_results!AF99,MIROC_results!AF99,HadGEM_results!AF99)</f>
        <v>-1.8216216356390311</v>
      </c>
      <c r="O99" s="50"/>
      <c r="P99" s="46">
        <f t="shared" si="6"/>
        <v>-0.39927492340104648</v>
      </c>
      <c r="Q99" s="10">
        <f t="shared" si="8"/>
        <v>-0.37520901794349998</v>
      </c>
      <c r="S99" s="46">
        <f t="shared" si="7"/>
        <v>-3.3017794077652822</v>
      </c>
      <c r="T99" s="10">
        <f t="shared" si="9"/>
        <v>-3.1800250956662257</v>
      </c>
    </row>
    <row r="100" spans="2:20" x14ac:dyDescent="0.3">
      <c r="B100" s="2" t="s">
        <v>96</v>
      </c>
      <c r="C100" s="41"/>
      <c r="D100" s="14">
        <v>1.8890624297359101E-2</v>
      </c>
      <c r="E100" s="15">
        <v>4.6919365302803398E-2</v>
      </c>
      <c r="F100" s="19">
        <v>2.5766574952118398E-2</v>
      </c>
      <c r="G100" s="40"/>
      <c r="H100" s="98">
        <f>AVERAGE(CESM2_results!Z100,GFDL_results!Z100,GISS_results!Z100,MIROC_results!Z100,HadGEM_results!Z100)</f>
        <v>-1.5172911903700581</v>
      </c>
      <c r="I100" s="21">
        <f>AVERAGE(CESM2_results!AA100,GFDL_results!AA100,GISS_results!AA100,MIROC_results!AA100,HadGEM_results!AA100)</f>
        <v>-1.4832559461106811</v>
      </c>
      <c r="J100" s="10">
        <f>AVERAGE(CESM2_results!AB100,GFDL_results!AB100,GISS_results!AB100,MIROC_results!AB100,HadGEM_results!AB100)</f>
        <v>-1.2785867022502218</v>
      </c>
      <c r="K100" s="43"/>
      <c r="L100" s="98">
        <f>AVERAGE(CESM2_results!AD100,GFDL_results!AD100,GISS_results!AD100,MIROC_results!AD100,HadGEM_results!AD100)</f>
        <v>-1.6381987812363115</v>
      </c>
      <c r="M100" s="21">
        <f>AVERAGE(CESM2_results!AE100,GFDL_results!AE100,GISS_results!AE100,MIROC_results!AE100,HadGEM_results!AE100)</f>
        <v>-1.5802050510077223</v>
      </c>
      <c r="N100" s="10">
        <f>AVERAGE(CESM2_results!AF100,GFDL_results!AF100,GISS_results!AF100,MIROC_results!AF100,HadGEM_results!AF100)</f>
        <v>-1.3870025538820898</v>
      </c>
      <c r="O100" s="50"/>
      <c r="P100" s="46">
        <f t="shared" ref="P100:P109" si="10">SLOPE(H100:J100,LN($D100:$F100))</f>
        <v>-1.372148217654221E-2</v>
      </c>
      <c r="Q100" s="10">
        <f t="shared" si="8"/>
        <v>1.1641285810129864E-2</v>
      </c>
      <c r="S100" s="46">
        <f t="shared" ref="S100:S109" si="11">INTERCEPT(H100:J100,LN($D100:$F100))</f>
        <v>-1.4752588581024544</v>
      </c>
      <c r="T100" s="10">
        <f t="shared" si="9"/>
        <v>-1.4936649664872044</v>
      </c>
    </row>
    <row r="101" spans="2:20" x14ac:dyDescent="0.3">
      <c r="B101" s="2" t="s">
        <v>97</v>
      </c>
      <c r="C101" s="41"/>
      <c r="D101" s="14">
        <v>0.31474383329498401</v>
      </c>
      <c r="E101" s="15">
        <v>0.367942766039978</v>
      </c>
      <c r="F101" s="19">
        <v>7.1257646619994799E-2</v>
      </c>
      <c r="G101" s="40"/>
      <c r="H101" s="98">
        <f>AVERAGE(CESM2_results!Z101,GFDL_results!Z101,GISS_results!Z101,MIROC_results!Z101,HadGEM_results!Z101)</f>
        <v>-3.0159687566528985</v>
      </c>
      <c r="I101" s="21">
        <f>AVERAGE(CESM2_results!AA101,GFDL_results!AA101,GISS_results!AA101,MIROC_results!AA101,HadGEM_results!AA101)</f>
        <v>-2.9425218597690601</v>
      </c>
      <c r="J101" s="10">
        <f>AVERAGE(CESM2_results!AB101,GFDL_results!AB101,GISS_results!AB101,MIROC_results!AB101,HadGEM_results!AB101)</f>
        <v>-2.3163753452441602</v>
      </c>
      <c r="K101" s="43"/>
      <c r="L101" s="98">
        <f>AVERAGE(CESM2_results!AD101,GFDL_results!AD101,GISS_results!AD101,MIROC_results!AD101,HadGEM_results!AD101)</f>
        <v>-3.3064347381101795</v>
      </c>
      <c r="M101" s="21">
        <f>AVERAGE(CESM2_results!AE101,GFDL_results!AE101,GISS_results!AE101,MIROC_results!AE101,HadGEM_results!AE101)</f>
        <v>-3.2113239375121294</v>
      </c>
      <c r="N101" s="10">
        <f>AVERAGE(CESM2_results!AF101,GFDL_results!AF101,GISS_results!AF101,MIROC_results!AF101,HadGEM_results!AF101)</f>
        <v>-2.5333634539915608</v>
      </c>
      <c r="O101" s="50"/>
      <c r="P101" s="46">
        <f t="shared" si="10"/>
        <v>-0.41731296187117689</v>
      </c>
      <c r="Q101" s="10">
        <f t="shared" si="8"/>
        <v>-0.45605186266347381</v>
      </c>
      <c r="S101" s="46">
        <f t="shared" si="11"/>
        <v>-3.4256106428689543</v>
      </c>
      <c r="T101" s="10">
        <f t="shared" si="9"/>
        <v>-3.7463097809927444</v>
      </c>
    </row>
    <row r="102" spans="2:20" x14ac:dyDescent="0.3">
      <c r="B102" s="2" t="s">
        <v>98</v>
      </c>
      <c r="C102" s="41"/>
      <c r="D102" s="14">
        <v>4.2280876428604397E-2</v>
      </c>
      <c r="E102" s="15">
        <v>2.50207220473718E-2</v>
      </c>
      <c r="F102" s="19">
        <v>1.8213116179769801E-2</v>
      </c>
      <c r="G102" s="40"/>
      <c r="H102" s="98">
        <f>AVERAGE(CESM2_results!Z102,GFDL_results!Z102,GISS_results!Z102,MIROC_results!Z102,HadGEM_results!Z102)</f>
        <v>-2.0374053949282795</v>
      </c>
      <c r="I102" s="21">
        <f>AVERAGE(CESM2_results!AA102,GFDL_results!AA102,GISS_results!AA102,MIROC_results!AA102,HadGEM_results!AA102)</f>
        <v>-1.8470354858589204</v>
      </c>
      <c r="J102" s="10">
        <f>AVERAGE(CESM2_results!AB102,GFDL_results!AB102,GISS_results!AB102,MIROC_results!AB102,HadGEM_results!AB102)</f>
        <v>-1.5786712191719807</v>
      </c>
      <c r="K102" s="43"/>
      <c r="L102" s="98">
        <f>AVERAGE(CESM2_results!AD102,GFDL_results!AD102,GISS_results!AD102,MIROC_results!AD102,HadGEM_results!AD102)</f>
        <v>-2.3362884150189513</v>
      </c>
      <c r="M102" s="21">
        <f>AVERAGE(CESM2_results!AE102,GFDL_results!AE102,GISS_results!AE102,MIROC_results!AE102,HadGEM_results!AE102)</f>
        <v>-2.0749094438984428</v>
      </c>
      <c r="N102" s="10">
        <f>AVERAGE(CESM2_results!AF102,GFDL_results!AF102,GISS_results!AF102,MIROC_results!AF102,HadGEM_results!AF102)</f>
        <v>-1.7271278022357492</v>
      </c>
      <c r="O102" s="50"/>
      <c r="P102" s="46">
        <f t="shared" si="10"/>
        <v>-0.52649134855209123</v>
      </c>
      <c r="Q102" s="10">
        <f t="shared" si="8"/>
        <v>-0.70077406759821481</v>
      </c>
      <c r="S102" s="46">
        <f t="shared" si="11"/>
        <v>-3.7264244005797105</v>
      </c>
      <c r="T102" s="10">
        <f t="shared" si="9"/>
        <v>-4.5822296614733276</v>
      </c>
    </row>
    <row r="103" spans="2:20" x14ac:dyDescent="0.3">
      <c r="B103" s="2" t="s">
        <v>99</v>
      </c>
      <c r="C103" s="41"/>
      <c r="D103" s="14">
        <v>2.79503250679538E-2</v>
      </c>
      <c r="E103" s="15">
        <v>1.34459050311737E-2</v>
      </c>
      <c r="F103" s="19">
        <v>9.8037582988180494E-3</v>
      </c>
      <c r="G103" s="40"/>
      <c r="H103" s="98">
        <f>AVERAGE(CESM2_results!Z103,GFDL_results!Z103,GISS_results!Z103,MIROC_results!Z103,HadGEM_results!Z103)</f>
        <v>-2.2850334265728391</v>
      </c>
      <c r="I103" s="21">
        <f>AVERAGE(CESM2_results!AA103,GFDL_results!AA103,GISS_results!AA103,MIROC_results!AA103,HadGEM_results!AA103)</f>
        <v>-2.0471362982181796</v>
      </c>
      <c r="J103" s="10">
        <f>AVERAGE(CESM2_results!AB103,GFDL_results!AB103,GISS_results!AB103,MIROC_results!AB103,HadGEM_results!AB103)</f>
        <v>-1.7617735934422001</v>
      </c>
      <c r="K103" s="43"/>
      <c r="L103" s="98">
        <f>AVERAGE(CESM2_results!AD103,GFDL_results!AD103,GISS_results!AD103,MIROC_results!AD103,HadGEM_results!AD103)</f>
        <v>-2.7116951872731589</v>
      </c>
      <c r="M103" s="21">
        <f>AVERAGE(CESM2_results!AE103,GFDL_results!AE103,GISS_results!AE103,MIROC_results!AE103,HadGEM_results!AE103)</f>
        <v>-2.3285176689565006</v>
      </c>
      <c r="N103" s="10">
        <f>AVERAGE(CESM2_results!AF103,GFDL_results!AF103,GISS_results!AF103,MIROC_results!AF103,HadGEM_results!AF103)</f>
        <v>-1.9998736546561999</v>
      </c>
      <c r="O103" s="50"/>
      <c r="P103" s="46">
        <f t="shared" si="10"/>
        <v>-0.46883798939515614</v>
      </c>
      <c r="Q103" s="10">
        <f t="shared" si="8"/>
        <v>-0.65207929520996732</v>
      </c>
      <c r="S103" s="46">
        <f t="shared" si="11"/>
        <v>-3.9865871139622491</v>
      </c>
      <c r="T103" s="10">
        <f t="shared" si="9"/>
        <v>-5.0661697279966074</v>
      </c>
    </row>
    <row r="104" spans="2:20" x14ac:dyDescent="0.3">
      <c r="B104" s="2" t="s">
        <v>100</v>
      </c>
      <c r="C104" s="41"/>
      <c r="D104" s="14">
        <v>7.1566611392471502E-2</v>
      </c>
      <c r="E104" s="15">
        <v>0.148483548550737</v>
      </c>
      <c r="F104" s="19">
        <v>8.5935058032050496E-2</v>
      </c>
      <c r="G104" s="40"/>
      <c r="H104" s="98">
        <f>AVERAGE(CESM2_results!Z104,GFDL_results!Z104,GISS_results!Z104,MIROC_results!Z104,HadGEM_results!Z104)</f>
        <v>-1.6463410039781814</v>
      </c>
      <c r="I104" s="21">
        <f>AVERAGE(CESM2_results!AA104,GFDL_results!AA104,GISS_results!AA104,MIROC_results!AA104,HadGEM_results!AA104)</f>
        <v>-1.6565066066861214</v>
      </c>
      <c r="J104" s="10">
        <f>AVERAGE(CESM2_results!AB104,GFDL_results!AB104,GISS_results!AB104,MIROC_results!AB104,HadGEM_results!AB104)</f>
        <v>-1.4092490626255205</v>
      </c>
      <c r="K104" s="43"/>
      <c r="L104" s="98">
        <f>AVERAGE(CESM2_results!AD104,GFDL_results!AD104,GISS_results!AD104,MIROC_results!AD104,HadGEM_results!AD104)</f>
        <v>-1.65165935444884</v>
      </c>
      <c r="M104" s="21">
        <f>AVERAGE(CESM2_results!AE104,GFDL_results!AE104,GISS_results!AE104,MIROC_results!AE104,HadGEM_results!AE104)</f>
        <v>-1.676583072381171</v>
      </c>
      <c r="N104" s="10">
        <f>AVERAGE(CESM2_results!AF104,GFDL_results!AF104,GISS_results!AF104,MIROC_results!AF104,HadGEM_results!AF104)</f>
        <v>-1.4186890951359188</v>
      </c>
      <c r="O104" s="50"/>
      <c r="P104" s="46">
        <f t="shared" si="10"/>
        <v>-0.11472204420088174</v>
      </c>
      <c r="Q104" s="10">
        <f t="shared" si="8"/>
        <v>-0.1347654222964102</v>
      </c>
      <c r="S104" s="46">
        <f t="shared" si="11"/>
        <v>-1.8383290208276191</v>
      </c>
      <c r="T104" s="10">
        <f t="shared" si="9"/>
        <v>-1.8966989729710708</v>
      </c>
    </row>
    <row r="105" spans="2:20" x14ac:dyDescent="0.3">
      <c r="B105" s="2" t="s">
        <v>101</v>
      </c>
      <c r="C105" s="41"/>
      <c r="D105" s="14">
        <v>3.6396339942273599E-2</v>
      </c>
      <c r="E105" s="15">
        <v>9.4491181661563603E-2</v>
      </c>
      <c r="F105" s="19">
        <v>5.6290658410618997E-2</v>
      </c>
      <c r="G105" s="40"/>
      <c r="H105" s="98">
        <f>AVERAGE(CESM2_results!Z105,GFDL_results!Z105,GISS_results!Z105,MIROC_results!Z105,HadGEM_results!Z105)</f>
        <v>-1.7767285770175008</v>
      </c>
      <c r="I105" s="21">
        <f>AVERAGE(CESM2_results!AA105,GFDL_results!AA105,GISS_results!AA105,MIROC_results!AA105,HadGEM_results!AA105)</f>
        <v>-1.8219633337676</v>
      </c>
      <c r="J105" s="10">
        <f>AVERAGE(CESM2_results!AB105,GFDL_results!AB105,GISS_results!AB105,MIROC_results!AB105,HadGEM_results!AB105)</f>
        <v>-1.6088886932025801</v>
      </c>
      <c r="K105" s="43"/>
      <c r="L105" s="98">
        <f>AVERAGE(CESM2_results!AD105,GFDL_results!AD105,GISS_results!AD105,MIROC_results!AD105,HadGEM_results!AD105)</f>
        <v>-1.7081722804026285</v>
      </c>
      <c r="M105" s="21">
        <f>AVERAGE(CESM2_results!AE105,GFDL_results!AE105,GISS_results!AE105,MIROC_results!AE105,HadGEM_results!AE105)</f>
        <v>-1.7815184071831573</v>
      </c>
      <c r="N105" s="10">
        <f>AVERAGE(CESM2_results!AF105,GFDL_results!AF105,GISS_results!AF105,MIROC_results!AF105,HadGEM_results!AF105)</f>
        <v>-1.5500872062078621</v>
      </c>
      <c r="O105" s="50"/>
      <c r="P105" s="46">
        <f t="shared" si="10"/>
        <v>-5.8697242206496775E-2</v>
      </c>
      <c r="Q105" s="10">
        <f t="shared" si="8"/>
        <v>-8.8348090252423794E-2</v>
      </c>
      <c r="S105" s="46">
        <f t="shared" si="11"/>
        <v>-1.9031426949060009</v>
      </c>
      <c r="T105" s="10">
        <f t="shared" si="9"/>
        <v>-1.9317110278241669</v>
      </c>
    </row>
    <row r="106" spans="2:20" x14ac:dyDescent="0.3">
      <c r="B106" s="2" t="s">
        <v>102</v>
      </c>
      <c r="C106" s="41"/>
      <c r="D106" s="14">
        <v>0.75188434985308195</v>
      </c>
      <c r="E106" s="15">
        <v>0.96171675700817805</v>
      </c>
      <c r="F106" s="19">
        <v>0.42184966625137299</v>
      </c>
      <c r="G106" s="40"/>
      <c r="H106" s="98">
        <f>AVERAGE(CESM2_results!Z106,GFDL_results!Z106,GISS_results!Z106,MIROC_results!Z106,HadGEM_results!Z106)</f>
        <v>-1.4446847748428611</v>
      </c>
      <c r="I106" s="21">
        <f>AVERAGE(CESM2_results!AA106,GFDL_results!AA106,GISS_results!AA106,MIROC_results!AA106,HadGEM_results!AA106)</f>
        <v>-1.4402964229415403</v>
      </c>
      <c r="J106" s="10">
        <f>AVERAGE(CESM2_results!AB106,GFDL_results!AB106,GISS_results!AB106,MIROC_results!AB106,HadGEM_results!AB106)</f>
        <v>-1.143576364756941</v>
      </c>
      <c r="K106" s="43"/>
      <c r="L106" s="98">
        <f>AVERAGE(CESM2_results!AD106,GFDL_results!AD106,GISS_results!AD106,MIROC_results!AD106,HadGEM_results!AD106)</f>
        <v>-1.442410092609802</v>
      </c>
      <c r="M106" s="21">
        <f>AVERAGE(CESM2_results!AE106,GFDL_results!AE106,GISS_results!AE106,MIROC_results!AE106,HadGEM_results!AE106)</f>
        <v>-1.4617227511058488</v>
      </c>
      <c r="N106" s="10">
        <f>AVERAGE(CESM2_results!AF106,GFDL_results!AF106,GISS_results!AF106,MIROC_results!AF106,HadGEM_results!AF106)</f>
        <v>-1.0770401356487305</v>
      </c>
      <c r="O106" s="50"/>
      <c r="P106" s="46">
        <f t="shared" si="10"/>
        <v>-0.38880991620810101</v>
      </c>
      <c r="Q106" s="10">
        <f t="shared" si="8"/>
        <v>-0.49634623457080845</v>
      </c>
      <c r="S106" s="46">
        <f t="shared" si="11"/>
        <v>-1.4967323825059389</v>
      </c>
      <c r="T106" s="10">
        <f t="shared" si="9"/>
        <v>-1.5234973253591957</v>
      </c>
    </row>
    <row r="107" spans="2:20" x14ac:dyDescent="0.3">
      <c r="B107" s="2" t="s">
        <v>103</v>
      </c>
      <c r="C107" s="41"/>
      <c r="D107" s="14">
        <v>2.28265314801217E-2</v>
      </c>
      <c r="E107" s="15">
        <v>1.7921691968397199E-2</v>
      </c>
      <c r="F107" s="19">
        <v>9.8892904252651497E-3</v>
      </c>
      <c r="G107" s="40"/>
      <c r="H107" s="98">
        <f>AVERAGE(CESM2_results!Z107,GFDL_results!Z107,GISS_results!Z107,MIROC_results!Z107,HadGEM_results!Z107)</f>
        <v>-2.0684939282704007</v>
      </c>
      <c r="I107" s="21">
        <f>AVERAGE(CESM2_results!AA107,GFDL_results!AA107,GISS_results!AA107,MIROC_results!AA107,HadGEM_results!AA107)</f>
        <v>-2.1343333976972998</v>
      </c>
      <c r="J107" s="10">
        <f>AVERAGE(CESM2_results!AB107,GFDL_results!AB107,GISS_results!AB107,MIROC_results!AB107,HadGEM_results!AB107)</f>
        <v>-1.78805815447974</v>
      </c>
      <c r="K107" s="43"/>
      <c r="L107" s="98">
        <f>AVERAGE(CESM2_results!AD107,GFDL_results!AD107,GISS_results!AD107,MIROC_results!AD107,HadGEM_results!AD107)</f>
        <v>-1.9956767417445398</v>
      </c>
      <c r="M107" s="21">
        <f>AVERAGE(CESM2_results!AE107,GFDL_results!AE107,GISS_results!AE107,MIROC_results!AE107,HadGEM_results!AE107)</f>
        <v>-2.0776126296919708</v>
      </c>
      <c r="N107" s="10">
        <f>AVERAGE(CESM2_results!AF107,GFDL_results!AF107,GISS_results!AF107,MIROC_results!AF107,HadGEM_results!AF107)</f>
        <v>-1.6722018701091703</v>
      </c>
      <c r="O107" s="50"/>
      <c r="P107" s="46">
        <f t="shared" si="10"/>
        <v>-0.38187277198776209</v>
      </c>
      <c r="Q107" s="10">
        <f t="shared" si="8"/>
        <v>-0.44238033586423131</v>
      </c>
      <c r="S107" s="46">
        <f t="shared" si="11"/>
        <v>-3.5776450040761469</v>
      </c>
      <c r="T107" s="10">
        <f t="shared" si="9"/>
        <v>-3.7463054418659434</v>
      </c>
    </row>
    <row r="108" spans="2:20" x14ac:dyDescent="0.3">
      <c r="B108" s="2" t="s">
        <v>104</v>
      </c>
      <c r="C108" s="41"/>
      <c r="D108" s="14">
        <v>3.8444553120462299E-2</v>
      </c>
      <c r="E108" s="15">
        <v>8.0436212362672593E-2</v>
      </c>
      <c r="F108" s="19">
        <v>5.5456920704501998E-2</v>
      </c>
      <c r="G108" s="40"/>
      <c r="H108" s="98">
        <f>AVERAGE(CESM2_results!Z108,GFDL_results!Z108,GISS_results!Z108,MIROC_results!Z108,HadGEM_results!Z108)</f>
        <v>-1.9144997342788606</v>
      </c>
      <c r="I108" s="21">
        <f>AVERAGE(CESM2_results!AA108,GFDL_results!AA108,GISS_results!AA108,MIROC_results!AA108,HadGEM_results!AA108)</f>
        <v>-2.0017283068171401</v>
      </c>
      <c r="J108" s="10">
        <f>AVERAGE(CESM2_results!AB108,GFDL_results!AB108,GISS_results!AB108,MIROC_results!AB108,HadGEM_results!AB108)</f>
        <v>-1.8400470123533608</v>
      </c>
      <c r="K108" s="43"/>
      <c r="L108" s="98">
        <f>AVERAGE(CESM2_results!AD108,GFDL_results!AD108,GISS_results!AD108,MIROC_results!AD108,HadGEM_results!AD108)</f>
        <v>-1.8936878163622097</v>
      </c>
      <c r="M108" s="21">
        <f>AVERAGE(CESM2_results!AE108,GFDL_results!AE108,GISS_results!AE108,MIROC_results!AE108,HadGEM_results!AE108)</f>
        <v>-1.9821986254608404</v>
      </c>
      <c r="N108" s="10">
        <f>AVERAGE(CESM2_results!AF108,GFDL_results!AF108,GISS_results!AF108,MIROC_results!AF108,HadGEM_results!AF108)</f>
        <v>-1.7702275997294321</v>
      </c>
      <c r="O108" s="50"/>
      <c r="P108" s="46">
        <f t="shared" si="10"/>
        <v>-0.11894387174127062</v>
      </c>
      <c r="Q108" s="10">
        <f t="shared" si="8"/>
        <v>-0.12101280626256078</v>
      </c>
      <c r="S108" s="46">
        <f t="shared" si="11"/>
        <v>-2.2625449090183993</v>
      </c>
      <c r="T108" s="10">
        <f t="shared" si="9"/>
        <v>-2.231804466833978</v>
      </c>
    </row>
    <row r="109" spans="2:20" x14ac:dyDescent="0.3">
      <c r="B109" s="2" t="s">
        <v>105</v>
      </c>
      <c r="C109" s="41"/>
      <c r="D109" s="14">
        <v>6.8430651736194198E-3</v>
      </c>
      <c r="E109" s="15">
        <v>4.0234138494184201E-3</v>
      </c>
      <c r="F109" s="19">
        <v>3.0624646138003799E-3</v>
      </c>
      <c r="G109" s="40"/>
      <c r="H109" s="98">
        <f>AVERAGE(CESM2_results!Z109,GFDL_results!Z109,GISS_results!Z109,MIROC_results!Z109,HadGEM_results!Z109)</f>
        <v>-3.2160749231958392</v>
      </c>
      <c r="I109" s="21">
        <f>AVERAGE(CESM2_results!AA109,GFDL_results!AA109,GISS_results!AA109,MIROC_results!AA109,HadGEM_results!AA109)</f>
        <v>-2.8803939147588595</v>
      </c>
      <c r="J109" s="10">
        <f>AVERAGE(CESM2_results!AB109,GFDL_results!AB109,GISS_results!AB109,MIROC_results!AB109,HadGEM_results!AB109)</f>
        <v>-2.2638681273675219</v>
      </c>
      <c r="K109" s="43"/>
      <c r="L109" s="98">
        <f>AVERAGE(CESM2_results!AD109,GFDL_results!AD109,GISS_results!AD109,MIROC_results!AD109,HadGEM_results!AD109)</f>
        <v>-3.5346733780676218</v>
      </c>
      <c r="M109" s="21">
        <f>AVERAGE(CESM2_results!AE109,GFDL_results!AE109,GISS_results!AE109,MIROC_results!AE109,HadGEM_results!AE109)</f>
        <v>-3.09393170837633</v>
      </c>
      <c r="N109" s="10">
        <f>AVERAGE(CESM2_results!AF109,GFDL_results!AF109,GISS_results!AF109,MIROC_results!AF109,HadGEM_results!AF109)</f>
        <v>-2.3830644596041877</v>
      </c>
      <c r="O109" s="50"/>
      <c r="P109" s="46">
        <f t="shared" si="10"/>
        <v>-1.1088077438824171</v>
      </c>
      <c r="Q109" s="10">
        <f t="shared" si="8"/>
        <v>-1.3499532165980115</v>
      </c>
      <c r="S109" s="46">
        <f t="shared" si="11"/>
        <v>-8.8071169040518331</v>
      </c>
      <c r="T109" s="10">
        <f t="shared" si="9"/>
        <v>-10.333541520963967</v>
      </c>
    </row>
    <row r="110" spans="2:20" x14ac:dyDescent="0.3">
      <c r="B110" s="2" t="s">
        <v>106</v>
      </c>
      <c r="C110" s="41"/>
      <c r="D110" s="14">
        <v>6.3796828287251701E-4</v>
      </c>
      <c r="E110" s="15">
        <v>6.1896295612861598E-4</v>
      </c>
      <c r="F110" s="19">
        <v>2.5383737434370298E-4</v>
      </c>
      <c r="G110" s="40"/>
      <c r="H110" s="98" t="s">
        <v>107</v>
      </c>
      <c r="I110" s="21" t="s">
        <v>107</v>
      </c>
      <c r="J110" s="10" t="s">
        <v>107</v>
      </c>
      <c r="K110" s="43"/>
      <c r="L110" s="98" t="s">
        <v>107</v>
      </c>
      <c r="M110" s="21" t="s">
        <v>107</v>
      </c>
      <c r="N110" s="10" t="s">
        <v>107</v>
      </c>
      <c r="O110" s="50"/>
      <c r="P110" s="46" t="s">
        <v>107</v>
      </c>
      <c r="Q110" s="10" t="s">
        <v>107</v>
      </c>
      <c r="S110" s="46" t="s">
        <v>107</v>
      </c>
      <c r="T110" s="10" t="s">
        <v>107</v>
      </c>
    </row>
    <row r="111" spans="2:20" x14ac:dyDescent="0.3">
      <c r="B111" s="2" t="s">
        <v>108</v>
      </c>
      <c r="C111" s="41"/>
      <c r="D111" s="14">
        <v>4.6067843773729397E-2</v>
      </c>
      <c r="E111" s="15">
        <v>7.7024827531958898E-2</v>
      </c>
      <c r="F111" s="19">
        <v>3.4190766612277303E-2</v>
      </c>
      <c r="G111" s="40"/>
      <c r="H111" s="98">
        <f>AVERAGE(CESM2_results!Z111,GFDL_results!Z111,GISS_results!Z111,MIROC_results!Z111,HadGEM_results!Z111)</f>
        <v>-2.4117571574188594</v>
      </c>
      <c r="I111" s="21">
        <f>AVERAGE(CESM2_results!AA111,GFDL_results!AA111,GISS_results!AA111,MIROC_results!AA111,HadGEM_results!AA111)</f>
        <v>-2.3956137067369005</v>
      </c>
      <c r="J111" s="10">
        <f>AVERAGE(CESM2_results!AB111,GFDL_results!AB111,GISS_results!AB111,MIROC_results!AB111,HadGEM_results!AB111)</f>
        <v>-1.9880694697053805</v>
      </c>
      <c r="K111" s="43"/>
      <c r="L111" s="98">
        <f>AVERAGE(CESM2_results!AD111,GFDL_results!AD111,GISS_results!AD111,MIROC_results!AD111,HadGEM_results!AD111)</f>
        <v>-2.6467531965957876</v>
      </c>
      <c r="M111" s="21">
        <f>AVERAGE(CESM2_results!AE111,GFDL_results!AE111,GISS_results!AE111,MIROC_results!AE111,HadGEM_results!AE111)</f>
        <v>-2.5775694198048216</v>
      </c>
      <c r="N111" s="10">
        <f>AVERAGE(CESM2_results!AF111,GFDL_results!AF111,GISS_results!AF111,MIROC_results!AF111,HadGEM_results!AF111)</f>
        <v>-2.117664428870873</v>
      </c>
      <c r="O111" s="50"/>
      <c r="P111" s="46">
        <f t="shared" ref="P111:P120" si="12">SLOPE(H111:J111,LN($D111:$F111))</f>
        <v>-0.44337968399542782</v>
      </c>
      <c r="Q111" s="10">
        <f t="shared" si="8"/>
        <v>-0.48948161426107284</v>
      </c>
      <c r="S111" s="46">
        <f t="shared" ref="S111:S120" si="13">INTERCEPT(H111:J111,LN($D111:$F111))</f>
        <v>-3.5978082511724603</v>
      </c>
      <c r="T111" s="10">
        <f t="shared" si="9"/>
        <v>-3.918558556544582</v>
      </c>
    </row>
    <row r="112" spans="2:20" x14ac:dyDescent="0.3">
      <c r="B112" s="2" t="s">
        <v>109</v>
      </c>
      <c r="C112" s="41"/>
      <c r="D112" s="14">
        <v>2.3484788645881799E-2</v>
      </c>
      <c r="E112" s="15">
        <v>2.7163212759981601E-2</v>
      </c>
      <c r="F112" s="19">
        <v>1.23866018206003E-2</v>
      </c>
      <c r="G112" s="40"/>
      <c r="H112" s="98">
        <f>AVERAGE(CESM2_results!Z112,GFDL_results!Z112,GISS_results!Z112,MIROC_results!Z112,HadGEM_results!Z112)</f>
        <v>-2.0219901343433193</v>
      </c>
      <c r="I112" s="21">
        <f>AVERAGE(CESM2_results!AA112,GFDL_results!AA112,GISS_results!AA112,MIROC_results!AA112,HadGEM_results!AA112)</f>
        <v>-2.0308156673558195</v>
      </c>
      <c r="J112" s="10">
        <f>AVERAGE(CESM2_results!AB112,GFDL_results!AB112,GISS_results!AB112,MIROC_results!AB112,HadGEM_results!AB112)</f>
        <v>-1.5392993923242202</v>
      </c>
      <c r="K112" s="43"/>
      <c r="L112" s="98">
        <f>AVERAGE(CESM2_results!AD112,GFDL_results!AD112,GISS_results!AD112,MIROC_results!AD112,HadGEM_results!AD112)</f>
        <v>-2.0472647501572694</v>
      </c>
      <c r="M112" s="21">
        <f>AVERAGE(CESM2_results!AE112,GFDL_results!AE112,GISS_results!AE112,MIROC_results!AE112,HadGEM_results!AE112)</f>
        <v>-2.0452523167288903</v>
      </c>
      <c r="N112" s="10">
        <f>AVERAGE(CESM2_results!AF112,GFDL_results!AF112,GISS_results!AF112,MIROC_results!AF112,HadGEM_results!AF112)</f>
        <v>-1.6236639698689799</v>
      </c>
      <c r="O112" s="50"/>
      <c r="P112" s="46">
        <f t="shared" si="12"/>
        <v>-0.66476329170316095</v>
      </c>
      <c r="Q112" s="10">
        <f t="shared" si="8"/>
        <v>-0.57471058352551496</v>
      </c>
      <c r="S112" s="46">
        <f t="shared" si="13"/>
        <v>-4.4673442710231104</v>
      </c>
      <c r="T112" s="10">
        <f t="shared" si="9"/>
        <v>-4.1560434541861504</v>
      </c>
    </row>
    <row r="113" spans="2:20" x14ac:dyDescent="0.3">
      <c r="B113" s="2" t="s">
        <v>110</v>
      </c>
      <c r="C113" s="41"/>
      <c r="D113" s="14">
        <v>1.9657486543333</v>
      </c>
      <c r="E113" s="15">
        <v>2.41767703076526</v>
      </c>
      <c r="F113" s="19">
        <v>0.73985760095578901</v>
      </c>
      <c r="G113" s="40"/>
      <c r="H113" s="98">
        <f>AVERAGE(CESM2_results!Z113,GFDL_results!Z113,GISS_results!Z113,MIROC_results!Z113,HadGEM_results!Z113)</f>
        <v>-2.2857634243465994</v>
      </c>
      <c r="I113" s="21">
        <f>AVERAGE(CESM2_results!AA113,GFDL_results!AA113,GISS_results!AA113,MIROC_results!AA113,HadGEM_results!AA113)</f>
        <v>-2.3068500951179418</v>
      </c>
      <c r="J113" s="10">
        <f>AVERAGE(CESM2_results!AB113,GFDL_results!AB113,GISS_results!AB113,MIROC_results!AB113,HadGEM_results!AB113)</f>
        <v>-1.7119932981091197</v>
      </c>
      <c r="K113" s="43"/>
      <c r="L113" s="98">
        <f>AVERAGE(CESM2_results!AD113,GFDL_results!AD113,GISS_results!AD113,MIROC_results!AD113,HadGEM_results!AD113)</f>
        <v>-2.3323682679120794</v>
      </c>
      <c r="M113" s="21">
        <f>AVERAGE(CESM2_results!AE113,GFDL_results!AE113,GISS_results!AE113,MIROC_results!AE113,HadGEM_results!AE113)</f>
        <v>-2.3635338450066614</v>
      </c>
      <c r="N113" s="10">
        <f>AVERAGE(CESM2_results!AF113,GFDL_results!AF113,GISS_results!AF113,MIROC_results!AF113,HadGEM_results!AF113)</f>
        <v>-1.7781805566542914</v>
      </c>
      <c r="O113" s="50"/>
      <c r="P113" s="46">
        <f t="shared" si="12"/>
        <v>-0.52896652223049578</v>
      </c>
      <c r="Q113" s="10">
        <f t="shared" si="8"/>
        <v>-0.51717263034031791</v>
      </c>
      <c r="S113" s="46">
        <f t="shared" si="13"/>
        <v>-1.879831137018481</v>
      </c>
      <c r="T113" s="10">
        <f t="shared" si="9"/>
        <v>-1.9412662332852226</v>
      </c>
    </row>
    <row r="114" spans="2:20" x14ac:dyDescent="0.3">
      <c r="B114" s="2" t="s">
        <v>111</v>
      </c>
      <c r="C114" s="41"/>
      <c r="D114" s="14">
        <v>1.20646372791546E-3</v>
      </c>
      <c r="E114" s="15">
        <v>1.3317640611655501E-3</v>
      </c>
      <c r="F114" s="19">
        <v>5.7069452018246802E-4</v>
      </c>
      <c r="G114" s="40"/>
      <c r="H114" s="98">
        <f>AVERAGE(CESM2_results!Z114,GFDL_results!Z114,GISS_results!Z114,MIROC_results!Z114,HadGEM_results!Z114)</f>
        <v>-1.3753217078081998</v>
      </c>
      <c r="I114" s="21">
        <f>AVERAGE(CESM2_results!AA114,GFDL_results!AA114,GISS_results!AA114,MIROC_results!AA114,HadGEM_results!AA114)</f>
        <v>-1.3257298553170407</v>
      </c>
      <c r="J114" s="10">
        <f>AVERAGE(CESM2_results!AB114,GFDL_results!AB114,GISS_results!AB114,MIROC_results!AB114,HadGEM_results!AB114)</f>
        <v>-1.1375212351014752</v>
      </c>
      <c r="K114" s="43"/>
      <c r="L114" s="98">
        <f>AVERAGE(CESM2_results!AD114,GFDL_results!AD114,GISS_results!AD114,MIROC_results!AD114,HadGEM_results!AD114)</f>
        <v>-1.2972343095681964</v>
      </c>
      <c r="M114" s="21">
        <f>AVERAGE(CESM2_results!AE114,GFDL_results!AE114,GISS_results!AE114,MIROC_results!AE114,HadGEM_results!AE114)</f>
        <v>-1.2462868144840697</v>
      </c>
      <c r="N114" s="10">
        <f>AVERAGE(CESM2_results!AF114,GFDL_results!AF114,GISS_results!AF114,MIROC_results!AF114,HadGEM_results!AF114)</f>
        <v>-1.0632865528142368</v>
      </c>
      <c r="O114" s="50"/>
      <c r="P114" s="46">
        <f t="shared" si="12"/>
        <v>-0.25818279480842021</v>
      </c>
      <c r="Q114" s="10">
        <f t="shared" si="8"/>
        <v>-0.25241400417605969</v>
      </c>
      <c r="S114" s="46">
        <f t="shared" si="13"/>
        <v>-3.0704495911617276</v>
      </c>
      <c r="T114" s="10">
        <f t="shared" si="9"/>
        <v>-2.9531784324914581</v>
      </c>
    </row>
    <row r="115" spans="2:20" x14ac:dyDescent="0.3">
      <c r="B115" s="2" t="s">
        <v>112</v>
      </c>
      <c r="C115" s="41"/>
      <c r="D115" s="14">
        <v>2.5813717516844802E-4</v>
      </c>
      <c r="E115" s="15">
        <v>1.69377184886978E-4</v>
      </c>
      <c r="F115" s="19">
        <v>1.07714780023407E-4</v>
      </c>
      <c r="G115" s="40"/>
      <c r="H115" s="98">
        <f>AVERAGE(CESM2_results!Z115,GFDL_results!Z115,GISS_results!Z115,MIROC_results!Z115,HadGEM_results!Z115)</f>
        <v>-2.5903007507324403</v>
      </c>
      <c r="I115" s="21">
        <f>AVERAGE(CESM2_results!AA115,GFDL_results!AA115,GISS_results!AA115,MIROC_results!AA115,HadGEM_results!AA115)</f>
        <v>-2.3265464782715184</v>
      </c>
      <c r="J115" s="10">
        <f>AVERAGE(CESM2_results!AB115,GFDL_results!AB115,GISS_results!AB115,MIROC_results!AB115,HadGEM_results!AB115)</f>
        <v>-1.9800628662109374</v>
      </c>
      <c r="K115" s="43"/>
      <c r="L115" s="98">
        <f>AVERAGE(CESM2_results!AD115,GFDL_results!AD115,GISS_results!AD115,MIROC_results!AD115,HadGEM_results!AD115)</f>
        <v>-2.762523651123054</v>
      </c>
      <c r="M115" s="21">
        <f>AVERAGE(CESM2_results!AE115,GFDL_results!AE115,GISS_results!AE115,MIROC_results!AE115,HadGEM_results!AE115)</f>
        <v>-2.463371658325181</v>
      </c>
      <c r="N115" s="10">
        <f>AVERAGE(CESM2_results!AF115,GFDL_results!AF115,GISS_results!AF115,MIROC_results!AF115,HadGEM_results!AF115)</f>
        <v>-2.0949546813965001</v>
      </c>
      <c r="O115" s="50"/>
      <c r="P115" s="46">
        <f t="shared" si="12"/>
        <v>-0.69903995729183843</v>
      </c>
      <c r="Q115" s="10">
        <f t="shared" si="8"/>
        <v>-0.76442415497844041</v>
      </c>
      <c r="S115" s="46">
        <f t="shared" si="13"/>
        <v>-8.3762895879045569</v>
      </c>
      <c r="T115" s="10">
        <f t="shared" si="9"/>
        <v>-9.0860405832061844</v>
      </c>
    </row>
    <row r="116" spans="2:20" x14ac:dyDescent="0.3">
      <c r="B116" s="2" t="s">
        <v>113</v>
      </c>
      <c r="C116" s="41"/>
      <c r="D116" s="14">
        <v>0.14610146196889201</v>
      </c>
      <c r="E116" s="15">
        <v>0.22305534967000101</v>
      </c>
      <c r="F116" s="19">
        <v>0.140908090342138</v>
      </c>
      <c r="G116" s="40"/>
      <c r="H116" s="98">
        <f>AVERAGE(CESM2_results!Z116,GFDL_results!Z116,GISS_results!Z116,MIROC_results!Z116,HadGEM_results!Z116)</f>
        <v>-2.3583807594718804</v>
      </c>
      <c r="I116" s="21">
        <f>AVERAGE(CESM2_results!AA116,GFDL_results!AA116,GISS_results!AA116,MIROC_results!AA116,HadGEM_results!AA116)</f>
        <v>-2.3946406621880825</v>
      </c>
      <c r="J116" s="10">
        <f>AVERAGE(CESM2_results!AB116,GFDL_results!AB116,GISS_results!AB116,MIROC_results!AB116,HadGEM_results!AB116)</f>
        <v>-2.0738506315079803</v>
      </c>
      <c r="K116" s="43"/>
      <c r="L116" s="98">
        <f>AVERAGE(CESM2_results!AD116,GFDL_results!AD116,GISS_results!AD116,MIROC_results!AD116,HadGEM_results!AD116)</f>
        <v>-2.5113309779506396</v>
      </c>
      <c r="M116" s="21">
        <f>AVERAGE(CESM2_results!AE116,GFDL_results!AE116,GISS_results!AE116,MIROC_results!AE116,HadGEM_results!AE116)</f>
        <v>-2.5483258646050886</v>
      </c>
      <c r="N116" s="10">
        <f>AVERAGE(CESM2_results!AF116,GFDL_results!AF116,GISS_results!AF116,MIROC_results!AF116,HadGEM_results!AF116)</f>
        <v>-2.2193248635222202</v>
      </c>
      <c r="O116" s="50"/>
      <c r="P116" s="46">
        <f t="shared" si="12"/>
        <v>-0.44206504412718756</v>
      </c>
      <c r="Q116" s="10">
        <f t="shared" si="8"/>
        <v>-0.45318921549552871</v>
      </c>
      <c r="S116" s="46">
        <f t="shared" si="13"/>
        <v>-3.0689004162358153</v>
      </c>
      <c r="T116" s="10">
        <f t="shared" si="9"/>
        <v>-3.2395657247836622</v>
      </c>
    </row>
    <row r="117" spans="2:20" x14ac:dyDescent="0.3">
      <c r="B117" s="2" t="s">
        <v>114</v>
      </c>
      <c r="C117" s="41"/>
      <c r="D117" s="14">
        <v>0.24989683237298599</v>
      </c>
      <c r="E117" s="15">
        <v>0.43649292501248099</v>
      </c>
      <c r="F117" s="19">
        <v>0.12987356615800799</v>
      </c>
      <c r="G117" s="40"/>
      <c r="H117" s="98">
        <f>AVERAGE(CESM2_results!Z117,GFDL_results!Z117,GISS_results!Z117,MIROC_results!Z117,HadGEM_results!Z117)</f>
        <v>-3.0273981766279219</v>
      </c>
      <c r="I117" s="21">
        <f>AVERAGE(CESM2_results!AA117,GFDL_results!AA117,GISS_results!AA117,MIROC_results!AA117,HadGEM_results!AA117)</f>
        <v>-2.9866467055617405</v>
      </c>
      <c r="J117" s="10">
        <f>AVERAGE(CESM2_results!AB117,GFDL_results!AB117,GISS_results!AB117,MIROC_results!AB117,HadGEM_results!AB117)</f>
        <v>-2.2452509199980026</v>
      </c>
      <c r="K117" s="43"/>
      <c r="L117" s="98">
        <f>AVERAGE(CESM2_results!AD117,GFDL_results!AD117,GISS_results!AD117,MIROC_results!AD117,HadGEM_results!AD117)</f>
        <v>-3.2920070275669291</v>
      </c>
      <c r="M117" s="21">
        <f>AVERAGE(CESM2_results!AE117,GFDL_results!AE117,GISS_results!AE117,MIROC_results!AE117,HadGEM_results!AE117)</f>
        <v>-3.2125377579462637</v>
      </c>
      <c r="N117" s="10">
        <f>AVERAGE(CESM2_results!AF117,GFDL_results!AF117,GISS_results!AF117,MIROC_results!AF117,HadGEM_results!AF117)</f>
        <v>-2.3982496522344077</v>
      </c>
      <c r="O117" s="50"/>
      <c r="P117" s="46">
        <f t="shared" si="12"/>
        <v>-0.62833427368076966</v>
      </c>
      <c r="Q117" s="10">
        <f t="shared" si="8"/>
        <v>-0.69163122621439133</v>
      </c>
      <c r="S117" s="46">
        <f t="shared" si="13"/>
        <v>-3.6446806601990929</v>
      </c>
      <c r="T117" s="10">
        <f t="shared" si="9"/>
        <v>-3.9489961356349372</v>
      </c>
    </row>
    <row r="118" spans="2:20" x14ac:dyDescent="0.3">
      <c r="B118" s="2" t="s">
        <v>115</v>
      </c>
      <c r="C118" s="41"/>
      <c r="D118" s="14">
        <v>5.20485687849137E-2</v>
      </c>
      <c r="E118" s="15">
        <v>9.5074048102912506E-2</v>
      </c>
      <c r="F118" s="19">
        <v>5.0294916278592103E-2</v>
      </c>
      <c r="G118" s="40"/>
      <c r="H118" s="98">
        <f>AVERAGE(CESM2_results!Z118,GFDL_results!Z118,GISS_results!Z118,MIROC_results!Z118,HadGEM_results!Z118)</f>
        <v>-1.7845176354035417</v>
      </c>
      <c r="I118" s="21">
        <f>AVERAGE(CESM2_results!AA118,GFDL_results!AA118,GISS_results!AA118,MIROC_results!AA118,HadGEM_results!AA118)</f>
        <v>-1.7848835743885609</v>
      </c>
      <c r="J118" s="10">
        <f>AVERAGE(CESM2_results!AB118,GFDL_results!AB118,GISS_results!AB118,MIROC_results!AB118,HadGEM_results!AB118)</f>
        <v>-1.54236026734594</v>
      </c>
      <c r="K118" s="43"/>
      <c r="L118" s="98">
        <f>AVERAGE(CESM2_results!AD118,GFDL_results!AD118,GISS_results!AD118,MIROC_results!AD118,HadGEM_results!AD118)</f>
        <v>-1.7295763892962497</v>
      </c>
      <c r="M118" s="21">
        <f>AVERAGE(CESM2_results!AE118,GFDL_results!AE118,GISS_results!AE118,MIROC_results!AE118,HadGEM_results!AE118)</f>
        <v>-1.7381901857210018</v>
      </c>
      <c r="N118" s="10">
        <f>AVERAGE(CESM2_results!AF118,GFDL_results!AF118,GISS_results!AF118,MIROC_results!AF118,HadGEM_results!AF118)</f>
        <v>-1.4930968633360613</v>
      </c>
      <c r="O118" s="50"/>
      <c r="P118" s="46">
        <f t="shared" si="12"/>
        <v>-0.21172741849582349</v>
      </c>
      <c r="Q118" s="10">
        <f t="shared" si="8"/>
        <v>-0.22005765826977675</v>
      </c>
      <c r="S118" s="46">
        <f t="shared" si="13"/>
        <v>-2.2895958307946067</v>
      </c>
      <c r="T118" s="10">
        <f t="shared" si="9"/>
        <v>-2.2623393952403483</v>
      </c>
    </row>
    <row r="119" spans="2:20" x14ac:dyDescent="0.3">
      <c r="B119" s="2" t="s">
        <v>116</v>
      </c>
      <c r="C119" s="41"/>
      <c r="D119" s="14">
        <v>0.27197917238524399</v>
      </c>
      <c r="E119" s="15">
        <v>0.30864204529567801</v>
      </c>
      <c r="F119" s="19">
        <v>0.211118046907423</v>
      </c>
      <c r="G119" s="40"/>
      <c r="H119" s="98">
        <f>AVERAGE(CESM2_results!Z119,GFDL_results!Z119,GISS_results!Z119,MIROC_results!Z119,HadGEM_results!Z119)</f>
        <v>-1.6702961387233599</v>
      </c>
      <c r="I119" s="21">
        <f>AVERAGE(CESM2_results!AA119,GFDL_results!AA119,GISS_results!AA119,MIROC_results!AA119,HadGEM_results!AA119)</f>
        <v>-1.7616949361699796</v>
      </c>
      <c r="J119" s="10">
        <f>AVERAGE(CESM2_results!AB119,GFDL_results!AB119,GISS_results!AB119,MIROC_results!AB119,HadGEM_results!AB119)</f>
        <v>-1.5996709065211405</v>
      </c>
      <c r="K119" s="43"/>
      <c r="L119" s="98">
        <f>AVERAGE(CESM2_results!AD119,GFDL_results!AD119,GISS_results!AD119,MIROC_results!AD119,HadGEM_results!AD119)</f>
        <v>-1.9855707199083112</v>
      </c>
      <c r="M119" s="21">
        <f>AVERAGE(CESM2_results!AE119,GFDL_results!AE119,GISS_results!AE119,MIROC_results!AE119,HadGEM_results!AE119)</f>
        <v>-2.1236515211569711</v>
      </c>
      <c r="N119" s="10">
        <f>AVERAGE(CESM2_results!AF119,GFDL_results!AF119,GISS_results!AF119,MIROC_results!AF119,HadGEM_results!AF119)</f>
        <v>-1.8902550189355012</v>
      </c>
      <c r="O119" s="50"/>
      <c r="P119" s="46">
        <f t="shared" si="12"/>
        <v>-0.40547263094729258</v>
      </c>
      <c r="Q119" s="10">
        <f t="shared" si="8"/>
        <v>-0.58045582396984341</v>
      </c>
      <c r="S119" s="46">
        <f t="shared" si="13"/>
        <v>-2.2223030230461718</v>
      </c>
      <c r="T119" s="10">
        <f t="shared" si="9"/>
        <v>-2.7801403979016572</v>
      </c>
    </row>
    <row r="120" spans="2:20" x14ac:dyDescent="0.3">
      <c r="B120" s="2" t="s">
        <v>117</v>
      </c>
      <c r="C120" s="41"/>
      <c r="D120" s="14">
        <v>2.1878608713586802E-2</v>
      </c>
      <c r="E120" s="15">
        <v>2.8107958628569799E-2</v>
      </c>
      <c r="F120" s="19">
        <v>1.44545542297336E-2</v>
      </c>
      <c r="G120" s="40"/>
      <c r="H120" s="98">
        <f>AVERAGE(CESM2_results!Z120,GFDL_results!Z120,GISS_results!Z120,MIROC_results!Z120,HadGEM_results!Z120)</f>
        <v>-2.0515715682149986</v>
      </c>
      <c r="I120" s="21">
        <f>AVERAGE(CESM2_results!AA120,GFDL_results!AA120,GISS_results!AA120,MIROC_results!AA120,HadGEM_results!AA120)</f>
        <v>-2.0645651459312591</v>
      </c>
      <c r="J120" s="10">
        <f>AVERAGE(CESM2_results!AB120,GFDL_results!AB120,GISS_results!AB120,MIROC_results!AB120,HadGEM_results!AB120)</f>
        <v>-1.8235901175727007</v>
      </c>
      <c r="K120" s="43"/>
      <c r="L120" s="98">
        <f>AVERAGE(CESM2_results!AD120,GFDL_results!AD120,GISS_results!AD120,MIROC_results!AD120,HadGEM_results!AD120)</f>
        <v>-2.0281697466663418</v>
      </c>
      <c r="M120" s="21">
        <f>AVERAGE(CESM2_results!AE120,GFDL_results!AE120,GISS_results!AE120,MIROC_results!AE120,HadGEM_results!AE120)</f>
        <v>-2.061822479977883</v>
      </c>
      <c r="N120" s="10">
        <f>AVERAGE(CESM2_results!AF120,GFDL_results!AF120,GISS_results!AF120,MIROC_results!AF120,HadGEM_results!AF120)</f>
        <v>-1.8705059544168023</v>
      </c>
      <c r="O120" s="50"/>
      <c r="P120" s="46">
        <f t="shared" si="12"/>
        <v>-0.38118782144649505</v>
      </c>
      <c r="Q120" s="10">
        <f t="shared" si="8"/>
        <v>-0.29698236099763464</v>
      </c>
      <c r="S120" s="46">
        <f t="shared" si="13"/>
        <v>-3.4577352656296299</v>
      </c>
      <c r="T120" s="10">
        <f t="shared" si="9"/>
        <v>-3.1382030633138447</v>
      </c>
    </row>
    <row r="121" spans="2:20" x14ac:dyDescent="0.3">
      <c r="B121" s="2" t="s">
        <v>118</v>
      </c>
      <c r="C121" s="41"/>
      <c r="D121" s="14">
        <v>0</v>
      </c>
      <c r="E121" s="15">
        <v>0</v>
      </c>
      <c r="F121" s="19">
        <v>0</v>
      </c>
      <c r="G121" s="40"/>
      <c r="H121" s="98" t="s">
        <v>107</v>
      </c>
      <c r="I121" s="21" t="s">
        <v>107</v>
      </c>
      <c r="J121" s="10" t="s">
        <v>107</v>
      </c>
      <c r="K121" s="43"/>
      <c r="L121" s="98" t="s">
        <v>107</v>
      </c>
      <c r="M121" s="21" t="s">
        <v>107</v>
      </c>
      <c r="N121" s="10" t="s">
        <v>107</v>
      </c>
      <c r="O121" s="50"/>
      <c r="P121" s="46" t="s">
        <v>107</v>
      </c>
      <c r="Q121" s="10" t="s">
        <v>107</v>
      </c>
      <c r="S121" s="46" t="s">
        <v>107</v>
      </c>
      <c r="T121" s="10" t="s">
        <v>107</v>
      </c>
    </row>
    <row r="122" spans="2:20" x14ac:dyDescent="0.3">
      <c r="B122" s="2" t="s">
        <v>119</v>
      </c>
      <c r="C122" s="41"/>
      <c r="D122" s="14">
        <v>0.120395965967328</v>
      </c>
      <c r="E122" s="15">
        <v>0.17838918731721201</v>
      </c>
      <c r="F122" s="19">
        <v>0.116243083716771</v>
      </c>
      <c r="G122" s="40"/>
      <c r="H122" s="98">
        <f>AVERAGE(CESM2_results!Z122,GFDL_results!Z122,GISS_results!Z122,MIROC_results!Z122,HadGEM_results!Z122)</f>
        <v>-2.3337267919518156</v>
      </c>
      <c r="I122" s="21">
        <f>AVERAGE(CESM2_results!AA122,GFDL_results!AA122,GISS_results!AA122,MIROC_results!AA122,HadGEM_results!AA122)</f>
        <v>-2.6257378612839828</v>
      </c>
      <c r="J122" s="10">
        <f>AVERAGE(CESM2_results!AB122,GFDL_results!AB122,GISS_results!AB122,MIROC_results!AB122,HadGEM_results!AB122)</f>
        <v>-2.6198771849383449</v>
      </c>
      <c r="K122" s="43"/>
      <c r="L122" s="98">
        <f>AVERAGE(CESM2_results!AD122,GFDL_results!AD122,GISS_results!AD122,MIROC_results!AD122,HadGEM_results!AD122)</f>
        <v>-2.6729927495916401</v>
      </c>
      <c r="M122" s="21">
        <f>AVERAGE(CESM2_results!AE122,GFDL_results!AE122,GISS_results!AE122,MIROC_results!AE122,HadGEM_results!AE122)</f>
        <v>-2.9289251243141252</v>
      </c>
      <c r="N122" s="10">
        <f>AVERAGE(CESM2_results!AF122,GFDL_results!AF122,GISS_results!AF122,MIROC_results!AF122,HadGEM_results!AF122)</f>
        <v>-2.9619399207150821</v>
      </c>
      <c r="O122" s="50"/>
      <c r="P122" s="46">
        <f t="shared" ref="P122:P127" si="14">SLOPE(H122:J122,LN($D122:$F122))</f>
        <v>-0.31622239597206858</v>
      </c>
      <c r="Q122" s="10">
        <f t="shared" si="8"/>
        <v>-0.2250409957013241</v>
      </c>
      <c r="S122" s="46">
        <f t="shared" ref="S122:S127" si="15">INTERCEPT(H122:J122,LN($D122:$F122))</f>
        <v>-3.158136157825187</v>
      </c>
      <c r="T122" s="10">
        <f t="shared" si="9"/>
        <v>-3.3041633072530585</v>
      </c>
    </row>
    <row r="123" spans="2:20" x14ac:dyDescent="0.3">
      <c r="B123" s="2" t="s">
        <v>120</v>
      </c>
      <c r="C123" s="41"/>
      <c r="D123" s="14">
        <v>0.173137078699234</v>
      </c>
      <c r="E123" s="15">
        <v>9.9170655591933596E-2</v>
      </c>
      <c r="F123" s="19">
        <v>7.00840628928832E-2</v>
      </c>
      <c r="G123" s="40"/>
      <c r="H123" s="98">
        <f>AVERAGE(CESM2_results!Z123,GFDL_results!Z123,GISS_results!Z123,MIROC_results!Z123,HadGEM_results!Z123)</f>
        <v>-2.471332904346319</v>
      </c>
      <c r="I123" s="21">
        <f>AVERAGE(CESM2_results!AA123,GFDL_results!AA123,GISS_results!AA123,MIROC_results!AA123,HadGEM_results!AA123)</f>
        <v>-2.1848875955741405</v>
      </c>
      <c r="J123" s="10">
        <f>AVERAGE(CESM2_results!AB123,GFDL_results!AB123,GISS_results!AB123,MIROC_results!AB123,HadGEM_results!AB123)</f>
        <v>-1.8613352557872602</v>
      </c>
      <c r="K123" s="43"/>
      <c r="L123" s="98">
        <f>AVERAGE(CESM2_results!AD123,GFDL_results!AD123,GISS_results!AD123,MIROC_results!AD123,HadGEM_results!AD123)</f>
        <v>-2.9814552483563874</v>
      </c>
      <c r="M123" s="21">
        <f>AVERAGE(CESM2_results!AE123,GFDL_results!AE123,GISS_results!AE123,MIROC_results!AE123,HadGEM_results!AE123)</f>
        <v>-2.4900255237040967</v>
      </c>
      <c r="N123" s="10">
        <f>AVERAGE(CESM2_results!AF123,GFDL_results!AF123,GISS_results!AF123,MIROC_results!AF123,HadGEM_results!AF123)</f>
        <v>-2.1030490249031608</v>
      </c>
      <c r="O123" s="50"/>
      <c r="P123" s="46">
        <f t="shared" si="14"/>
        <v>-0.65944675491189386</v>
      </c>
      <c r="Q123" s="10">
        <f t="shared" si="8"/>
        <v>-0.96289347266174175</v>
      </c>
      <c r="S123" s="46">
        <f t="shared" si="15"/>
        <v>-3.6502606435672034</v>
      </c>
      <c r="T123" s="10">
        <f t="shared" si="9"/>
        <v>-4.6825734715375722</v>
      </c>
    </row>
    <row r="124" spans="2:20" x14ac:dyDescent="0.3">
      <c r="B124" s="2" t="s">
        <v>121</v>
      </c>
      <c r="C124" s="41"/>
      <c r="D124" s="14">
        <v>0.173463041693698</v>
      </c>
      <c r="E124" s="15">
        <v>0.119905056908608</v>
      </c>
      <c r="F124" s="19">
        <v>5.9042386035700202E-2</v>
      </c>
      <c r="G124" s="40"/>
      <c r="H124" s="98">
        <f>AVERAGE(CESM2_results!Z124,GFDL_results!Z124,GISS_results!Z124,MIROC_results!Z124,HadGEM_results!Z124)</f>
        <v>-1.643719877346161</v>
      </c>
      <c r="I124" s="21">
        <f>AVERAGE(CESM2_results!AA124,GFDL_results!AA124,GISS_results!AA124,MIROC_results!AA124,HadGEM_results!AA124)</f>
        <v>-1.5460893389757608</v>
      </c>
      <c r="J124" s="10">
        <f>AVERAGE(CESM2_results!AB124,GFDL_results!AB124,GISS_results!AB124,MIROC_results!AB124,HadGEM_results!AB124)</f>
        <v>-1.2618693242478003</v>
      </c>
      <c r="K124" s="43"/>
      <c r="L124" s="98">
        <f>AVERAGE(CESM2_results!AD124,GFDL_results!AD124,GISS_results!AD124,MIROC_results!AD124,HadGEM_results!AD124)</f>
        <v>-1.6416402647588413</v>
      </c>
      <c r="M124" s="21">
        <f>AVERAGE(CESM2_results!AE124,GFDL_results!AE124,GISS_results!AE124,MIROC_results!AE124,HadGEM_results!AE124)</f>
        <v>-1.5833009110412291</v>
      </c>
      <c r="N124" s="10">
        <f>AVERAGE(CESM2_results!AF124,GFDL_results!AF124,GISS_results!AF124,MIROC_results!AF124,HadGEM_results!AF124)</f>
        <v>-1.3219970821458786</v>
      </c>
      <c r="O124" s="50"/>
      <c r="P124" s="46">
        <f t="shared" si="14"/>
        <v>-0.36057510549997368</v>
      </c>
      <c r="Q124" s="10">
        <f t="shared" si="8"/>
        <v>-0.30624117998474237</v>
      </c>
      <c r="S124" s="46">
        <f t="shared" si="15"/>
        <v>-2.2894591522705277</v>
      </c>
      <c r="T124" s="10">
        <f t="shared" si="9"/>
        <v>-2.1998241453181855</v>
      </c>
    </row>
    <row r="125" spans="2:20" x14ac:dyDescent="0.3">
      <c r="B125" s="2" t="s">
        <v>122</v>
      </c>
      <c r="C125" s="41"/>
      <c r="D125" s="14">
        <v>6.3139540639145203E-2</v>
      </c>
      <c r="E125" s="15">
        <v>0.104998694469457</v>
      </c>
      <c r="F125" s="19">
        <v>4.06343051926343E-2</v>
      </c>
      <c r="G125" s="40"/>
      <c r="H125" s="98">
        <f>AVERAGE(CESM2_results!Z125,GFDL_results!Z125,GISS_results!Z125,MIROC_results!Z125,HadGEM_results!Z125)</f>
        <v>-1.8398603104338207</v>
      </c>
      <c r="I125" s="21">
        <f>AVERAGE(CESM2_results!AA125,GFDL_results!AA125,GISS_results!AA125,MIROC_results!AA125,HadGEM_results!AA125)</f>
        <v>-1.7626294046725797</v>
      </c>
      <c r="J125" s="10">
        <f>AVERAGE(CESM2_results!AB125,GFDL_results!AB125,GISS_results!AB125,MIROC_results!AB125,HadGEM_results!AB125)</f>
        <v>-1.3631236995051204</v>
      </c>
      <c r="K125" s="43"/>
      <c r="L125" s="98">
        <f>AVERAGE(CESM2_results!AD125,GFDL_results!AD125,GISS_results!AD125,MIROC_results!AD125,HadGEM_results!AD125)</f>
        <v>-1.8261860660582911</v>
      </c>
      <c r="M125" s="21">
        <f>AVERAGE(CESM2_results!AE125,GFDL_results!AE125,GISS_results!AE125,MIROC_results!AE125,HadGEM_results!AE125)</f>
        <v>-1.7634340857484496</v>
      </c>
      <c r="N125" s="10">
        <f>AVERAGE(CESM2_results!AF125,GFDL_results!AF125,GISS_results!AF125,MIROC_results!AF125,HadGEM_results!AF125)</f>
        <v>-1.3651364818322107</v>
      </c>
      <c r="O125" s="50"/>
      <c r="P125" s="46">
        <f t="shared" si="14"/>
        <v>-0.40622957326394898</v>
      </c>
      <c r="Q125" s="10">
        <f t="shared" si="8"/>
        <v>-0.40571507247181859</v>
      </c>
      <c r="S125" s="46">
        <f t="shared" si="15"/>
        <v>-2.7681865755626305</v>
      </c>
      <c r="T125" s="10">
        <f t="shared" si="9"/>
        <v>-2.7631580264963862</v>
      </c>
    </row>
    <row r="126" spans="2:20" x14ac:dyDescent="0.3">
      <c r="B126" s="2" t="s">
        <v>123</v>
      </c>
      <c r="C126" s="41"/>
      <c r="D126" s="14">
        <v>4.59591056152759E-2</v>
      </c>
      <c r="E126" s="15">
        <v>0.10315565407522399</v>
      </c>
      <c r="F126" s="19">
        <v>6.7800315249564494E-2</v>
      </c>
      <c r="G126" s="40"/>
      <c r="H126" s="98">
        <f>AVERAGE(CESM2_results!Z126,GFDL_results!Z126,GISS_results!Z126,MIROC_results!Z126,HadGEM_results!Z126)</f>
        <v>-2.1390297010403403</v>
      </c>
      <c r="I126" s="21">
        <f>AVERAGE(CESM2_results!AA126,GFDL_results!AA126,GISS_results!AA126,MIROC_results!AA126,HadGEM_results!AA126)</f>
        <v>-2.2451658444896596</v>
      </c>
      <c r="J126" s="10">
        <f>AVERAGE(CESM2_results!AB126,GFDL_results!AB126,GISS_results!AB126,MIROC_results!AB126,HadGEM_results!AB126)</f>
        <v>-2.1117224213463786</v>
      </c>
      <c r="K126" s="43"/>
      <c r="L126" s="98">
        <f>AVERAGE(CESM2_results!AD126,GFDL_results!AD126,GISS_results!AD126,MIROC_results!AD126,HadGEM_results!AD126)</f>
        <v>-2.1277075195059005</v>
      </c>
      <c r="M126" s="21">
        <f>AVERAGE(CESM2_results!AE126,GFDL_results!AE126,GISS_results!AE126,MIROC_results!AE126,HadGEM_results!AE126)</f>
        <v>-2.2521920465484171</v>
      </c>
      <c r="N126" s="10">
        <f>AVERAGE(CESM2_results!AF126,GFDL_results!AF126,GISS_results!AF126,MIROC_results!AF126,HadGEM_results!AF126)</f>
        <v>-2.1365553510856103</v>
      </c>
      <c r="O126" s="50"/>
      <c r="P126" s="46">
        <f t="shared" si="14"/>
        <v>-0.13374209406685397</v>
      </c>
      <c r="Q126" s="10">
        <f t="shared" si="8"/>
        <v>-0.15557706939997332</v>
      </c>
      <c r="S126" s="46">
        <f t="shared" si="15"/>
        <v>-2.5238555232462114</v>
      </c>
      <c r="T126" s="10">
        <f t="shared" si="9"/>
        <v>-2.5892386165488639</v>
      </c>
    </row>
    <row r="127" spans="2:20" x14ac:dyDescent="0.3">
      <c r="B127" s="2" t="s">
        <v>124</v>
      </c>
      <c r="C127" s="41"/>
      <c r="D127" s="14">
        <v>0.78275487699300605</v>
      </c>
      <c r="E127" s="15">
        <v>1.69573771804327</v>
      </c>
      <c r="F127" s="19">
        <v>0.93698232558772399</v>
      </c>
      <c r="G127" s="40"/>
      <c r="H127" s="98">
        <f>AVERAGE(CESM2_results!Z127,GFDL_results!Z127,GISS_results!Z127,MIROC_results!Z127,HadGEM_results!Z127)</f>
        <v>-1.6400763343325395</v>
      </c>
      <c r="I127" s="21">
        <f>AVERAGE(CESM2_results!AA127,GFDL_results!AA127,GISS_results!AA127,MIROC_results!AA127,HadGEM_results!AA127)</f>
        <v>-1.7864636794992208</v>
      </c>
      <c r="J127" s="10">
        <f>AVERAGE(CESM2_results!AB127,GFDL_results!AB127,GISS_results!AB127,MIROC_results!AB127,HadGEM_results!AB127)</f>
        <v>-1.6749952465649414</v>
      </c>
      <c r="K127" s="43"/>
      <c r="L127" s="98">
        <f>AVERAGE(CESM2_results!AD127,GFDL_results!AD127,GISS_results!AD127,MIROC_results!AD127,HadGEM_results!AD127)</f>
        <v>-1.6111994721572684</v>
      </c>
      <c r="M127" s="21">
        <f>AVERAGE(CESM2_results!AE127,GFDL_results!AE127,GISS_results!AE127,MIROC_results!AE127,HadGEM_results!AE127)</f>
        <v>-1.7801834478315386</v>
      </c>
      <c r="N127" s="10">
        <f>AVERAGE(CESM2_results!AF127,GFDL_results!AF127,GISS_results!AF127,MIROC_results!AF127,HadGEM_results!AF127)</f>
        <v>-1.6410632138134182</v>
      </c>
      <c r="O127" s="50"/>
      <c r="P127" s="46">
        <f t="shared" si="14"/>
        <v>-0.18899913920259021</v>
      </c>
      <c r="Q127" s="10">
        <f t="shared" si="8"/>
        <v>-0.22257092994742442</v>
      </c>
      <c r="S127" s="46">
        <f t="shared" si="15"/>
        <v>-1.6867720622445133</v>
      </c>
      <c r="T127" s="10">
        <f t="shared" si="9"/>
        <v>-1.6613017812134974</v>
      </c>
    </row>
    <row r="128" spans="2:20" x14ac:dyDescent="0.3">
      <c r="B128" s="2" t="s">
        <v>125</v>
      </c>
      <c r="C128" s="41"/>
      <c r="D128" s="14">
        <v>6.2221492575331597E-5</v>
      </c>
      <c r="E128" s="15">
        <v>4.51256257314555E-5</v>
      </c>
      <c r="F128" s="19">
        <v>1.6569558833706801E-5</v>
      </c>
      <c r="G128" s="40"/>
      <c r="H128" s="98" t="s">
        <v>107</v>
      </c>
      <c r="I128" s="21" t="s">
        <v>107</v>
      </c>
      <c r="J128" s="10" t="s">
        <v>107</v>
      </c>
      <c r="K128" s="43"/>
      <c r="L128" s="98" t="s">
        <v>107</v>
      </c>
      <c r="M128" s="21" t="s">
        <v>107</v>
      </c>
      <c r="N128" s="10" t="s">
        <v>107</v>
      </c>
      <c r="O128" s="50"/>
      <c r="P128" s="46" t="s">
        <v>107</v>
      </c>
      <c r="Q128" s="10" t="s">
        <v>107</v>
      </c>
      <c r="S128" s="46" t="s">
        <v>107</v>
      </c>
      <c r="T128" s="10" t="s">
        <v>107</v>
      </c>
    </row>
    <row r="129" spans="2:20" x14ac:dyDescent="0.3">
      <c r="B129" s="2" t="s">
        <v>126</v>
      </c>
      <c r="C129" s="41"/>
      <c r="D129" s="14">
        <v>0.158552739980583</v>
      </c>
      <c r="E129" s="15">
        <v>8.7196945781008894E-2</v>
      </c>
      <c r="F129" s="19">
        <v>5.4585510178555001E-2</v>
      </c>
      <c r="G129" s="40"/>
      <c r="H129" s="98">
        <f>AVERAGE(CESM2_results!Z129,GFDL_results!Z129,GISS_results!Z129,MIROC_results!Z129,HadGEM_results!Z129)</f>
        <v>-2.1922954152631391</v>
      </c>
      <c r="I129" s="21">
        <f>AVERAGE(CESM2_results!AA129,GFDL_results!AA129,GISS_results!AA129,MIROC_results!AA129,HadGEM_results!AA129)</f>
        <v>-2.0224277208197199</v>
      </c>
      <c r="J129" s="10">
        <f>AVERAGE(CESM2_results!AB129,GFDL_results!AB129,GISS_results!AB129,MIROC_results!AB129,HadGEM_results!AB129)</f>
        <v>-1.6751033591277988</v>
      </c>
      <c r="K129" s="43"/>
      <c r="L129" s="98">
        <f>AVERAGE(CESM2_results!AD129,GFDL_results!AD129,GISS_results!AD129,MIROC_results!AD129,HadGEM_results!AD129)</f>
        <v>-2.4703490283627274</v>
      </c>
      <c r="M129" s="21">
        <f>AVERAGE(CESM2_results!AE129,GFDL_results!AE129,GISS_results!AE129,MIROC_results!AE129,HadGEM_results!AE129)</f>
        <v>-2.2169619860393923</v>
      </c>
      <c r="N129" s="10">
        <f>AVERAGE(CESM2_results!AF129,GFDL_results!AF129,GISS_results!AF129,MIROC_results!AF129,HadGEM_results!AF129)</f>
        <v>-1.7764314151178382</v>
      </c>
      <c r="O129" s="50"/>
      <c r="P129" s="46">
        <f>SLOPE(H129:J129,LN($D129:$F129))</f>
        <v>-0.47594728043645601</v>
      </c>
      <c r="Q129" s="10">
        <f t="shared" si="8"/>
        <v>-0.6405044975601375</v>
      </c>
      <c r="S129" s="46">
        <f>INTERCEPT(H129:J129,LN($D129:$F129))</f>
        <v>-3.1038420315193092</v>
      </c>
      <c r="T129" s="10">
        <f t="shared" si="9"/>
        <v>-3.6894944951483533</v>
      </c>
    </row>
    <row r="130" spans="2:20" x14ac:dyDescent="0.3">
      <c r="B130" s="2" t="s">
        <v>127</v>
      </c>
      <c r="C130" s="41"/>
      <c r="D130" s="14">
        <v>0.15146314587972001</v>
      </c>
      <c r="E130" s="15">
        <v>0.14069878692033699</v>
      </c>
      <c r="F130" s="19">
        <v>4.5032584244295598E-2</v>
      </c>
      <c r="G130" s="40"/>
      <c r="H130" s="98">
        <f>AVERAGE(CESM2_results!Z130,GFDL_results!Z130,GISS_results!Z130,MIROC_results!Z130,HadGEM_results!Z130)</f>
        <v>-3.6990188570900999</v>
      </c>
      <c r="I130" s="21">
        <f>AVERAGE(CESM2_results!AA130,GFDL_results!AA130,GISS_results!AA130,MIROC_results!AA130,HadGEM_results!AA130)</f>
        <v>-3.8446642749322777</v>
      </c>
      <c r="J130" s="10">
        <f>AVERAGE(CESM2_results!AB130,GFDL_results!AB130,GISS_results!AB130,MIROC_results!AB130,HadGEM_results!AB130)</f>
        <v>-2.8138800211237807</v>
      </c>
      <c r="K130" s="43"/>
      <c r="L130" s="98">
        <f>AVERAGE(CESM2_results!AD130,GFDL_results!AD130,GISS_results!AD130,MIROC_results!AD130,HadGEM_results!AD130)</f>
        <v>-3.8199518198226086</v>
      </c>
      <c r="M130" s="21">
        <f>AVERAGE(CESM2_results!AE130,GFDL_results!AE130,GISS_results!AE130,MIROC_results!AE130,HadGEM_results!AE130)</f>
        <v>-4.001583726636639</v>
      </c>
      <c r="N130" s="10">
        <f>AVERAGE(CESM2_results!AF130,GFDL_results!AF130,GISS_results!AF130,MIROC_results!AF130,HadGEM_results!AF130)</f>
        <v>-2.9085522699442676</v>
      </c>
      <c r="O130" s="50"/>
      <c r="P130" s="46">
        <f>SLOPE(H130:J130,LN($D130:$F130))</f>
        <v>-0.80632897004379445</v>
      </c>
      <c r="Q130" s="10">
        <f t="shared" si="8"/>
        <v>-0.84241200989656095</v>
      </c>
      <c r="S130" s="46">
        <f>INTERCEPT(H130:J130,LN($D130:$F130))</f>
        <v>-5.3202251014326132</v>
      </c>
      <c r="T130" s="10">
        <f t="shared" si="9"/>
        <v>-5.5279793248990172</v>
      </c>
    </row>
    <row r="131" spans="2:20" x14ac:dyDescent="0.3">
      <c r="B131" s="2" t="s">
        <v>128</v>
      </c>
      <c r="C131" s="41"/>
      <c r="D131" s="14">
        <v>1.6459102434279</v>
      </c>
      <c r="E131" s="15">
        <v>2.5252275511818398</v>
      </c>
      <c r="F131" s="19">
        <v>1.5337322372154001</v>
      </c>
      <c r="G131" s="40"/>
      <c r="H131" s="98">
        <f>AVERAGE(CESM2_results!Z131,GFDL_results!Z131,GISS_results!Z131,MIROC_results!Z131,HadGEM_results!Z131)</f>
        <v>-3.1279300119388567</v>
      </c>
      <c r="I131" s="21">
        <f>AVERAGE(CESM2_results!AA131,GFDL_results!AA131,GISS_results!AA131,MIROC_results!AA131,HadGEM_results!AA131)</f>
        <v>-3.3742079127714804</v>
      </c>
      <c r="J131" s="10">
        <f>AVERAGE(CESM2_results!AB131,GFDL_results!AB131,GISS_results!AB131,MIROC_results!AB131,HadGEM_results!AB131)</f>
        <v>-3.1548969369631208</v>
      </c>
      <c r="K131" s="43"/>
      <c r="L131" s="98">
        <f>AVERAGE(CESM2_results!AD131,GFDL_results!AD131,GISS_results!AD131,MIROC_results!AD131,HadGEM_results!AD131)</f>
        <v>-3.4113204728294577</v>
      </c>
      <c r="M131" s="21">
        <f>AVERAGE(CESM2_results!AE131,GFDL_results!AE131,GISS_results!AE131,MIROC_results!AE131,HadGEM_results!AE131)</f>
        <v>-3.6948070266106043</v>
      </c>
      <c r="N131" s="10">
        <f>AVERAGE(CESM2_results!AF131,GFDL_results!AF131,GISS_results!AF131,MIROC_results!AF131,HadGEM_results!AF131)</f>
        <v>-3.4235495620665874</v>
      </c>
      <c r="O131" s="50"/>
      <c r="P131" s="46">
        <f>SLOPE(H131:J131,LN($D131:$F131))</f>
        <v>-0.48730166572828759</v>
      </c>
      <c r="Q131" s="10">
        <f t="shared" si="8"/>
        <v>-0.58543860614265797</v>
      </c>
      <c r="S131" s="46">
        <f>INTERCEPT(H131:J131,LN($D131:$F131))</f>
        <v>-2.9181306369597371</v>
      </c>
      <c r="T131" s="10">
        <f t="shared" si="9"/>
        <v>-3.1484174071221309</v>
      </c>
    </row>
    <row r="132" spans="2:20" x14ac:dyDescent="0.3">
      <c r="B132" s="2" t="s">
        <v>129</v>
      </c>
      <c r="C132" s="41"/>
      <c r="D132" s="14">
        <v>1.2385156170253201E-3</v>
      </c>
      <c r="E132" s="15">
        <v>9.7328269637755502E-4</v>
      </c>
      <c r="F132" s="19">
        <v>3.3971755029386702E-4</v>
      </c>
      <c r="G132" s="40"/>
      <c r="H132" s="98" t="s">
        <v>107</v>
      </c>
      <c r="I132" s="21" t="s">
        <v>107</v>
      </c>
      <c r="J132" s="10" t="s">
        <v>107</v>
      </c>
      <c r="K132" s="43"/>
      <c r="L132" s="98" t="s">
        <v>107</v>
      </c>
      <c r="M132" s="21" t="s">
        <v>107</v>
      </c>
      <c r="N132" s="10" t="s">
        <v>107</v>
      </c>
      <c r="O132" s="50"/>
      <c r="P132" s="46" t="s">
        <v>107</v>
      </c>
      <c r="Q132" s="10" t="s">
        <v>107</v>
      </c>
      <c r="S132" s="46" t="s">
        <v>107</v>
      </c>
      <c r="T132" s="10" t="s">
        <v>107</v>
      </c>
    </row>
    <row r="133" spans="2:20" x14ac:dyDescent="0.3">
      <c r="B133" s="2" t="s">
        <v>130</v>
      </c>
      <c r="C133" s="41"/>
      <c r="D133" s="14">
        <v>5.1995126456688898E-2</v>
      </c>
      <c r="E133" s="15">
        <v>9.1788571733181001E-2</v>
      </c>
      <c r="F133" s="19">
        <v>3.5761635282677701E-2</v>
      </c>
      <c r="G133" s="40"/>
      <c r="H133" s="98">
        <f>AVERAGE(CESM2_results!Z133,GFDL_results!Z133,GISS_results!Z133,MIROC_results!Z133,HadGEM_results!Z133)</f>
        <v>-1.623626488072339</v>
      </c>
      <c r="I133" s="21">
        <f>AVERAGE(CESM2_results!AA133,GFDL_results!AA133,GISS_results!AA133,MIROC_results!AA133,HadGEM_results!AA133)</f>
        <v>-1.5972741740534189</v>
      </c>
      <c r="J133" s="10">
        <f>AVERAGE(CESM2_results!AB133,GFDL_results!AB133,GISS_results!AB133,MIROC_results!AB133,HadGEM_results!AB133)</f>
        <v>-1.1895445460542806</v>
      </c>
      <c r="K133" s="43"/>
      <c r="L133" s="98">
        <f>AVERAGE(CESM2_results!AD133,GFDL_results!AD133,GISS_results!AD133,MIROC_results!AD133,HadGEM_results!AD133)</f>
        <v>-1.6129170989278605</v>
      </c>
      <c r="M133" s="21">
        <f>AVERAGE(CESM2_results!AE133,GFDL_results!AE133,GISS_results!AE133,MIROC_results!AE133,HadGEM_results!AE133)</f>
        <v>-1.6009053486272897</v>
      </c>
      <c r="N133" s="10">
        <f>AVERAGE(CESM2_results!AF133,GFDL_results!AF133,GISS_results!AF133,MIROC_results!AF133,HadGEM_results!AF133)</f>
        <v>-1.1875577885645208</v>
      </c>
      <c r="O133" s="50"/>
      <c r="P133" s="46">
        <f t="shared" ref="P133:P145" si="16">SLOPE(H133:J133,LN($D133:$F133))</f>
        <v>-0.39347213979878898</v>
      </c>
      <c r="Q133" s="10">
        <f t="shared" ref="Q133:Q196" si="17">SLOPE(L133:N133,LN($D133:$F133))</f>
        <v>-0.40100477348313346</v>
      </c>
      <c r="S133" s="46">
        <f t="shared" ref="S133:S145" si="18">INTERCEPT(H133:J133,LN($D133:$F133))</f>
        <v>-2.6080373521489779</v>
      </c>
      <c r="T133" s="10">
        <f t="shared" ref="T133:T196" si="19">INTERCEPT(L133:N133,LN($D133:$F133))</f>
        <v>-2.6267994496347971</v>
      </c>
    </row>
    <row r="134" spans="2:20" x14ac:dyDescent="0.3">
      <c r="B134" s="2" t="s">
        <v>131</v>
      </c>
      <c r="C134" s="41"/>
      <c r="D134" s="14">
        <v>7.3294850802225406E-2</v>
      </c>
      <c r="E134" s="15">
        <v>0.10829857215941401</v>
      </c>
      <c r="F134" s="19">
        <v>6.42252539315675E-2</v>
      </c>
      <c r="G134" s="40"/>
      <c r="H134" s="98">
        <f>AVERAGE(CESM2_results!Z134,GFDL_results!Z134,GISS_results!Z134,MIROC_results!Z134,HadGEM_results!Z134)</f>
        <v>-1.0408652321118197</v>
      </c>
      <c r="I134" s="21">
        <f>AVERAGE(CESM2_results!AA134,GFDL_results!AA134,GISS_results!AA134,MIROC_results!AA134,HadGEM_results!AA134)</f>
        <v>-1.0024729072559602</v>
      </c>
      <c r="J134" s="10">
        <f>AVERAGE(CESM2_results!AB134,GFDL_results!AB134,GISS_results!AB134,MIROC_results!AB134,HadGEM_results!AB134)</f>
        <v>-0.85088615304832016</v>
      </c>
      <c r="K134" s="43"/>
      <c r="L134" s="98">
        <f>AVERAGE(CESM2_results!AD134,GFDL_results!AD134,GISS_results!AD134,MIROC_results!AD134,HadGEM_results!AD134)</f>
        <v>-1.0945841543617096</v>
      </c>
      <c r="M134" s="21">
        <f>AVERAGE(CESM2_results!AE134,GFDL_results!AE134,GISS_results!AE134,MIROC_results!AE134,HadGEM_results!AE134)</f>
        <v>-1.0462334184297795</v>
      </c>
      <c r="N134" s="10">
        <f>AVERAGE(CESM2_results!AF134,GFDL_results!AF134,GISS_results!AF134,MIROC_results!AF134,HadGEM_results!AF134)</f>
        <v>-0.88227234336799543</v>
      </c>
      <c r="O134" s="50"/>
      <c r="P134" s="46">
        <f t="shared" si="16"/>
        <v>-0.20166482883198389</v>
      </c>
      <c r="Q134" s="10">
        <f t="shared" si="17"/>
        <v>-0.21414669033298647</v>
      </c>
      <c r="S134" s="46">
        <f t="shared" si="18"/>
        <v>-1.4743811910091422</v>
      </c>
      <c r="T134" s="10">
        <f t="shared" si="19"/>
        <v>-1.548880089209665</v>
      </c>
    </row>
    <row r="135" spans="2:20" x14ac:dyDescent="0.3">
      <c r="B135" s="2" t="s">
        <v>132</v>
      </c>
      <c r="C135" s="41"/>
      <c r="D135" s="14">
        <v>6.3631105738768498E-2</v>
      </c>
      <c r="E135" s="15">
        <v>0.112090730550774</v>
      </c>
      <c r="F135" s="19">
        <v>3.54864581316119E-2</v>
      </c>
      <c r="G135" s="40"/>
      <c r="H135" s="98">
        <f>AVERAGE(CESM2_results!Z135,GFDL_results!Z135,GISS_results!Z135,MIROC_results!Z135,HadGEM_results!Z135)</f>
        <v>-1.0207937285842577</v>
      </c>
      <c r="I135" s="21">
        <f>AVERAGE(CESM2_results!AA135,GFDL_results!AA135,GISS_results!AA135,MIROC_results!AA135,HadGEM_results!AA135)</f>
        <v>-1.0585275732440571</v>
      </c>
      <c r="J135" s="10">
        <f>AVERAGE(CESM2_results!AB135,GFDL_results!AB135,GISS_results!AB135,MIROC_results!AB135,HadGEM_results!AB135)</f>
        <v>-0.80849149585372049</v>
      </c>
      <c r="K135" s="43"/>
      <c r="L135" s="98">
        <f>AVERAGE(CESM2_results!AD135,GFDL_results!AD135,GISS_results!AD135,MIROC_results!AD135,HadGEM_results!AD135)</f>
        <v>-1.0499709643331385</v>
      </c>
      <c r="M135" s="21">
        <f>AVERAGE(CESM2_results!AE135,GFDL_results!AE135,GISS_results!AE135,MIROC_results!AE135,HadGEM_results!AE135)</f>
        <v>-1.0891921982407275</v>
      </c>
      <c r="N135" s="10">
        <f>AVERAGE(CESM2_results!AF135,GFDL_results!AF135,GISS_results!AF135,MIROC_results!AF135,HadGEM_results!AF135)</f>
        <v>-0.80992895754743943</v>
      </c>
      <c r="O135" s="50"/>
      <c r="P135" s="46">
        <f t="shared" si="16"/>
        <v>-0.21815615980828154</v>
      </c>
      <c r="Q135" s="10">
        <f t="shared" si="17"/>
        <v>-0.24368296374293302</v>
      </c>
      <c r="S135" s="46">
        <f t="shared" si="18"/>
        <v>-1.5648391507249015</v>
      </c>
      <c r="T135" s="10">
        <f t="shared" si="19"/>
        <v>-1.6557340662360964</v>
      </c>
    </row>
    <row r="136" spans="2:20" x14ac:dyDescent="0.3">
      <c r="B136" s="2" t="s">
        <v>133</v>
      </c>
      <c r="C136" s="41"/>
      <c r="D136" s="14">
        <v>0.33626653427549202</v>
      </c>
      <c r="E136" s="15">
        <v>0.54745976237256599</v>
      </c>
      <c r="F136" s="19">
        <v>0.17556626336724099</v>
      </c>
      <c r="G136" s="40"/>
      <c r="H136" s="98">
        <f>AVERAGE(CESM2_results!Z136,GFDL_results!Z136,GISS_results!Z136,MIROC_results!Z136,HadGEM_results!Z136)</f>
        <v>-1.8385476204644988</v>
      </c>
      <c r="I136" s="21">
        <f>AVERAGE(CESM2_results!AA136,GFDL_results!AA136,GISS_results!AA136,MIROC_results!AA136,HadGEM_results!AA136)</f>
        <v>-1.9495891542280397</v>
      </c>
      <c r="J136" s="10">
        <f>AVERAGE(CESM2_results!AB136,GFDL_results!AB136,GISS_results!AB136,MIROC_results!AB136,HadGEM_results!AB136)</f>
        <v>-1.44398958995436</v>
      </c>
      <c r="K136" s="43"/>
      <c r="L136" s="98">
        <f>AVERAGE(CESM2_results!AD136,GFDL_results!AD136,GISS_results!AD136,MIROC_results!AD136,HadGEM_results!AD136)</f>
        <v>-1.7351304950002593</v>
      </c>
      <c r="M136" s="21">
        <f>AVERAGE(CESM2_results!AE136,GFDL_results!AE136,GISS_results!AE136,MIROC_results!AE136,HadGEM_results!AE136)</f>
        <v>-1.8143278148926592</v>
      </c>
      <c r="N136" s="10">
        <f>AVERAGE(CESM2_results!AF136,GFDL_results!AF136,GISS_results!AF136,MIROC_results!AF136,HadGEM_results!AF136)</f>
        <v>-1.3734585101676386</v>
      </c>
      <c r="O136" s="50"/>
      <c r="P136" s="46">
        <f t="shared" si="16"/>
        <v>-0.45336042593137937</v>
      </c>
      <c r="Q136" s="10">
        <f t="shared" si="17"/>
        <v>-0.39678471937460774</v>
      </c>
      <c r="S136" s="46">
        <f t="shared" si="18"/>
        <v>-2.2626949460548635</v>
      </c>
      <c r="T136" s="10">
        <f t="shared" si="19"/>
        <v>-2.09490142917174</v>
      </c>
    </row>
    <row r="137" spans="2:20" x14ac:dyDescent="0.3">
      <c r="B137" s="2" t="s">
        <v>134</v>
      </c>
      <c r="C137" s="41"/>
      <c r="D137" s="14">
        <v>0.55049106579517804</v>
      </c>
      <c r="E137" s="15">
        <v>0.83543519349422501</v>
      </c>
      <c r="F137" s="19">
        <v>0.38591091153139101</v>
      </c>
      <c r="G137" s="40"/>
      <c r="H137" s="98">
        <f>AVERAGE(CESM2_results!Z137,GFDL_results!Z137,GISS_results!Z137,MIROC_results!Z137,HadGEM_results!Z137)</f>
        <v>-1.6581686978586994</v>
      </c>
      <c r="I137" s="21">
        <f>AVERAGE(CESM2_results!AA137,GFDL_results!AA137,GISS_results!AA137,MIROC_results!AA137,HadGEM_results!AA137)</f>
        <v>-1.7107560648641205</v>
      </c>
      <c r="J137" s="10">
        <f>AVERAGE(CESM2_results!AB137,GFDL_results!AB137,GISS_results!AB137,MIROC_results!AB137,HadGEM_results!AB137)</f>
        <v>-1.3468461237084006</v>
      </c>
      <c r="K137" s="43"/>
      <c r="L137" s="98">
        <f>AVERAGE(CESM2_results!AD137,GFDL_results!AD137,GISS_results!AD137,MIROC_results!AD137,HadGEM_results!AD137)</f>
        <v>-1.5472032472141208</v>
      </c>
      <c r="M137" s="21">
        <f>AVERAGE(CESM2_results!AE137,GFDL_results!AE137,GISS_results!AE137,MIROC_results!AE137,HadGEM_results!AE137)</f>
        <v>-1.6199239704028692</v>
      </c>
      <c r="N137" s="10">
        <f>AVERAGE(CESM2_results!AF137,GFDL_results!AF137,GISS_results!AF137,MIROC_results!AF137,HadGEM_results!AF137)</f>
        <v>-1.2288748116703907</v>
      </c>
      <c r="O137" s="50"/>
      <c r="P137" s="46">
        <f t="shared" si="16"/>
        <v>-0.46123085058374147</v>
      </c>
      <c r="Q137" s="10">
        <f t="shared" si="17"/>
        <v>-0.49674773237833275</v>
      </c>
      <c r="S137" s="46">
        <f t="shared" si="18"/>
        <v>-1.8377303203711408</v>
      </c>
      <c r="T137" s="10">
        <f t="shared" si="19"/>
        <v>-1.7516090304308973</v>
      </c>
    </row>
    <row r="138" spans="2:20" x14ac:dyDescent="0.3">
      <c r="B138" s="2" t="s">
        <v>135</v>
      </c>
      <c r="C138" s="41"/>
      <c r="D138" s="14">
        <v>0.64431788946536706</v>
      </c>
      <c r="E138" s="15">
        <v>0.36174067917652403</v>
      </c>
      <c r="F138" s="19">
        <v>0.25802733727215799</v>
      </c>
      <c r="G138" s="40"/>
      <c r="H138" s="98">
        <f>AVERAGE(CESM2_results!Z138,GFDL_results!Z138,GISS_results!Z138,MIROC_results!Z138,HadGEM_results!Z138)</f>
        <v>-2.1785200234398601</v>
      </c>
      <c r="I138" s="21">
        <f>AVERAGE(CESM2_results!AA138,GFDL_results!AA138,GISS_results!AA138,MIROC_results!AA138,HadGEM_results!AA138)</f>
        <v>-2.0058679727502819</v>
      </c>
      <c r="J138" s="10">
        <f>AVERAGE(CESM2_results!AB138,GFDL_results!AB138,GISS_results!AB138,MIROC_results!AB138,HadGEM_results!AB138)</f>
        <v>-1.7345714601834188</v>
      </c>
      <c r="K138" s="43"/>
      <c r="L138" s="98">
        <f>AVERAGE(CESM2_results!AD138,GFDL_results!AD138,GISS_results!AD138,MIROC_results!AD138,HadGEM_results!AD138)</f>
        <v>-2.6031939158577488</v>
      </c>
      <c r="M138" s="21">
        <f>AVERAGE(CESM2_results!AE138,GFDL_results!AE138,GISS_results!AE138,MIROC_results!AE138,HadGEM_results!AE138)</f>
        <v>-2.2989593640930224</v>
      </c>
      <c r="N138" s="10">
        <f>AVERAGE(CESM2_results!AF138,GFDL_results!AF138,GISS_results!AF138,MIROC_results!AF138,HadGEM_results!AF138)</f>
        <v>-1.9753358540413686</v>
      </c>
      <c r="O138" s="50"/>
      <c r="P138" s="46">
        <f t="shared" si="16"/>
        <v>-0.46511233794004536</v>
      </c>
      <c r="Q138" s="10">
        <f t="shared" si="17"/>
        <v>-0.66897997807924725</v>
      </c>
      <c r="S138" s="46">
        <f t="shared" si="18"/>
        <v>-2.4088092232836109</v>
      </c>
      <c r="T138" s="10">
        <f t="shared" si="19"/>
        <v>-2.9193485636185992</v>
      </c>
    </row>
    <row r="139" spans="2:20" x14ac:dyDescent="0.3">
      <c r="B139" s="2" t="s">
        <v>136</v>
      </c>
      <c r="C139" s="41"/>
      <c r="D139" s="14">
        <v>0.139446072260377</v>
      </c>
      <c r="E139" s="15">
        <v>7.3720007385734906E-2</v>
      </c>
      <c r="F139" s="19">
        <v>5.0834938792997102E-2</v>
      </c>
      <c r="G139" s="40"/>
      <c r="H139" s="98">
        <f>AVERAGE(CESM2_results!Z139,GFDL_results!Z139,GISS_results!Z139,MIROC_results!Z139,HadGEM_results!Z139)</f>
        <v>-2.6464384506308578</v>
      </c>
      <c r="I139" s="21">
        <f>AVERAGE(CESM2_results!AA139,GFDL_results!AA139,GISS_results!AA139,MIROC_results!AA139,HadGEM_results!AA139)</f>
        <v>-2.3299763361586203</v>
      </c>
      <c r="J139" s="10">
        <f>AVERAGE(CESM2_results!AB139,GFDL_results!AB139,GISS_results!AB139,MIROC_results!AB139,HadGEM_results!AB139)</f>
        <v>-1.8720912666744014</v>
      </c>
      <c r="K139" s="43"/>
      <c r="L139" s="98">
        <f>AVERAGE(CESM2_results!AD139,GFDL_results!AD139,GISS_results!AD139,MIROC_results!AD139,HadGEM_results!AD139)</f>
        <v>-2.8412269870813218</v>
      </c>
      <c r="M139" s="21">
        <f>AVERAGE(CESM2_results!AE139,GFDL_results!AE139,GISS_results!AE139,MIROC_results!AE139,HadGEM_results!AE139)</f>
        <v>-2.4446610324530722</v>
      </c>
      <c r="N139" s="10">
        <f>AVERAGE(CESM2_results!AF139,GFDL_results!AF139,GISS_results!AF139,MIROC_results!AF139,HadGEM_results!AF139)</f>
        <v>-1.9166113167306407</v>
      </c>
      <c r="O139" s="50"/>
      <c r="P139" s="46">
        <f t="shared" si="16"/>
        <v>-0.73801037036537764</v>
      </c>
      <c r="Q139" s="10">
        <f t="shared" si="17"/>
        <v>-0.88440562771388187</v>
      </c>
      <c r="S139" s="46">
        <f t="shared" si="18"/>
        <v>-4.1418169957354998</v>
      </c>
      <c r="T139" s="10">
        <f t="shared" si="19"/>
        <v>-4.6285712229636236</v>
      </c>
    </row>
    <row r="140" spans="2:20" x14ac:dyDescent="0.3">
      <c r="B140" s="2" t="s">
        <v>137</v>
      </c>
      <c r="C140" s="41"/>
      <c r="D140" s="14">
        <v>0.16263691723246099</v>
      </c>
      <c r="E140" s="15">
        <v>0.20549029170025301</v>
      </c>
      <c r="F140" s="19">
        <v>5.7259838631303198E-2</v>
      </c>
      <c r="G140" s="40"/>
      <c r="H140" s="98">
        <f>AVERAGE(CESM2_results!Z140,GFDL_results!Z140,GISS_results!Z140,MIROC_results!Z140,HadGEM_results!Z140)</f>
        <v>-4.04914315313132</v>
      </c>
      <c r="I140" s="21">
        <f>AVERAGE(CESM2_results!AA140,GFDL_results!AA140,GISS_results!AA140,MIROC_results!AA140,HadGEM_results!AA140)</f>
        <v>-4.3039939814358021</v>
      </c>
      <c r="J140" s="10">
        <f>AVERAGE(CESM2_results!AB140,GFDL_results!AB140,GISS_results!AB140,MIROC_results!AB140,HadGEM_results!AB140)</f>
        <v>-3.1483290770805992</v>
      </c>
      <c r="K140" s="43"/>
      <c r="L140" s="98">
        <f>AVERAGE(CESM2_results!AD140,GFDL_results!AD140,GISS_results!AD140,MIROC_results!AD140,HadGEM_results!AD140)</f>
        <v>-4.3248167486619575</v>
      </c>
      <c r="M140" s="21">
        <f>AVERAGE(CESM2_results!AE140,GFDL_results!AE140,GISS_results!AE140,MIROC_results!AE140,HadGEM_results!AE140)</f>
        <v>-4.5966305485486689</v>
      </c>
      <c r="N140" s="10">
        <f>AVERAGE(CESM2_results!AF140,GFDL_results!AF140,GISS_results!AF140,MIROC_results!AF140,HadGEM_results!AF140)</f>
        <v>-3.5000073373437601</v>
      </c>
      <c r="O140" s="50"/>
      <c r="P140" s="46">
        <f t="shared" si="16"/>
        <v>-0.89178096905824922</v>
      </c>
      <c r="Q140" s="10">
        <f t="shared" si="17"/>
        <v>-0.83747562880537962</v>
      </c>
      <c r="S140" s="46">
        <f t="shared" si="18"/>
        <v>-5.6942993296189828</v>
      </c>
      <c r="T140" s="10">
        <f t="shared" si="19"/>
        <v>-5.8876676691148973</v>
      </c>
    </row>
    <row r="141" spans="2:20" x14ac:dyDescent="0.3">
      <c r="B141" s="2" t="s">
        <v>138</v>
      </c>
      <c r="C141" s="41"/>
      <c r="D141" s="14">
        <v>0.65650353723565102</v>
      </c>
      <c r="E141" s="15">
        <v>0.67004648287390101</v>
      </c>
      <c r="F141" s="19">
        <v>0.26946414917697298</v>
      </c>
      <c r="G141" s="40"/>
      <c r="H141" s="98">
        <f>AVERAGE(CESM2_results!Z141,GFDL_results!Z141,GISS_results!Z141,MIROC_results!Z141,HadGEM_results!Z141)</f>
        <v>-2.4102886658382987</v>
      </c>
      <c r="I141" s="21">
        <f>AVERAGE(CESM2_results!AA141,GFDL_results!AA141,GISS_results!AA141,MIROC_results!AA141,HadGEM_results!AA141)</f>
        <v>-2.2937213809748398</v>
      </c>
      <c r="J141" s="10">
        <f>AVERAGE(CESM2_results!AB141,GFDL_results!AB141,GISS_results!AB141,MIROC_results!AB141,HadGEM_results!AB141)</f>
        <v>-1.9531154728952829</v>
      </c>
      <c r="K141" s="43"/>
      <c r="L141" s="98">
        <f>AVERAGE(CESM2_results!AD141,GFDL_results!AD141,GISS_results!AD141,MIROC_results!AD141,HadGEM_results!AD141)</f>
        <v>-2.5649295612251564</v>
      </c>
      <c r="M141" s="21">
        <f>AVERAGE(CESM2_results!AE141,GFDL_results!AE141,GISS_results!AE141,MIROC_results!AE141,HadGEM_results!AE141)</f>
        <v>-2.3451776006361529</v>
      </c>
      <c r="N141" s="10">
        <f>AVERAGE(CESM2_results!AF141,GFDL_results!AF141,GISS_results!AF141,MIROC_results!AF141,HadGEM_results!AF141)</f>
        <v>-1.920224612237891</v>
      </c>
      <c r="O141" s="50"/>
      <c r="P141" s="46">
        <f t="shared" si="16"/>
        <v>-0.44049483226390618</v>
      </c>
      <c r="Q141" s="10">
        <f t="shared" si="17"/>
        <v>-0.58941564888425202</v>
      </c>
      <c r="S141" s="46">
        <f t="shared" si="18"/>
        <v>-2.5321683716026007</v>
      </c>
      <c r="T141" s="10">
        <f t="shared" si="19"/>
        <v>-2.6957644159894074</v>
      </c>
    </row>
    <row r="142" spans="2:20" x14ac:dyDescent="0.3">
      <c r="B142" s="2" t="s">
        <v>139</v>
      </c>
      <c r="C142" s="41"/>
      <c r="D142" s="14">
        <v>2.0220472449907299E-2</v>
      </c>
      <c r="E142" s="15">
        <v>2.33200454339418E-2</v>
      </c>
      <c r="F142" s="19">
        <v>9.6180254829800003E-3</v>
      </c>
      <c r="G142" s="40"/>
      <c r="H142" s="98">
        <f>AVERAGE(CESM2_results!Z142,GFDL_results!Z142,GISS_results!Z142,MIROC_results!Z142,HadGEM_results!Z142)</f>
        <v>-2.1101502128369218</v>
      </c>
      <c r="I142" s="21">
        <f>AVERAGE(CESM2_results!AA142,GFDL_results!AA142,GISS_results!AA142,MIROC_results!AA142,HadGEM_results!AA142)</f>
        <v>-1.9769269783755206</v>
      </c>
      <c r="J142" s="10">
        <f>AVERAGE(CESM2_results!AB142,GFDL_results!AB142,GISS_results!AB142,MIROC_results!AB142,HadGEM_results!AB142)</f>
        <v>-1.7097542032395403</v>
      </c>
      <c r="K142" s="43"/>
      <c r="L142" s="98">
        <f>AVERAGE(CESM2_results!AD142,GFDL_results!AD142,GISS_results!AD142,MIROC_results!AD142,HadGEM_results!AD142)</f>
        <v>-2.4416537952123205</v>
      </c>
      <c r="M142" s="21">
        <f>AVERAGE(CESM2_results!AE142,GFDL_results!AE142,GISS_results!AE142,MIROC_results!AE142,HadGEM_results!AE142)</f>
        <v>-2.2468520298928696</v>
      </c>
      <c r="N142" s="10">
        <f>AVERAGE(CESM2_results!AF142,GFDL_results!AF142,GISS_results!AF142,MIROC_results!AF142,HadGEM_results!AF142)</f>
        <v>-1.92295211020526</v>
      </c>
      <c r="O142" s="50"/>
      <c r="P142" s="46">
        <f t="shared" si="16"/>
        <v>-0.37965070047484967</v>
      </c>
      <c r="Q142" s="10">
        <f t="shared" si="17"/>
        <v>-0.47499167464830538</v>
      </c>
      <c r="S142" s="46">
        <f t="shared" si="18"/>
        <v>-3.4893028566109923</v>
      </c>
      <c r="T142" s="10">
        <f t="shared" si="19"/>
        <v>-4.1518580108257286</v>
      </c>
    </row>
    <row r="143" spans="2:20" x14ac:dyDescent="0.3">
      <c r="B143" s="2" t="s">
        <v>140</v>
      </c>
      <c r="C143" s="41"/>
      <c r="D143" s="14">
        <v>0.21343406018205599</v>
      </c>
      <c r="E143" s="15">
        <v>0.145147503815164</v>
      </c>
      <c r="F143" s="19">
        <v>9.5205245562169694E-2</v>
      </c>
      <c r="G143" s="40"/>
      <c r="H143" s="98">
        <f>AVERAGE(CESM2_results!Z143,GFDL_results!Z143,GISS_results!Z143,MIROC_results!Z143,HadGEM_results!Z143)</f>
        <v>-2.1088974444922783</v>
      </c>
      <c r="I143" s="21">
        <f>AVERAGE(CESM2_results!AA143,GFDL_results!AA143,GISS_results!AA143,MIROC_results!AA143,HadGEM_results!AA143)</f>
        <v>-1.9689910098884582</v>
      </c>
      <c r="J143" s="10">
        <f>AVERAGE(CESM2_results!AB143,GFDL_results!AB143,GISS_results!AB143,MIROC_results!AB143,HadGEM_results!AB143)</f>
        <v>-1.7364929794051194</v>
      </c>
      <c r="K143" s="43"/>
      <c r="L143" s="98">
        <f>AVERAGE(CESM2_results!AD143,GFDL_results!AD143,GISS_results!AD143,MIROC_results!AD143,HadGEM_results!AD143)</f>
        <v>-2.3966507921997833</v>
      </c>
      <c r="M143" s="21">
        <f>AVERAGE(CESM2_results!AE143,GFDL_results!AE143,GISS_results!AE143,MIROC_results!AE143,HadGEM_results!AE143)</f>
        <v>-2.1779203509018701</v>
      </c>
      <c r="N143" s="10">
        <f>AVERAGE(CESM2_results!AF143,GFDL_results!AF143,GISS_results!AF143,MIROC_results!AF143,HadGEM_results!AF143)</f>
        <v>-1.9181949985080577</v>
      </c>
      <c r="O143" s="50"/>
      <c r="P143" s="46">
        <f t="shared" si="16"/>
        <v>-0.46270265439501312</v>
      </c>
      <c r="Q143" s="10">
        <f t="shared" si="17"/>
        <v>-0.59302853085471097</v>
      </c>
      <c r="S143" s="46">
        <f t="shared" si="18"/>
        <v>-2.8367192000706076</v>
      </c>
      <c r="T143" s="10">
        <f t="shared" si="19"/>
        <v>-3.3159469073401144</v>
      </c>
    </row>
    <row r="144" spans="2:20" x14ac:dyDescent="0.3">
      <c r="B144" s="2" t="s">
        <v>141</v>
      </c>
      <c r="C144" s="41"/>
      <c r="D144" s="14">
        <v>3.5784350982236699</v>
      </c>
      <c r="E144" s="15">
        <v>2.6134138781859502</v>
      </c>
      <c r="F144" s="19">
        <v>0.92855986491161702</v>
      </c>
      <c r="G144" s="40"/>
      <c r="H144" s="98">
        <f>AVERAGE(CESM2_results!Z144,GFDL_results!Z144,GISS_results!Z144,MIROC_results!Z144,HadGEM_results!Z144)</f>
        <v>-1.9136069377994609</v>
      </c>
      <c r="I144" s="21">
        <f>AVERAGE(CESM2_results!AA144,GFDL_results!AA144,GISS_results!AA144,MIROC_results!AA144,HadGEM_results!AA144)</f>
        <v>-1.8371080294613613</v>
      </c>
      <c r="J144" s="10">
        <f>AVERAGE(CESM2_results!AB144,GFDL_results!AB144,GISS_results!AB144,MIROC_results!AB144,HadGEM_results!AB144)</f>
        <v>-1.5704878021146</v>
      </c>
      <c r="K144" s="43"/>
      <c r="L144" s="98">
        <f>AVERAGE(CESM2_results!AD144,GFDL_results!AD144,GISS_results!AD144,MIROC_results!AD144,HadGEM_results!AD144)</f>
        <v>-2.1568426082261611</v>
      </c>
      <c r="M144" s="21">
        <f>AVERAGE(CESM2_results!AE144,GFDL_results!AE144,GISS_results!AE144,MIROC_results!AE144,HadGEM_results!AE144)</f>
        <v>-2.0293597093759699</v>
      </c>
      <c r="N144" s="10">
        <f>AVERAGE(CESM2_results!AF144,GFDL_results!AF144,GISS_results!AF144,MIROC_results!AF144,HadGEM_results!AF144)</f>
        <v>-1.7157447098599399</v>
      </c>
      <c r="O144" s="50"/>
      <c r="P144" s="46">
        <f t="shared" si="16"/>
        <v>-0.25516939956902362</v>
      </c>
      <c r="Q144" s="10">
        <f t="shared" si="17"/>
        <v>-0.32101072229472166</v>
      </c>
      <c r="S144" s="46">
        <f t="shared" si="18"/>
        <v>-1.5898878918156338</v>
      </c>
      <c r="T144" s="10">
        <f t="shared" si="19"/>
        <v>-1.7360314606877829</v>
      </c>
    </row>
    <row r="145" spans="2:20" x14ac:dyDescent="0.3">
      <c r="B145" s="2" t="s">
        <v>142</v>
      </c>
      <c r="C145" s="41"/>
      <c r="D145" s="14">
        <v>2.1687605153289199E-2</v>
      </c>
      <c r="E145" s="15">
        <v>4.7591176023140801E-2</v>
      </c>
      <c r="F145" s="19">
        <v>2.98425174621566E-2</v>
      </c>
      <c r="G145" s="40"/>
      <c r="H145" s="98">
        <f>AVERAGE(CESM2_results!Z145,GFDL_results!Z145,GISS_results!Z145,MIROC_results!Z145,HadGEM_results!Z145)</f>
        <v>-1.5330256691847992</v>
      </c>
      <c r="I145" s="21">
        <f>AVERAGE(CESM2_results!AA145,GFDL_results!AA145,GISS_results!AA145,MIROC_results!AA145,HadGEM_results!AA145)</f>
        <v>-1.6770837300406014</v>
      </c>
      <c r="J145" s="10">
        <f>AVERAGE(CESM2_results!AB145,GFDL_results!AB145,GISS_results!AB145,MIROC_results!AB145,HadGEM_results!AB145)</f>
        <v>-1.5625489731662399</v>
      </c>
      <c r="K145" s="43"/>
      <c r="L145" s="98">
        <f>AVERAGE(CESM2_results!AD145,GFDL_results!AD145,GISS_results!AD145,MIROC_results!AD145,HadGEM_results!AD145)</f>
        <v>-1.6373537413070878</v>
      </c>
      <c r="M145" s="21">
        <f>AVERAGE(CESM2_results!AE145,GFDL_results!AE145,GISS_results!AE145,MIROC_results!AE145,HadGEM_results!AE145)</f>
        <v>-1.8326317200245072</v>
      </c>
      <c r="N145" s="10">
        <f>AVERAGE(CESM2_results!AF145,GFDL_results!AF145,GISS_results!AF145,MIROC_results!AF145,HadGEM_results!AF145)</f>
        <v>-1.6760432735083086</v>
      </c>
      <c r="O145" s="50"/>
      <c r="P145" s="46">
        <f t="shared" si="16"/>
        <v>-0.18786348359077948</v>
      </c>
      <c r="Q145" s="10">
        <f t="shared" si="17"/>
        <v>-0.2548678818397736</v>
      </c>
      <c r="S145" s="46">
        <f t="shared" si="18"/>
        <v>-2.2413912039876593</v>
      </c>
      <c r="T145" s="10">
        <f t="shared" si="19"/>
        <v>-2.5978606242643636</v>
      </c>
    </row>
    <row r="146" spans="2:20" x14ac:dyDescent="0.3">
      <c r="B146" s="2" t="s">
        <v>143</v>
      </c>
      <c r="C146" s="41"/>
      <c r="D146" s="14">
        <v>2.40832595097497E-3</v>
      </c>
      <c r="E146" s="15">
        <v>1.8612905039515301E-3</v>
      </c>
      <c r="F146" s="19">
        <v>7.6404932331852597E-4</v>
      </c>
      <c r="G146" s="40"/>
      <c r="H146" s="98" t="s">
        <v>107</v>
      </c>
      <c r="I146" s="21" t="s">
        <v>107</v>
      </c>
      <c r="J146" s="10" t="s">
        <v>107</v>
      </c>
      <c r="K146" s="43"/>
      <c r="L146" s="98" t="s">
        <v>107</v>
      </c>
      <c r="M146" s="21" t="s">
        <v>107</v>
      </c>
      <c r="N146" s="10" t="s">
        <v>107</v>
      </c>
      <c r="O146" s="50"/>
      <c r="P146" s="46" t="s">
        <v>107</v>
      </c>
      <c r="Q146" s="10" t="s">
        <v>107</v>
      </c>
      <c r="S146" s="46" t="s">
        <v>107</v>
      </c>
      <c r="T146" s="10" t="s">
        <v>107</v>
      </c>
    </row>
    <row r="147" spans="2:20" x14ac:dyDescent="0.3">
      <c r="B147" s="2" t="s">
        <v>144</v>
      </c>
      <c r="C147" s="41"/>
      <c r="D147" s="14">
        <v>7.0127452691368802E-3</v>
      </c>
      <c r="E147" s="15">
        <v>5.2353524953948002E-3</v>
      </c>
      <c r="F147" s="19">
        <v>2.1554959206204201E-3</v>
      </c>
      <c r="G147" s="40"/>
      <c r="H147" s="98">
        <f>AVERAGE(CESM2_results!Z147,GFDL_results!Z147,GISS_results!Z147,MIROC_results!Z147,HadGEM_results!Z147)</f>
        <v>-2.3496509223396607</v>
      </c>
      <c r="I147" s="21">
        <f>AVERAGE(CESM2_results!AA147,GFDL_results!AA147,GISS_results!AA147,MIROC_results!AA147,HadGEM_results!AA147)</f>
        <v>-2.1946808402047617</v>
      </c>
      <c r="J147" s="10">
        <f>AVERAGE(CESM2_results!AB147,GFDL_results!AB147,GISS_results!AB147,MIROC_results!AB147,HadGEM_results!AB147)</f>
        <v>-1.7618335380467394</v>
      </c>
      <c r="K147" s="43"/>
      <c r="L147" s="98">
        <f>AVERAGE(CESM2_results!AD147,GFDL_results!AD147,GISS_results!AD147,MIROC_results!AD147,HadGEM_results!AD147)</f>
        <v>-2.3777825656062901</v>
      </c>
      <c r="M147" s="21">
        <f>AVERAGE(CESM2_results!AE147,GFDL_results!AE147,GISS_results!AE147,MIROC_results!AE147,HadGEM_results!AE147)</f>
        <v>-2.2025526311046</v>
      </c>
      <c r="N147" s="10">
        <f>AVERAGE(CESM2_results!AF147,GFDL_results!AF147,GISS_results!AF147,MIROC_results!AF147,HadGEM_results!AF147)</f>
        <v>-1.76789358234576</v>
      </c>
      <c r="O147" s="50"/>
      <c r="P147" s="46">
        <f t="shared" ref="P147:P180" si="20">SLOPE(H147:J147,LN($D147:$F147))</f>
        <v>-0.49582238926401018</v>
      </c>
      <c r="Q147" s="10">
        <f t="shared" si="17"/>
        <v>-0.51064483951771811</v>
      </c>
      <c r="S147" s="46">
        <f t="shared" ref="S147:S180" si="21">INTERCEPT(H147:J147,LN($D147:$F147))</f>
        <v>-4.8046311549327045</v>
      </c>
      <c r="T147" s="10">
        <f t="shared" si="19"/>
        <v>-4.8994449530667534</v>
      </c>
    </row>
    <row r="148" spans="2:20" x14ac:dyDescent="0.3">
      <c r="B148" s="2" t="s">
        <v>145</v>
      </c>
      <c r="C148" s="41"/>
      <c r="D148" s="14">
        <v>3.8734938281319302E-3</v>
      </c>
      <c r="E148" s="15">
        <v>2.8693497535032101E-3</v>
      </c>
      <c r="F148" s="19">
        <v>1.1243981664220001E-3</v>
      </c>
      <c r="G148" s="40"/>
      <c r="H148" s="98">
        <f>AVERAGE(CESM2_results!Z148,GFDL_results!Z148,GISS_results!Z148,MIROC_results!Z148,HadGEM_results!Z148)</f>
        <v>-2.2956505699616807</v>
      </c>
      <c r="I148" s="21">
        <f>AVERAGE(CESM2_results!AA148,GFDL_results!AA148,GISS_results!AA148,MIROC_results!AA148,HadGEM_results!AA148)</f>
        <v>-2.1497054361558212</v>
      </c>
      <c r="J148" s="10">
        <f>AVERAGE(CESM2_results!AB148,GFDL_results!AB148,GISS_results!AB148,MIROC_results!AB148,HadGEM_results!AB148)</f>
        <v>-1.7408929725526789</v>
      </c>
      <c r="K148" s="43"/>
      <c r="L148" s="98">
        <f>AVERAGE(CESM2_results!AD148,GFDL_results!AD148,GISS_results!AD148,MIROC_results!AD148,HadGEM_results!AD148)</f>
        <v>-2.3212117425104308</v>
      </c>
      <c r="M148" s="21">
        <f>AVERAGE(CESM2_results!AE148,GFDL_results!AE148,GISS_results!AE148,MIROC_results!AE148,HadGEM_results!AE148)</f>
        <v>-2.1573852280495083</v>
      </c>
      <c r="N148" s="10">
        <f>AVERAGE(CESM2_results!AF148,GFDL_results!AF148,GISS_results!AF148,MIROC_results!AF148,HadGEM_results!AF148)</f>
        <v>-1.7472807624598012</v>
      </c>
      <c r="O148" s="50"/>
      <c r="P148" s="46">
        <f t="shared" si="20"/>
        <v>-0.44560644389838705</v>
      </c>
      <c r="Q148" s="10">
        <f t="shared" si="17"/>
        <v>-0.45773456528926365</v>
      </c>
      <c r="S148" s="46">
        <f t="shared" si="21"/>
        <v>-4.7650983461316763</v>
      </c>
      <c r="T148" s="10">
        <f t="shared" si="19"/>
        <v>-4.8518762079772859</v>
      </c>
    </row>
    <row r="149" spans="2:20" x14ac:dyDescent="0.3">
      <c r="B149" s="2" t="s">
        <v>146</v>
      </c>
      <c r="C149" s="41"/>
      <c r="D149" s="14">
        <v>1.8537504683998501E-3</v>
      </c>
      <c r="E149" s="15">
        <v>1.9887934060330899E-3</v>
      </c>
      <c r="F149" s="19">
        <v>1.0617307790008301E-3</v>
      </c>
      <c r="G149" s="40"/>
      <c r="H149" s="98">
        <f>AVERAGE(CESM2_results!Z149,GFDL_results!Z149,GISS_results!Z149,MIROC_results!Z149,HadGEM_results!Z149)</f>
        <v>-1.3032328799244197</v>
      </c>
      <c r="I149" s="21">
        <f>AVERAGE(CESM2_results!AA149,GFDL_results!AA149,GISS_results!AA149,MIROC_results!AA149,HadGEM_results!AA149)</f>
        <v>-1.2802374857592802</v>
      </c>
      <c r="J149" s="10">
        <f>AVERAGE(CESM2_results!AB149,GFDL_results!AB149,GISS_results!AB149,MIROC_results!AB149,HadGEM_results!AB149)</f>
        <v>-1.0960699362750201</v>
      </c>
      <c r="K149" s="43"/>
      <c r="L149" s="98">
        <f>AVERAGE(CESM2_results!AD149,GFDL_results!AD149,GISS_results!AD149,MIROC_results!AD149,HadGEM_results!AD149)</f>
        <v>-1.397818193425481</v>
      </c>
      <c r="M149" s="21">
        <f>AVERAGE(CESM2_results!AE149,GFDL_results!AE149,GISS_results!AE149,MIROC_results!AE149,HadGEM_results!AE149)</f>
        <v>-1.3889433974596603</v>
      </c>
      <c r="N149" s="10">
        <f>AVERAGE(CESM2_results!AF149,GFDL_results!AF149,GISS_results!AF149,MIROC_results!AF149,HadGEM_results!AF149)</f>
        <v>-1.1747991369075774</v>
      </c>
      <c r="O149" s="50"/>
      <c r="P149" s="46">
        <f t="shared" si="20"/>
        <v>-0.32338263042274196</v>
      </c>
      <c r="Q149" s="10">
        <f t="shared" si="17"/>
        <v>-0.36375710370303765</v>
      </c>
      <c r="S149" s="46">
        <f t="shared" si="21"/>
        <v>-3.3132612822954117</v>
      </c>
      <c r="T149" s="10">
        <f t="shared" si="19"/>
        <v>-3.6677995397793559</v>
      </c>
    </row>
    <row r="150" spans="2:20" x14ac:dyDescent="0.3">
      <c r="B150" s="2" t="s">
        <v>147</v>
      </c>
      <c r="C150" s="41"/>
      <c r="D150" s="14">
        <v>3.2175877320880401E-4</v>
      </c>
      <c r="E150" s="15">
        <v>1.5130185641295599E-4</v>
      </c>
      <c r="F150" s="19">
        <v>1.17193497089679E-4</v>
      </c>
      <c r="G150" s="40"/>
      <c r="H150" s="98">
        <f>AVERAGE(CESM2_results!Z150,GFDL_results!Z150,GISS_results!Z150,MIROC_results!Z150,HadGEM_results!Z150)</f>
        <v>-2.4146745479691987</v>
      </c>
      <c r="I150" s="21">
        <f>AVERAGE(CESM2_results!AA150,GFDL_results!AA150,GISS_results!AA150,MIROC_results!AA150,HadGEM_results!AA150)</f>
        <v>-2.1421145195575191</v>
      </c>
      <c r="J150" s="10">
        <f>AVERAGE(CESM2_results!AB150,GFDL_results!AB150,GISS_results!AB150,MIROC_results!AB150,HadGEM_results!AB150)</f>
        <v>-1.8552908000492365</v>
      </c>
      <c r="K150" s="43"/>
      <c r="L150" s="98">
        <f>AVERAGE(CESM2_results!AD150,GFDL_results!AD150,GISS_results!AD150,MIROC_results!AD150,HadGEM_results!AD150)</f>
        <v>-2.7389439729808758</v>
      </c>
      <c r="M150" s="21">
        <f>AVERAGE(CESM2_results!AE150,GFDL_results!AE150,GISS_results!AE150,MIROC_results!AE150,HadGEM_results!AE150)</f>
        <v>-2.3731081339269098</v>
      </c>
      <c r="N150" s="10">
        <f>AVERAGE(CESM2_results!AF150,GFDL_results!AF150,GISS_results!AF150,MIROC_results!AF150,HadGEM_results!AF150)</f>
        <v>-2.0750607790192093</v>
      </c>
      <c r="O150" s="50"/>
      <c r="P150" s="46">
        <f t="shared" si="20"/>
        <v>-0.51002020176820306</v>
      </c>
      <c r="Q150" s="10">
        <f t="shared" si="17"/>
        <v>-0.61807435437408365</v>
      </c>
      <c r="S150" s="46">
        <f t="shared" si="21"/>
        <v>-6.538770762225429</v>
      </c>
      <c r="T150" s="10">
        <f t="shared" si="19"/>
        <v>-7.7296089780035953</v>
      </c>
    </row>
    <row r="151" spans="2:20" x14ac:dyDescent="0.3">
      <c r="B151" s="2" t="s">
        <v>148</v>
      </c>
      <c r="C151" s="41"/>
      <c r="D151" s="14">
        <v>1.4119763499378401E-3</v>
      </c>
      <c r="E151" s="15">
        <v>4.57205550424164E-3</v>
      </c>
      <c r="F151" s="19">
        <v>1.87788677409763E-3</v>
      </c>
      <c r="G151" s="40"/>
      <c r="H151" s="98">
        <f>AVERAGE(CESM2_results!Z151,GFDL_results!Z151,GISS_results!Z151,MIROC_results!Z151,HadGEM_results!Z151)</f>
        <v>-1.5068499429836777</v>
      </c>
      <c r="I151" s="21">
        <f>AVERAGE(CESM2_results!AA151,GFDL_results!AA151,GISS_results!AA151,MIROC_results!AA151,HadGEM_results!AA151)</f>
        <v>-1.5317929453596819</v>
      </c>
      <c r="J151" s="10">
        <f>AVERAGE(CESM2_results!AB151,GFDL_results!AB151,GISS_results!AB151,MIROC_results!AB151,HadGEM_results!AB151)</f>
        <v>-1.3760897398952416</v>
      </c>
      <c r="K151" s="43"/>
      <c r="L151" s="98">
        <f>AVERAGE(CESM2_results!AD151,GFDL_results!AD151,GISS_results!AD151,MIROC_results!AD151,HadGEM_results!AD151)</f>
        <v>-1.6134965186884904</v>
      </c>
      <c r="M151" s="21">
        <f>AVERAGE(CESM2_results!AE151,GFDL_results!AE151,GISS_results!AE151,MIROC_results!AE151,HadGEM_results!AE151)</f>
        <v>-1.6041244639445922</v>
      </c>
      <c r="N151" s="10">
        <f>AVERAGE(CESM2_results!AF151,GFDL_results!AF151,GISS_results!AF151,MIROC_results!AF151,HadGEM_results!AF151)</f>
        <v>-1.4340704946171114</v>
      </c>
      <c r="O151" s="50"/>
      <c r="P151" s="46">
        <f t="shared" si="20"/>
        <v>-5.7936036034265108E-2</v>
      </c>
      <c r="Q151" s="10">
        <f t="shared" si="17"/>
        <v>-3.9553787487478273E-2</v>
      </c>
      <c r="S151" s="46">
        <f t="shared" si="21"/>
        <v>-1.8236000933102716</v>
      </c>
      <c r="T151" s="10">
        <f t="shared" si="19"/>
        <v>-1.7908948202208701</v>
      </c>
    </row>
    <row r="152" spans="2:20" x14ac:dyDescent="0.3">
      <c r="B152" s="2" t="s">
        <v>149</v>
      </c>
      <c r="C152" s="41"/>
      <c r="D152" s="14">
        <v>1.9196182884527999</v>
      </c>
      <c r="E152" s="15">
        <v>2.4721681010754399</v>
      </c>
      <c r="F152" s="19">
        <v>0.66890512120947399</v>
      </c>
      <c r="G152" s="40"/>
      <c r="H152" s="98">
        <f>AVERAGE(CESM2_results!Z152,GFDL_results!Z152,GISS_results!Z152,MIROC_results!Z152,HadGEM_results!Z152)</f>
        <v>-3.9448414942722194</v>
      </c>
      <c r="I152" s="21">
        <f>AVERAGE(CESM2_results!AA152,GFDL_results!AA152,GISS_results!AA152,MIROC_results!AA152,HadGEM_results!AA152)</f>
        <v>-4.2627856287149797</v>
      </c>
      <c r="J152" s="10">
        <f>AVERAGE(CESM2_results!AB152,GFDL_results!AB152,GISS_results!AB152,MIROC_results!AB152,HadGEM_results!AB152)</f>
        <v>-3.1286519287915211</v>
      </c>
      <c r="K152" s="43"/>
      <c r="L152" s="98">
        <f>AVERAGE(CESM2_results!AD152,GFDL_results!AD152,GISS_results!AD152,MIROC_results!AD152,HadGEM_results!AD152)</f>
        <v>-4.3068497275170587</v>
      </c>
      <c r="M152" s="21">
        <f>AVERAGE(CESM2_results!AE152,GFDL_results!AE152,GISS_results!AE152,MIROC_results!AE152,HadGEM_results!AE152)</f>
        <v>-4.6670990514092479</v>
      </c>
      <c r="N152" s="10">
        <f>AVERAGE(CESM2_results!AF152,GFDL_results!AF152,GISS_results!AF152,MIROC_results!AF152,HadGEM_results!AF152)</f>
        <v>-3.4502689818838688</v>
      </c>
      <c r="O152" s="50"/>
      <c r="P152" s="46">
        <f t="shared" si="20"/>
        <v>-0.84024391480501015</v>
      </c>
      <c r="Q152" s="10">
        <f t="shared" si="17"/>
        <v>-0.89619870840761229</v>
      </c>
      <c r="S152" s="46">
        <f t="shared" si="21"/>
        <v>-3.4552352907745481</v>
      </c>
      <c r="T152" s="10">
        <f t="shared" si="19"/>
        <v>-3.7963369014147563</v>
      </c>
    </row>
    <row r="153" spans="2:20" x14ac:dyDescent="0.3">
      <c r="B153" s="2" t="s">
        <v>150</v>
      </c>
      <c r="C153" s="41"/>
      <c r="D153" s="14">
        <v>6.8517296036957595E-2</v>
      </c>
      <c r="E153" s="15">
        <v>0.13079060032366899</v>
      </c>
      <c r="F153" s="19">
        <v>5.9782616319320699E-2</v>
      </c>
      <c r="G153" s="40"/>
      <c r="H153" s="98">
        <f>AVERAGE(CESM2_results!Z153,GFDL_results!Z153,GISS_results!Z153,MIROC_results!Z153,HadGEM_results!Z153)</f>
        <v>-2.4250893199500396</v>
      </c>
      <c r="I153" s="21">
        <f>AVERAGE(CESM2_results!AA153,GFDL_results!AA153,GISS_results!AA153,MIROC_results!AA153,HadGEM_results!AA153)</f>
        <v>-2.4806649492512789</v>
      </c>
      <c r="J153" s="10">
        <f>AVERAGE(CESM2_results!AB153,GFDL_results!AB153,GISS_results!AB153,MIROC_results!AB153,HadGEM_results!AB153)</f>
        <v>-1.9782840137142599</v>
      </c>
      <c r="K153" s="43"/>
      <c r="L153" s="98">
        <f>AVERAGE(CESM2_results!AD153,GFDL_results!AD153,GISS_results!AD153,MIROC_results!AD153,HadGEM_results!AD153)</f>
        <v>-2.679179693002701</v>
      </c>
      <c r="M153" s="21">
        <f>AVERAGE(CESM2_results!AE153,GFDL_results!AE153,GISS_results!AE153,MIROC_results!AE153,HadGEM_results!AE153)</f>
        <v>-2.6600165148949935</v>
      </c>
      <c r="N153" s="10">
        <f>AVERAGE(CESM2_results!AF153,GFDL_results!AF153,GISS_results!AF153,MIROC_results!AF153,HadGEM_results!AF153)</f>
        <v>-2.0629102475976908</v>
      </c>
      <c r="O153" s="50"/>
      <c r="P153" s="46">
        <f t="shared" si="20"/>
        <v>-0.46705733218973489</v>
      </c>
      <c r="Q153" s="10">
        <f t="shared" si="17"/>
        <v>-0.5136989123227037</v>
      </c>
      <c r="S153" s="46">
        <f t="shared" si="21"/>
        <v>-3.4672840172528554</v>
      </c>
      <c r="T153" s="10">
        <f t="shared" si="19"/>
        <v>-3.7570728029009368</v>
      </c>
    </row>
    <row r="154" spans="2:20" x14ac:dyDescent="0.3">
      <c r="B154" s="2" t="s">
        <v>151</v>
      </c>
      <c r="C154" s="41"/>
      <c r="D154" s="14">
        <v>0.16372630251522599</v>
      </c>
      <c r="E154" s="15">
        <v>8.9209871090572795E-2</v>
      </c>
      <c r="F154" s="19">
        <v>6.2797191080771794E-2</v>
      </c>
      <c r="G154" s="40"/>
      <c r="H154" s="98">
        <f>AVERAGE(CESM2_results!Z154,GFDL_results!Z154,GISS_results!Z154,MIROC_results!Z154,HadGEM_results!Z154)</f>
        <v>-2.1802891200865999</v>
      </c>
      <c r="I154" s="21">
        <f>AVERAGE(CESM2_results!AA154,GFDL_results!AA154,GISS_results!AA154,MIROC_results!AA154,HadGEM_results!AA154)</f>
        <v>-2.0444006969771991</v>
      </c>
      <c r="J154" s="10">
        <f>AVERAGE(CESM2_results!AB154,GFDL_results!AB154,GISS_results!AB154,MIROC_results!AB154,HadGEM_results!AB154)</f>
        <v>-1.7968280958422185</v>
      </c>
      <c r="K154" s="43"/>
      <c r="L154" s="98">
        <f>AVERAGE(CESM2_results!AD154,GFDL_results!AD154,GISS_results!AD154,MIROC_results!AD154,HadGEM_results!AD154)</f>
        <v>-2.4533143592490476</v>
      </c>
      <c r="M154" s="21">
        <f>AVERAGE(CESM2_results!AE154,GFDL_results!AE154,GISS_results!AE154,MIROC_results!AE154,HadGEM_results!AE154)</f>
        <v>-2.2776871463431307</v>
      </c>
      <c r="N154" s="10">
        <f>AVERAGE(CESM2_results!AF154,GFDL_results!AF154,GISS_results!AF154,MIROC_results!AF154,HadGEM_results!AF154)</f>
        <v>-2.017387401527118</v>
      </c>
      <c r="O154" s="50"/>
      <c r="P154" s="46">
        <f t="shared" si="20"/>
        <v>-0.38070480208927554</v>
      </c>
      <c r="Q154" s="10">
        <f t="shared" si="17"/>
        <v>-0.43663406215795558</v>
      </c>
      <c r="S154" s="46">
        <f t="shared" si="21"/>
        <v>-2.8947437079586775</v>
      </c>
      <c r="T154" s="10">
        <f t="shared" si="19"/>
        <v>-3.2674269131832503</v>
      </c>
    </row>
    <row r="155" spans="2:20" x14ac:dyDescent="0.3">
      <c r="B155" s="2" t="s">
        <v>152</v>
      </c>
      <c r="C155" s="41"/>
      <c r="D155" s="14">
        <v>5.0492700704306802E-3</v>
      </c>
      <c r="E155" s="15">
        <v>4.1179032656526197E-3</v>
      </c>
      <c r="F155" s="19">
        <v>1.6893322316953901E-3</v>
      </c>
      <c r="G155" s="40"/>
      <c r="H155" s="98">
        <f>AVERAGE(CESM2_results!Z155,GFDL_results!Z155,GISS_results!Z155,MIROC_results!Z155,HadGEM_results!Z155)</f>
        <v>-1.6937682204350608</v>
      </c>
      <c r="I155" s="21">
        <f>AVERAGE(CESM2_results!AA155,GFDL_results!AA155,GISS_results!AA155,MIROC_results!AA155,HadGEM_results!AA155)</f>
        <v>-1.6683889745563198</v>
      </c>
      <c r="J155" s="10">
        <f>AVERAGE(CESM2_results!AB155,GFDL_results!AB155,GISS_results!AB155,MIROC_results!AB155,HadGEM_results!AB155)</f>
        <v>-1.3923935560806406</v>
      </c>
      <c r="K155" s="43"/>
      <c r="L155" s="98">
        <f>AVERAGE(CESM2_results!AD155,GFDL_results!AD155,GISS_results!AD155,MIROC_results!AD155,HadGEM_results!AD155)</f>
        <v>-1.7223589745044208</v>
      </c>
      <c r="M155" s="21">
        <f>AVERAGE(CESM2_results!AE155,GFDL_results!AE155,GISS_results!AE155,MIROC_results!AE155,HadGEM_results!AE155)</f>
        <v>-1.7252040410526497</v>
      </c>
      <c r="N155" s="10">
        <f>AVERAGE(CESM2_results!AF155,GFDL_results!AF155,GISS_results!AF155,MIROC_results!AF155,HadGEM_results!AF155)</f>
        <v>-1.4228767853642688</v>
      </c>
      <c r="O155" s="50"/>
      <c r="P155" s="46">
        <f t="shared" si="20"/>
        <v>-0.28563477329511172</v>
      </c>
      <c r="Q155" s="10">
        <f t="shared" si="17"/>
        <v>-0.29332041675786774</v>
      </c>
      <c r="S155" s="46">
        <f t="shared" si="21"/>
        <v>-3.219094819902458</v>
      </c>
      <c r="T155" s="10">
        <f t="shared" si="19"/>
        <v>-3.3016975144109582</v>
      </c>
    </row>
    <row r="156" spans="2:20" x14ac:dyDescent="0.3">
      <c r="B156" s="2" t="s">
        <v>153</v>
      </c>
      <c r="C156" s="41"/>
      <c r="D156" s="14">
        <v>2.2998917012001699E-2</v>
      </c>
      <c r="E156" s="15">
        <v>4.1956069277707599E-2</v>
      </c>
      <c r="F156" s="19">
        <v>2.2109933344177098E-2</v>
      </c>
      <c r="G156" s="40"/>
      <c r="H156" s="98">
        <f>AVERAGE(CESM2_results!Z156,GFDL_results!Z156,GISS_results!Z156,MIROC_results!Z156,HadGEM_results!Z156)</f>
        <v>-1.6154955195827185</v>
      </c>
      <c r="I156" s="21">
        <f>AVERAGE(CESM2_results!AA156,GFDL_results!AA156,GISS_results!AA156,MIROC_results!AA156,HadGEM_results!AA156)</f>
        <v>-1.5756129550066205</v>
      </c>
      <c r="J156" s="10">
        <f>AVERAGE(CESM2_results!AB156,GFDL_results!AB156,GISS_results!AB156,MIROC_results!AB156,HadGEM_results!AB156)</f>
        <v>-1.3810104239525587</v>
      </c>
      <c r="K156" s="43"/>
      <c r="L156" s="98">
        <f>AVERAGE(CESM2_results!AD156,GFDL_results!AD156,GISS_results!AD156,MIROC_results!AD156,HadGEM_results!AD156)</f>
        <v>-1.7740245586349317</v>
      </c>
      <c r="M156" s="21">
        <f>AVERAGE(CESM2_results!AE156,GFDL_results!AE156,GISS_results!AE156,MIROC_results!AE156,HadGEM_results!AE156)</f>
        <v>-1.7075462231632415</v>
      </c>
      <c r="N156" s="10">
        <f>AVERAGE(CESM2_results!AF156,GFDL_results!AF156,GISS_results!AF156,MIROC_results!AF156,HadGEM_results!AF156)</f>
        <v>-1.4665333052419072</v>
      </c>
      <c r="O156" s="50"/>
      <c r="P156" s="46">
        <f t="shared" si="20"/>
        <v>-0.14214971618990677</v>
      </c>
      <c r="Q156" s="10">
        <f t="shared" si="17"/>
        <v>-0.16364053035060339</v>
      </c>
      <c r="S156" s="46">
        <f t="shared" si="21"/>
        <v>-2.0336543554879167</v>
      </c>
      <c r="T156" s="10">
        <f t="shared" si="19"/>
        <v>-2.2360285283982164</v>
      </c>
    </row>
    <row r="157" spans="2:20" x14ac:dyDescent="0.3">
      <c r="B157" s="2" t="s">
        <v>154</v>
      </c>
      <c r="C157" s="41"/>
      <c r="D157" s="14">
        <v>0.28599812496695398</v>
      </c>
      <c r="E157" s="15">
        <v>0.29100016411305202</v>
      </c>
      <c r="F157" s="19">
        <v>0.10974555816703099</v>
      </c>
      <c r="G157" s="40"/>
      <c r="H157" s="98">
        <f>AVERAGE(CESM2_results!Z157,GFDL_results!Z157,GISS_results!Z157,MIROC_results!Z157,HadGEM_results!Z157)</f>
        <v>-2.3131821001875208</v>
      </c>
      <c r="I157" s="21">
        <f>AVERAGE(CESM2_results!AA157,GFDL_results!AA157,GISS_results!AA157,MIROC_results!AA157,HadGEM_results!AA157)</f>
        <v>-2.2985693588300391</v>
      </c>
      <c r="J157" s="10">
        <f>AVERAGE(CESM2_results!AB157,GFDL_results!AB157,GISS_results!AB157,MIROC_results!AB157,HadGEM_results!AB157)</f>
        <v>-1.6240441322262811</v>
      </c>
      <c r="K157" s="43"/>
      <c r="L157" s="98">
        <f>AVERAGE(CESM2_results!AD157,GFDL_results!AD157,GISS_results!AD157,MIROC_results!AD157,HadGEM_results!AD157)</f>
        <v>-2.369144297486419</v>
      </c>
      <c r="M157" s="21">
        <f>AVERAGE(CESM2_results!AE157,GFDL_results!AE157,GISS_results!AE157,MIROC_results!AE157,HadGEM_results!AE157)</f>
        <v>-2.4027851514983083</v>
      </c>
      <c r="N157" s="10">
        <f>AVERAGE(CESM2_results!AF157,GFDL_results!AF157,GISS_results!AF157,MIROC_results!AF157,HadGEM_results!AF157)</f>
        <v>-1.6386704184523808</v>
      </c>
      <c r="O157" s="50"/>
      <c r="P157" s="46">
        <f t="shared" si="20"/>
        <v>-0.7050983669477664</v>
      </c>
      <c r="Q157" s="10">
        <f t="shared" si="17"/>
        <v>-0.77348603767509072</v>
      </c>
      <c r="S157" s="46">
        <f t="shared" si="21"/>
        <v>-3.1822636611340567</v>
      </c>
      <c r="T157" s="10">
        <f t="shared" si="19"/>
        <v>-3.3475765161577185</v>
      </c>
    </row>
    <row r="158" spans="2:20" x14ac:dyDescent="0.3">
      <c r="B158" s="2" t="s">
        <v>155</v>
      </c>
      <c r="C158" s="41"/>
      <c r="D158" s="14">
        <v>6.8384942628248693E-2</v>
      </c>
      <c r="E158" s="15">
        <v>4.6649818234722702E-2</v>
      </c>
      <c r="F158" s="19">
        <v>3.2202070432287101E-2</v>
      </c>
      <c r="G158" s="40"/>
      <c r="H158" s="98">
        <f>AVERAGE(CESM2_results!Z158,GFDL_results!Z158,GISS_results!Z158,MIROC_results!Z158,HadGEM_results!Z158)</f>
        <v>-2.1314277538843185</v>
      </c>
      <c r="I158" s="21">
        <f>AVERAGE(CESM2_results!AA158,GFDL_results!AA158,GISS_results!AA158,MIROC_results!AA158,HadGEM_results!AA158)</f>
        <v>-1.9476209344829001</v>
      </c>
      <c r="J158" s="10">
        <f>AVERAGE(CESM2_results!AB158,GFDL_results!AB158,GISS_results!AB158,MIROC_results!AB158,HadGEM_results!AB158)</f>
        <v>-1.7297908500368997</v>
      </c>
      <c r="K158" s="43"/>
      <c r="L158" s="98">
        <f>AVERAGE(CESM2_results!AD158,GFDL_results!AD158,GISS_results!AD158,MIROC_results!AD158,HadGEM_results!AD158)</f>
        <v>-2.4755338061000982</v>
      </c>
      <c r="M158" s="21">
        <f>AVERAGE(CESM2_results!AE158,GFDL_results!AE158,GISS_results!AE158,MIROC_results!AE158,HadGEM_results!AE158)</f>
        <v>-2.2147523507280851</v>
      </c>
      <c r="N158" s="10">
        <f>AVERAGE(CESM2_results!AF158,GFDL_results!AF158,GISS_results!AF158,MIROC_results!AF158,HadGEM_results!AF158)</f>
        <v>-1.9665378367084601</v>
      </c>
      <c r="O158" s="50"/>
      <c r="P158" s="46">
        <f t="shared" si="20"/>
        <v>-0.5330151978324873</v>
      </c>
      <c r="Q158" s="10">
        <f t="shared" si="17"/>
        <v>-0.67587979039853696</v>
      </c>
      <c r="S158" s="46">
        <f t="shared" si="21"/>
        <v>-3.567912814953873</v>
      </c>
      <c r="T158" s="10">
        <f t="shared" si="19"/>
        <v>-4.2879025042511323</v>
      </c>
    </row>
    <row r="159" spans="2:20" x14ac:dyDescent="0.3">
      <c r="B159" s="2" t="s">
        <v>156</v>
      </c>
      <c r="C159" s="41"/>
      <c r="D159" s="14">
        <v>3.1195878010021601E-2</v>
      </c>
      <c r="E159" s="15">
        <v>1.6151559247482902E-2</v>
      </c>
      <c r="F159" s="19">
        <v>1.2118015840286401E-2</v>
      </c>
      <c r="G159" s="40"/>
      <c r="H159" s="98">
        <f>AVERAGE(CESM2_results!Z159,GFDL_results!Z159,GISS_results!Z159,MIROC_results!Z159,HadGEM_results!Z159)</f>
        <v>-2.2163900156444014</v>
      </c>
      <c r="I159" s="21">
        <f>AVERAGE(CESM2_results!AA159,GFDL_results!AA159,GISS_results!AA159,MIROC_results!AA159,HadGEM_results!AA159)</f>
        <v>-2.0193254203604609</v>
      </c>
      <c r="J159" s="10">
        <f>AVERAGE(CESM2_results!AB159,GFDL_results!AB159,GISS_results!AB159,MIROC_results!AB159,HadGEM_results!AB159)</f>
        <v>-1.7665652871980406</v>
      </c>
      <c r="K159" s="43"/>
      <c r="L159" s="98">
        <f>AVERAGE(CESM2_results!AD159,GFDL_results!AD159,GISS_results!AD159,MIROC_results!AD159,HadGEM_results!AD159)</f>
        <v>-2.4140763910098686</v>
      </c>
      <c r="M159" s="21">
        <f>AVERAGE(CESM2_results!AE159,GFDL_results!AE159,GISS_results!AE159,MIROC_results!AE159,HadGEM_results!AE159)</f>
        <v>-2.1951257706874472</v>
      </c>
      <c r="N159" s="10">
        <f>AVERAGE(CESM2_results!AF159,GFDL_results!AF159,GISS_results!AF159,MIROC_results!AF159,HadGEM_results!AF159)</f>
        <v>-1.9143854375770601</v>
      </c>
      <c r="O159" s="50"/>
      <c r="P159" s="46">
        <f t="shared" si="20"/>
        <v>-0.44516884107881394</v>
      </c>
      <c r="Q159" s="10">
        <f t="shared" si="17"/>
        <v>-0.49452946013460142</v>
      </c>
      <c r="S159" s="46">
        <f t="shared" si="21"/>
        <v>-3.7823660105445196</v>
      </c>
      <c r="T159" s="10">
        <f t="shared" si="19"/>
        <v>-4.1536806094052139</v>
      </c>
    </row>
    <row r="160" spans="2:20" x14ac:dyDescent="0.3">
      <c r="B160" s="2" t="s">
        <v>157</v>
      </c>
      <c r="C160" s="41"/>
      <c r="D160" s="14">
        <v>1.5773903856633399E-3</v>
      </c>
      <c r="E160" s="15">
        <v>3.4675751199523498E-3</v>
      </c>
      <c r="F160" s="19">
        <v>1.7884726196406399E-3</v>
      </c>
      <c r="G160" s="40"/>
      <c r="H160" s="98">
        <f>AVERAGE(CESM2_results!Z160,GFDL_results!Z160,GISS_results!Z160,MIROC_results!Z160,HadGEM_results!Z160)</f>
        <v>-1.2393188370007402</v>
      </c>
      <c r="I160" s="21">
        <f>AVERAGE(CESM2_results!AA160,GFDL_results!AA160,GISS_results!AA160,MIROC_results!AA160,HadGEM_results!AA160)</f>
        <v>-1.2164611807118004</v>
      </c>
      <c r="J160" s="10">
        <f>AVERAGE(CESM2_results!AB160,GFDL_results!AB160,GISS_results!AB160,MIROC_results!AB160,HadGEM_results!AB160)</f>
        <v>-1.0448229448038109</v>
      </c>
      <c r="K160" s="43"/>
      <c r="L160" s="98">
        <f>AVERAGE(CESM2_results!AD160,GFDL_results!AD160,GISS_results!AD160,MIROC_results!AD160,HadGEM_results!AD160)</f>
        <v>-1.2934034855114884</v>
      </c>
      <c r="M160" s="21">
        <f>AVERAGE(CESM2_results!AE160,GFDL_results!AE160,GISS_results!AE160,MIROC_results!AE160,HadGEM_results!AE160)</f>
        <v>-1.2945473029900203</v>
      </c>
      <c r="N160" s="10">
        <f>AVERAGE(CESM2_results!AF160,GFDL_results!AF160,GISS_results!AF160,MIROC_results!AF160,HadGEM_results!AF160)</f>
        <v>-1.0951413468875733</v>
      </c>
      <c r="O160" s="50"/>
      <c r="P160" s="46">
        <f t="shared" si="20"/>
        <v>-6.6266612985766915E-2</v>
      </c>
      <c r="Q160" s="10">
        <f t="shared" si="17"/>
        <v>-0.10052853487579365</v>
      </c>
      <c r="S160" s="46">
        <f t="shared" si="21"/>
        <v>-1.5742455562447071</v>
      </c>
      <c r="T160" s="10">
        <f t="shared" si="19"/>
        <v>-1.8457024611270247</v>
      </c>
    </row>
    <row r="161" spans="2:20" x14ac:dyDescent="0.3">
      <c r="B161" s="2" t="s">
        <v>158</v>
      </c>
      <c r="C161" s="41"/>
      <c r="D161" s="14">
        <v>3.3177293836453001E-2</v>
      </c>
      <c r="E161" s="15">
        <v>4.0102754729767001E-2</v>
      </c>
      <c r="F161" s="19">
        <v>3.0940800945044901E-2</v>
      </c>
      <c r="G161" s="40"/>
      <c r="H161" s="98">
        <f>AVERAGE(CESM2_results!Z161,GFDL_results!Z161,GISS_results!Z161,MIROC_results!Z161,HadGEM_results!Z161)</f>
        <v>-2.013662217364879</v>
      </c>
      <c r="I161" s="21">
        <f>AVERAGE(CESM2_results!AA161,GFDL_results!AA161,GISS_results!AA161,MIROC_results!AA161,HadGEM_results!AA161)</f>
        <v>-2.0404714786143794</v>
      </c>
      <c r="J161" s="10">
        <f>AVERAGE(CESM2_results!AB161,GFDL_results!AB161,GISS_results!AB161,MIROC_results!AB161,HadGEM_results!AB161)</f>
        <v>-1.7784283187809997</v>
      </c>
      <c r="K161" s="43"/>
      <c r="L161" s="98">
        <f>AVERAGE(CESM2_results!AD161,GFDL_results!AD161,GISS_results!AD161,MIROC_results!AD161,HadGEM_results!AD161)</f>
        <v>-1.9280715498864005</v>
      </c>
      <c r="M161" s="21">
        <f>AVERAGE(CESM2_results!AE161,GFDL_results!AE161,GISS_results!AE161,MIROC_results!AE161,HadGEM_results!AE161)</f>
        <v>-1.9659516330569482</v>
      </c>
      <c r="N161" s="10">
        <f>AVERAGE(CESM2_results!AF161,GFDL_results!AF161,GISS_results!AF161,MIROC_results!AF161,HadGEM_results!AF161)</f>
        <v>-1.6765856996422408</v>
      </c>
      <c r="O161" s="50"/>
      <c r="P161" s="46">
        <f t="shared" si="20"/>
        <v>-0.8277442436485849</v>
      </c>
      <c r="Q161" s="10">
        <f t="shared" si="17"/>
        <v>-0.92322340106969392</v>
      </c>
      <c r="S161" s="46">
        <f t="shared" si="21"/>
        <v>-4.7303411747188271</v>
      </c>
      <c r="T161" s="10">
        <f t="shared" si="19"/>
        <v>-4.9644024681881902</v>
      </c>
    </row>
    <row r="162" spans="2:20" x14ac:dyDescent="0.3">
      <c r="B162" s="2" t="s">
        <v>159</v>
      </c>
      <c r="C162" s="41"/>
      <c r="D162" s="14">
        <v>1.3588967829393599</v>
      </c>
      <c r="E162" s="15">
        <v>1.38260816541579</v>
      </c>
      <c r="F162" s="19">
        <v>0.62388213820916005</v>
      </c>
      <c r="G162" s="40"/>
      <c r="H162" s="98">
        <f>AVERAGE(CESM2_results!Z162,GFDL_results!Z162,GISS_results!Z162,MIROC_results!Z162,HadGEM_results!Z162)</f>
        <v>-2.0306165477299616</v>
      </c>
      <c r="I162" s="21">
        <f>AVERAGE(CESM2_results!AA162,GFDL_results!AA162,GISS_results!AA162,MIROC_results!AA162,HadGEM_results!AA162)</f>
        <v>-2.0606337412672984</v>
      </c>
      <c r="J162" s="10">
        <f>AVERAGE(CESM2_results!AB162,GFDL_results!AB162,GISS_results!AB162,MIROC_results!AB162,HadGEM_results!AB162)</f>
        <v>-1.7104530960006001</v>
      </c>
      <c r="K162" s="43"/>
      <c r="L162" s="98">
        <f>AVERAGE(CESM2_results!AD162,GFDL_results!AD162,GISS_results!AD162,MIROC_results!AD162,HadGEM_results!AD162)</f>
        <v>-2.0010462756192906</v>
      </c>
      <c r="M162" s="21">
        <f>AVERAGE(CESM2_results!AE162,GFDL_results!AE162,GISS_results!AE162,MIROC_results!AE162,HadGEM_results!AE162)</f>
        <v>-2.0342988717225281</v>
      </c>
      <c r="N162" s="10">
        <f>AVERAGE(CESM2_results!AF162,GFDL_results!AF162,GISS_results!AF162,MIROC_results!AF162,HadGEM_results!AF162)</f>
        <v>-1.7473207040909422</v>
      </c>
      <c r="O162" s="50"/>
      <c r="P162" s="46">
        <f t="shared" si="20"/>
        <v>-0.42629696533283878</v>
      </c>
      <c r="Q162" s="10">
        <f t="shared" si="17"/>
        <v>-0.34404304426247678</v>
      </c>
      <c r="S162" s="46">
        <f t="shared" si="21"/>
        <v>-1.9113285530571846</v>
      </c>
      <c r="T162" s="10">
        <f t="shared" si="19"/>
        <v>-1.9093380827840694</v>
      </c>
    </row>
    <row r="163" spans="2:20" x14ac:dyDescent="0.3">
      <c r="B163" s="2" t="s">
        <v>160</v>
      </c>
      <c r="C163" s="41"/>
      <c r="D163" s="14">
        <v>0.74692611481524995</v>
      </c>
      <c r="E163" s="15">
        <v>0.35439324280013501</v>
      </c>
      <c r="F163" s="19">
        <v>0.25091940196965201</v>
      </c>
      <c r="G163" s="40"/>
      <c r="H163" s="98">
        <f>AVERAGE(CESM2_results!Z163,GFDL_results!Z163,GISS_results!Z163,MIROC_results!Z163,HadGEM_results!Z163)</f>
        <v>-2.7252113759827181</v>
      </c>
      <c r="I163" s="21">
        <f>AVERAGE(CESM2_results!AA163,GFDL_results!AA163,GISS_results!AA163,MIROC_results!AA163,HadGEM_results!AA163)</f>
        <v>-2.4578808354494397</v>
      </c>
      <c r="J163" s="10">
        <f>AVERAGE(CESM2_results!AB163,GFDL_results!AB163,GISS_results!AB163,MIROC_results!AB163,HadGEM_results!AB163)</f>
        <v>-2.0397431785463809</v>
      </c>
      <c r="K163" s="43"/>
      <c r="L163" s="98">
        <f>AVERAGE(CESM2_results!AD163,GFDL_results!AD163,GISS_results!AD163,MIROC_results!AD163,HadGEM_results!AD163)</f>
        <v>-2.9627444466918589</v>
      </c>
      <c r="M163" s="21">
        <f>AVERAGE(CESM2_results!AE163,GFDL_results!AE163,GISS_results!AE163,MIROC_results!AE163,HadGEM_results!AE163)</f>
        <v>-2.6374396892490579</v>
      </c>
      <c r="N163" s="10">
        <f>AVERAGE(CESM2_results!AF163,GFDL_results!AF163,GISS_results!AF163,MIROC_results!AF163,HadGEM_results!AF163)</f>
        <v>-2.1659806783746687</v>
      </c>
      <c r="O163" s="50"/>
      <c r="P163" s="46">
        <f t="shared" si="20"/>
        <v>-0.58521157633424803</v>
      </c>
      <c r="Q163" s="10">
        <f t="shared" si="17"/>
        <v>-0.6833560560013856</v>
      </c>
      <c r="S163" s="46">
        <f t="shared" si="21"/>
        <v>-2.9365963684316037</v>
      </c>
      <c r="T163" s="10">
        <f t="shared" si="19"/>
        <v>-3.2064209553487775</v>
      </c>
    </row>
    <row r="164" spans="2:20" x14ac:dyDescent="0.3">
      <c r="B164" s="2" t="s">
        <v>161</v>
      </c>
      <c r="C164" s="41"/>
      <c r="D164" s="14">
        <v>0.31881294178011699</v>
      </c>
      <c r="E164" s="15">
        <v>0.38837601208907402</v>
      </c>
      <c r="F164" s="19">
        <v>0.224849038667777</v>
      </c>
      <c r="G164" s="40"/>
      <c r="H164" s="98">
        <f>AVERAGE(CESM2_results!Z164,GFDL_results!Z164,GISS_results!Z164,MIROC_results!Z164,HadGEM_results!Z164)</f>
        <v>-2.3424773726624002</v>
      </c>
      <c r="I164" s="21">
        <f>AVERAGE(CESM2_results!AA164,GFDL_results!AA164,GISS_results!AA164,MIROC_results!AA164,HadGEM_results!AA164)</f>
        <v>-2.4618568289960008</v>
      </c>
      <c r="J164" s="10">
        <f>AVERAGE(CESM2_results!AB164,GFDL_results!AB164,GISS_results!AB164,MIROC_results!AB164,HadGEM_results!AB164)</f>
        <v>-1.9255772602706798</v>
      </c>
      <c r="K164" s="43"/>
      <c r="L164" s="98">
        <f>AVERAGE(CESM2_results!AD164,GFDL_results!AD164,GISS_results!AD164,MIROC_results!AD164,HadGEM_results!AD164)</f>
        <v>-2.5083488078754241</v>
      </c>
      <c r="M164" s="21">
        <f>AVERAGE(CESM2_results!AE164,GFDL_results!AE164,GISS_results!AE164,MIROC_results!AE164,HadGEM_results!AE164)</f>
        <v>-2.6106027149239908</v>
      </c>
      <c r="N164" s="10">
        <f>AVERAGE(CESM2_results!AF164,GFDL_results!AF164,GISS_results!AF164,MIROC_results!AF164,HadGEM_results!AF164)</f>
        <v>-2.00145459225502</v>
      </c>
      <c r="O164" s="50"/>
      <c r="P164" s="46">
        <f t="shared" si="20"/>
        <v>-1.0057543130119597</v>
      </c>
      <c r="Q164" s="10">
        <f t="shared" si="17"/>
        <v>-1.1534287534878378</v>
      </c>
      <c r="S164" s="46">
        <f t="shared" si="21"/>
        <v>-3.4439257420143425</v>
      </c>
      <c r="T164" s="10">
        <f t="shared" si="19"/>
        <v>-3.7503773876469038</v>
      </c>
    </row>
    <row r="165" spans="2:20" x14ac:dyDescent="0.3">
      <c r="B165" s="2" t="s">
        <v>162</v>
      </c>
      <c r="C165" s="41"/>
      <c r="D165" s="14">
        <v>0.21204761847846099</v>
      </c>
      <c r="E165" s="15">
        <v>0.42582224778471101</v>
      </c>
      <c r="F165" s="19">
        <v>0.23245715409564099</v>
      </c>
      <c r="G165" s="40"/>
      <c r="H165" s="98">
        <f>AVERAGE(CESM2_results!Z165,GFDL_results!Z165,GISS_results!Z165,MIROC_results!Z165,HadGEM_results!Z165)</f>
        <v>-2.3505243230754012</v>
      </c>
      <c r="I165" s="21">
        <f>AVERAGE(CESM2_results!AA165,GFDL_results!AA165,GISS_results!AA165,MIROC_results!AA165,HadGEM_results!AA165)</f>
        <v>-2.5060249392186194</v>
      </c>
      <c r="J165" s="10">
        <f>AVERAGE(CESM2_results!AB165,GFDL_results!AB165,GISS_results!AB165,MIROC_results!AB165,HadGEM_results!AB165)</f>
        <v>-2.2315662404499399</v>
      </c>
      <c r="K165" s="43"/>
      <c r="L165" s="98">
        <f>AVERAGE(CESM2_results!AD165,GFDL_results!AD165,GISS_results!AD165,MIROC_results!AD165,HadGEM_results!AD165)</f>
        <v>-2.3119842622173605</v>
      </c>
      <c r="M165" s="21">
        <f>AVERAGE(CESM2_results!AE165,GFDL_results!AE165,GISS_results!AE165,MIROC_results!AE165,HadGEM_results!AE165)</f>
        <v>-2.4838299480340411</v>
      </c>
      <c r="N165" s="10">
        <f>AVERAGE(CESM2_results!AF165,GFDL_results!AF165,GISS_results!AF165,MIROC_results!AF165,HadGEM_results!AF165)</f>
        <v>-2.2263507627171277</v>
      </c>
      <c r="O165" s="50"/>
      <c r="P165" s="46">
        <f t="shared" si="20"/>
        <v>-0.30619390486646203</v>
      </c>
      <c r="Q165" s="10">
        <f t="shared" si="17"/>
        <v>-0.31104938938424226</v>
      </c>
      <c r="S165" s="46">
        <f t="shared" si="21"/>
        <v>-2.7570550581984996</v>
      </c>
      <c r="T165" s="10">
        <f t="shared" si="19"/>
        <v>-2.7413249705591953</v>
      </c>
    </row>
    <row r="166" spans="2:20" x14ac:dyDescent="0.3">
      <c r="B166" s="2" t="s">
        <v>163</v>
      </c>
      <c r="C166" s="41"/>
      <c r="D166" s="14">
        <v>3.06762361181078E-2</v>
      </c>
      <c r="E166" s="15">
        <v>3.38295493306114E-2</v>
      </c>
      <c r="F166" s="19">
        <v>1.3185395070452501E-2</v>
      </c>
      <c r="G166" s="40"/>
      <c r="H166" s="98">
        <f>AVERAGE(CESM2_results!Z166,GFDL_results!Z166,GISS_results!Z166,MIROC_results!Z166,HadGEM_results!Z166)</f>
        <v>-1.5420937270887805</v>
      </c>
      <c r="I166" s="21">
        <f>AVERAGE(CESM2_results!AA166,GFDL_results!AA166,GISS_results!AA166,MIROC_results!AA166,HadGEM_results!AA166)</f>
        <v>-1.5390132597638</v>
      </c>
      <c r="J166" s="10">
        <f>AVERAGE(CESM2_results!AB166,GFDL_results!AB166,GISS_results!AB166,MIROC_results!AB166,HadGEM_results!AB166)</f>
        <v>-1.3551227880149401</v>
      </c>
      <c r="K166" s="43"/>
      <c r="L166" s="98">
        <f>AVERAGE(CESM2_results!AD166,GFDL_results!AD166,GISS_results!AD166,MIROC_results!AD166,HadGEM_results!AD166)</f>
        <v>-1.4607220188167596</v>
      </c>
      <c r="M166" s="21">
        <f>AVERAGE(CESM2_results!AE166,GFDL_results!AE166,GISS_results!AE166,MIROC_results!AE166,HadGEM_results!AE166)</f>
        <v>-1.4990487459308792</v>
      </c>
      <c r="N166" s="10">
        <f>AVERAGE(CESM2_results!AF166,GFDL_results!AF166,GISS_results!AF166,MIROC_results!AF166,HadGEM_results!AF166)</f>
        <v>-1.2899869842561216</v>
      </c>
      <c r="O166" s="50"/>
      <c r="P166" s="46">
        <f t="shared" si="20"/>
        <v>-0.20544710199860616</v>
      </c>
      <c r="Q166" s="10">
        <f t="shared" si="17"/>
        <v>-0.21417776728414392</v>
      </c>
      <c r="S166" s="46">
        <f t="shared" si="21"/>
        <v>-2.245700101924613</v>
      </c>
      <c r="T166" s="10">
        <f t="shared" si="19"/>
        <v>-2.2161353028927242</v>
      </c>
    </row>
    <row r="167" spans="2:20" x14ac:dyDescent="0.3">
      <c r="B167" s="2" t="s">
        <v>164</v>
      </c>
      <c r="C167" s="41"/>
      <c r="D167" s="14">
        <v>9.5344276768309106E-3</v>
      </c>
      <c r="E167" s="15">
        <v>8.6998891535739198E-3</v>
      </c>
      <c r="F167" s="19">
        <v>4.4305570612334999E-3</v>
      </c>
      <c r="G167" s="40"/>
      <c r="H167" s="98">
        <f>AVERAGE(CESM2_results!Z167,GFDL_results!Z167,GISS_results!Z167,MIROC_results!Z167,HadGEM_results!Z167)</f>
        <v>-1.809838463710399</v>
      </c>
      <c r="I167" s="21">
        <f>AVERAGE(CESM2_results!AA167,GFDL_results!AA167,GISS_results!AA167,MIROC_results!AA167,HadGEM_results!AA167)</f>
        <v>-1.8404568949977205</v>
      </c>
      <c r="J167" s="10">
        <f>AVERAGE(CESM2_results!AB167,GFDL_results!AB167,GISS_results!AB167,MIROC_results!AB167,HadGEM_results!AB167)</f>
        <v>-1.5429966862594398</v>
      </c>
      <c r="K167" s="43"/>
      <c r="L167" s="98">
        <f>AVERAGE(CESM2_results!AD167,GFDL_results!AD167,GISS_results!AD167,MIROC_results!AD167,HadGEM_results!AD167)</f>
        <v>-1.8319825820369289</v>
      </c>
      <c r="M167" s="21">
        <f>AVERAGE(CESM2_results!AE167,GFDL_results!AE167,GISS_results!AE167,MIROC_results!AE167,HadGEM_results!AE167)</f>
        <v>-1.8984356692979092</v>
      </c>
      <c r="N167" s="10">
        <f>AVERAGE(CESM2_results!AF167,GFDL_results!AF167,GISS_results!AF167,MIROC_results!AF167,HadGEM_results!AF167)</f>
        <v>-1.6356857343154523</v>
      </c>
      <c r="O167" s="50"/>
      <c r="P167" s="46">
        <f t="shared" si="20"/>
        <v>-0.38286749573324469</v>
      </c>
      <c r="Q167" s="10">
        <f t="shared" si="17"/>
        <v>-0.30602301099209239</v>
      </c>
      <c r="S167" s="46">
        <f t="shared" si="21"/>
        <v>-3.6220187804714277</v>
      </c>
      <c r="T167" s="10">
        <f t="shared" si="19"/>
        <v>-3.3001001196839939</v>
      </c>
    </row>
    <row r="168" spans="2:20" x14ac:dyDescent="0.3">
      <c r="B168" s="2" t="s">
        <v>165</v>
      </c>
      <c r="C168" s="41"/>
      <c r="D168" s="14">
        <v>0.106484984892253</v>
      </c>
      <c r="E168" s="15">
        <v>7.8024123180847199E-2</v>
      </c>
      <c r="F168" s="19">
        <v>5.2833139601124297E-2</v>
      </c>
      <c r="G168" s="40"/>
      <c r="H168" s="98">
        <f>AVERAGE(CESM2_results!Z168,GFDL_results!Z168,GISS_results!Z168,MIROC_results!Z168,HadGEM_results!Z168)</f>
        <v>-2.1028006592243988</v>
      </c>
      <c r="I168" s="21">
        <f>AVERAGE(CESM2_results!AA168,GFDL_results!AA168,GISS_results!AA168,MIROC_results!AA168,HadGEM_results!AA168)</f>
        <v>-1.923378420001979</v>
      </c>
      <c r="J168" s="10">
        <f>AVERAGE(CESM2_results!AB168,GFDL_results!AB168,GISS_results!AB168,MIROC_results!AB168,HadGEM_results!AB168)</f>
        <v>-1.609054292995701</v>
      </c>
      <c r="K168" s="43"/>
      <c r="L168" s="98">
        <f>AVERAGE(CESM2_results!AD168,GFDL_results!AD168,GISS_results!AD168,MIROC_results!AD168,HadGEM_results!AD168)</f>
        <v>-2.376179245635639</v>
      </c>
      <c r="M168" s="21">
        <f>AVERAGE(CESM2_results!AE168,GFDL_results!AE168,GISS_results!AE168,MIROC_results!AE168,HadGEM_results!AE168)</f>
        <v>-2.0791043809993064</v>
      </c>
      <c r="N168" s="10">
        <f>AVERAGE(CESM2_results!AF168,GFDL_results!AF168,GISS_results!AF168,MIROC_results!AF168,HadGEM_results!AF168)</f>
        <v>-1.7030702176360513</v>
      </c>
      <c r="O168" s="50"/>
      <c r="P168" s="46">
        <f t="shared" si="20"/>
        <v>-0.70870987908505412</v>
      </c>
      <c r="Q168" s="10">
        <f t="shared" si="17"/>
        <v>-0.96056714448881364</v>
      </c>
      <c r="S168" s="46">
        <f t="shared" si="21"/>
        <v>-3.7047813252267563</v>
      </c>
      <c r="T168" s="10">
        <f t="shared" si="19"/>
        <v>-4.528199817329889</v>
      </c>
    </row>
    <row r="169" spans="2:20" x14ac:dyDescent="0.3">
      <c r="B169" s="2" t="s">
        <v>166</v>
      </c>
      <c r="C169" s="41"/>
      <c r="D169" s="14">
        <v>5.7969420620573003E-2</v>
      </c>
      <c r="E169" s="15">
        <v>3.7427714016355203E-2</v>
      </c>
      <c r="F169" s="19">
        <v>2.52406345230381E-2</v>
      </c>
      <c r="G169" s="40"/>
      <c r="H169" s="98">
        <f>AVERAGE(CESM2_results!Z169,GFDL_results!Z169,GISS_results!Z169,MIROC_results!Z169,HadGEM_results!Z169)</f>
        <v>-2.3332503333065588</v>
      </c>
      <c r="I169" s="21">
        <f>AVERAGE(CESM2_results!AA169,GFDL_results!AA169,GISS_results!AA169,MIROC_results!AA169,HadGEM_results!AA169)</f>
        <v>-2.1635773233457796</v>
      </c>
      <c r="J169" s="10">
        <f>AVERAGE(CESM2_results!AB169,GFDL_results!AB169,GISS_results!AB169,MIROC_results!AB169,HadGEM_results!AB169)</f>
        <v>-1.8561878005117607</v>
      </c>
      <c r="K169" s="43"/>
      <c r="L169" s="98">
        <f>AVERAGE(CESM2_results!AD169,GFDL_results!AD169,GISS_results!AD169,MIROC_results!AD169,HadGEM_results!AD169)</f>
        <v>-2.5922427212155994</v>
      </c>
      <c r="M169" s="21">
        <f>AVERAGE(CESM2_results!AE169,GFDL_results!AE169,GISS_results!AE169,MIROC_results!AE169,HadGEM_results!AE169)</f>
        <v>-2.3460243015544693</v>
      </c>
      <c r="N169" s="10">
        <f>AVERAGE(CESM2_results!AF169,GFDL_results!AF169,GISS_results!AF169,MIROC_results!AF169,HadGEM_results!AF169)</f>
        <v>-1.9868027861733026</v>
      </c>
      <c r="O169" s="50"/>
      <c r="P169" s="46">
        <f t="shared" si="20"/>
        <v>-0.57035134834086088</v>
      </c>
      <c r="Q169" s="10">
        <f t="shared" si="17"/>
        <v>-0.72512862406429524</v>
      </c>
      <c r="S169" s="46">
        <f t="shared" si="21"/>
        <v>-3.9831928978073203</v>
      </c>
      <c r="T169" s="10">
        <f t="shared" si="19"/>
        <v>-4.6801275068878567</v>
      </c>
    </row>
    <row r="170" spans="2:20" x14ac:dyDescent="0.3">
      <c r="B170" s="2" t="s">
        <v>167</v>
      </c>
      <c r="C170" s="41"/>
      <c r="D170" s="14">
        <v>0.17595526338369699</v>
      </c>
      <c r="E170" s="15">
        <v>0.40091070373597298</v>
      </c>
      <c r="F170" s="19">
        <v>0.12938363658833499</v>
      </c>
      <c r="G170" s="40"/>
      <c r="H170" s="98">
        <f>AVERAGE(CESM2_results!Z170,GFDL_results!Z170,GISS_results!Z170,MIROC_results!Z170,HadGEM_results!Z170)</f>
        <v>-3.1209737243390778</v>
      </c>
      <c r="I170" s="21">
        <f>AVERAGE(CESM2_results!AA170,GFDL_results!AA170,GISS_results!AA170,MIROC_results!AA170,HadGEM_results!AA170)</f>
        <v>-3.2827015092671616</v>
      </c>
      <c r="J170" s="10">
        <f>AVERAGE(CESM2_results!AB170,GFDL_results!AB170,GISS_results!AB170,MIROC_results!AB170,HadGEM_results!AB170)</f>
        <v>-2.6360563636170413</v>
      </c>
      <c r="K170" s="43"/>
      <c r="L170" s="98">
        <f>AVERAGE(CESM2_results!AD170,GFDL_results!AD170,GISS_results!AD170,MIROC_results!AD170,HadGEM_results!AD170)</f>
        <v>-3.4067757548392792</v>
      </c>
      <c r="M170" s="21">
        <f>AVERAGE(CESM2_results!AE170,GFDL_results!AE170,GISS_results!AE170,MIROC_results!AE170,HadGEM_results!AE170)</f>
        <v>-3.5425969468076177</v>
      </c>
      <c r="N170" s="10">
        <f>AVERAGE(CESM2_results!AF170,GFDL_results!AF170,GISS_results!AF170,MIROC_results!AF170,HadGEM_results!AF170)</f>
        <v>-2.846043637260192</v>
      </c>
      <c r="O170" s="50"/>
      <c r="P170" s="46">
        <f t="shared" si="20"/>
        <v>-0.49401564982950708</v>
      </c>
      <c r="Q170" s="10">
        <f t="shared" si="17"/>
        <v>-0.5224882339700162</v>
      </c>
      <c r="S170" s="46">
        <f t="shared" si="21"/>
        <v>-3.7866279052754468</v>
      </c>
      <c r="T170" s="10">
        <f t="shared" si="19"/>
        <v>-4.0830967960190989</v>
      </c>
    </row>
    <row r="171" spans="2:20" x14ac:dyDescent="0.3">
      <c r="B171" s="2" t="s">
        <v>168</v>
      </c>
      <c r="C171" s="41"/>
      <c r="D171" s="14">
        <v>5.3692336741199699E-2</v>
      </c>
      <c r="E171" s="15">
        <v>8.8546451862234796E-2</v>
      </c>
      <c r="F171" s="19">
        <v>4.0853484225472698E-2</v>
      </c>
      <c r="G171" s="40"/>
      <c r="H171" s="98">
        <f>AVERAGE(CESM2_results!Z171,GFDL_results!Z171,GISS_results!Z171,MIROC_results!Z171,HadGEM_results!Z171)</f>
        <v>-2.9700356667711603</v>
      </c>
      <c r="I171" s="21">
        <f>AVERAGE(CESM2_results!AA171,GFDL_results!AA171,GISS_results!AA171,MIROC_results!AA171,HadGEM_results!AA171)</f>
        <v>-3.1195066713611808</v>
      </c>
      <c r="J171" s="10">
        <f>AVERAGE(CESM2_results!AB171,GFDL_results!AB171,GISS_results!AB171,MIROC_results!AB171,HadGEM_results!AB171)</f>
        <v>-2.6800506099538595</v>
      </c>
      <c r="K171" s="43"/>
      <c r="L171" s="98">
        <f>AVERAGE(CESM2_results!AD171,GFDL_results!AD171,GISS_results!AD171,MIROC_results!AD171,HadGEM_results!AD171)</f>
        <v>-3.1800887129804623</v>
      </c>
      <c r="M171" s="21">
        <f>AVERAGE(CESM2_results!AE171,GFDL_results!AE171,GISS_results!AE171,MIROC_results!AE171,HadGEM_results!AE171)</f>
        <v>-3.3481557482404014</v>
      </c>
      <c r="N171" s="10">
        <f>AVERAGE(CESM2_results!AF171,GFDL_results!AF171,GISS_results!AF171,MIROC_results!AF171,HadGEM_results!AF171)</f>
        <v>-2.8839495841377185</v>
      </c>
      <c r="O171" s="50"/>
      <c r="P171" s="46">
        <f t="shared" si="20"/>
        <v>-0.5349919390113721</v>
      </c>
      <c r="Q171" s="10">
        <f t="shared" si="17"/>
        <v>-0.56762468668734922</v>
      </c>
      <c r="S171" s="46">
        <f t="shared" si="21"/>
        <v>-4.4472962643264573</v>
      </c>
      <c r="T171" s="10">
        <f t="shared" si="19"/>
        <v>-4.7544616299441911</v>
      </c>
    </row>
    <row r="172" spans="2:20" x14ac:dyDescent="0.3">
      <c r="B172" s="2" t="s">
        <v>169</v>
      </c>
      <c r="C172" s="41"/>
      <c r="D172" s="14">
        <v>1.1329941759558</v>
      </c>
      <c r="E172" s="15">
        <v>1.33104681316909</v>
      </c>
      <c r="F172" s="19">
        <v>0.61182634467485197</v>
      </c>
      <c r="G172" s="40"/>
      <c r="H172" s="98">
        <f>AVERAGE(CESM2_results!Z172,GFDL_results!Z172,GISS_results!Z172,MIROC_results!Z172,HadGEM_results!Z172)</f>
        <v>-1.630978383242659</v>
      </c>
      <c r="I172" s="21">
        <f>AVERAGE(CESM2_results!AA172,GFDL_results!AA172,GISS_results!AA172,MIROC_results!AA172,HadGEM_results!AA172)</f>
        <v>-1.7705133320073798</v>
      </c>
      <c r="J172" s="10">
        <f>AVERAGE(CESM2_results!AB172,GFDL_results!AB172,GISS_results!AB172,MIROC_results!AB172,HadGEM_results!AB172)</f>
        <v>-1.4122615645229217</v>
      </c>
      <c r="K172" s="43"/>
      <c r="L172" s="98">
        <f>AVERAGE(CESM2_results!AD172,GFDL_results!AD172,GISS_results!AD172,MIROC_results!AD172,HadGEM_results!AD172)</f>
        <v>-1.7018937965517396</v>
      </c>
      <c r="M172" s="21">
        <f>AVERAGE(CESM2_results!AE172,GFDL_results!AE172,GISS_results!AE172,MIROC_results!AE172,HadGEM_results!AE172)</f>
        <v>-1.8856517969540705</v>
      </c>
      <c r="N172" s="10">
        <f>AVERAGE(CESM2_results!AF172,GFDL_results!AF172,GISS_results!AF172,MIROC_results!AF172,HadGEM_results!AF172)</f>
        <v>-1.4516625038849014</v>
      </c>
      <c r="O172" s="50"/>
      <c r="P172" s="46">
        <f t="shared" si="20"/>
        <v>-0.43148870398690853</v>
      </c>
      <c r="Q172" s="10">
        <f t="shared" si="17"/>
        <v>-0.51607349652404899</v>
      </c>
      <c r="S172" s="46">
        <f t="shared" si="21"/>
        <v>-1.6161594325900894</v>
      </c>
      <c r="T172" s="10">
        <f t="shared" si="19"/>
        <v>-1.6935800885490457</v>
      </c>
    </row>
    <row r="173" spans="2:20" x14ac:dyDescent="0.3">
      <c r="B173" s="2" t="s">
        <v>170</v>
      </c>
      <c r="C173" s="41"/>
      <c r="D173" s="14">
        <v>3.36087823902173E-2</v>
      </c>
      <c r="E173" s="15">
        <v>2.4848483929103899E-2</v>
      </c>
      <c r="F173" s="19">
        <v>1.6090146350621101E-2</v>
      </c>
      <c r="G173" s="40"/>
      <c r="H173" s="98">
        <f>AVERAGE(CESM2_results!Z173,GFDL_results!Z173,GISS_results!Z173,MIROC_results!Z173,HadGEM_results!Z173)</f>
        <v>-2.3400204267880396</v>
      </c>
      <c r="I173" s="21">
        <f>AVERAGE(CESM2_results!AA173,GFDL_results!AA173,GISS_results!AA173,MIROC_results!AA173,HadGEM_results!AA173)</f>
        <v>-2.2074075739098804</v>
      </c>
      <c r="J173" s="10">
        <f>AVERAGE(CESM2_results!AB173,GFDL_results!AB173,GISS_results!AB173,MIROC_results!AB173,HadGEM_results!AB173)</f>
        <v>-1.9155060503342405</v>
      </c>
      <c r="K173" s="43"/>
      <c r="L173" s="98">
        <f>AVERAGE(CESM2_results!AD173,GFDL_results!AD173,GISS_results!AD173,MIROC_results!AD173,HadGEM_results!AD173)</f>
        <v>-2.5643677976223005</v>
      </c>
      <c r="M173" s="21">
        <f>AVERAGE(CESM2_results!AE173,GFDL_results!AE173,GISS_results!AE173,MIROC_results!AE173,HadGEM_results!AE173)</f>
        <v>-2.4183032060368985</v>
      </c>
      <c r="N173" s="10">
        <f>AVERAGE(CESM2_results!AF173,GFDL_results!AF173,GISS_results!AF173,MIROC_results!AF173,HadGEM_results!AF173)</f>
        <v>-2.0812200129977212</v>
      </c>
      <c r="O173" s="50"/>
      <c r="P173" s="46">
        <f t="shared" si="20"/>
        <v>-0.58301017410870537</v>
      </c>
      <c r="Q173" s="10">
        <f t="shared" si="17"/>
        <v>-0.66431895937677621</v>
      </c>
      <c r="S173" s="46">
        <f t="shared" si="21"/>
        <v>-4.3342786283975672</v>
      </c>
      <c r="T173" s="10">
        <f t="shared" si="19"/>
        <v>-4.8386240287829114</v>
      </c>
    </row>
    <row r="174" spans="2:20" x14ac:dyDescent="0.3">
      <c r="B174" s="2" t="s">
        <v>171</v>
      </c>
      <c r="C174" s="41"/>
      <c r="D174" s="14">
        <v>8.06884172344614E-3</v>
      </c>
      <c r="E174" s="15">
        <v>1.8777379238917001E-2</v>
      </c>
      <c r="F174" s="19">
        <v>8.1444312228344598E-3</v>
      </c>
      <c r="G174" s="40"/>
      <c r="H174" s="98">
        <f>AVERAGE(CESM2_results!Z174,GFDL_results!Z174,GISS_results!Z174,MIROC_results!Z174,HadGEM_results!Z174)</f>
        <v>-1.7875493281577604</v>
      </c>
      <c r="I174" s="21">
        <f>AVERAGE(CESM2_results!AA174,GFDL_results!AA174,GISS_results!AA174,MIROC_results!AA174,HadGEM_results!AA174)</f>
        <v>-1.7703963395328792</v>
      </c>
      <c r="J174" s="10">
        <f>AVERAGE(CESM2_results!AB174,GFDL_results!AB174,GISS_results!AB174,MIROC_results!AB174,HadGEM_results!AB174)</f>
        <v>-1.4796741412455809</v>
      </c>
      <c r="K174" s="43"/>
      <c r="L174" s="98">
        <f>AVERAGE(CESM2_results!AD174,GFDL_results!AD174,GISS_results!AD174,MIROC_results!AD174,HadGEM_results!AD174)</f>
        <v>-1.6689704811019119</v>
      </c>
      <c r="M174" s="21">
        <f>AVERAGE(CESM2_results!AE174,GFDL_results!AE174,GISS_results!AE174,MIROC_results!AE174,HadGEM_results!AE174)</f>
        <v>-1.6720006245249592</v>
      </c>
      <c r="N174" s="10">
        <f>AVERAGE(CESM2_results!AF174,GFDL_results!AF174,GISS_results!AF174,MIROC_results!AF174,HadGEM_results!AF174)</f>
        <v>-1.4198703990223513</v>
      </c>
      <c r="O174" s="50"/>
      <c r="P174" s="46">
        <f t="shared" si="20"/>
        <v>-0.15977622770777519</v>
      </c>
      <c r="Q174" s="10">
        <f t="shared" si="17"/>
        <v>-0.14940185097371009</v>
      </c>
      <c r="S174" s="46">
        <f t="shared" si="21"/>
        <v>-2.4038060994455854</v>
      </c>
      <c r="T174" s="10">
        <f t="shared" si="19"/>
        <v>-2.264497937438235</v>
      </c>
    </row>
    <row r="175" spans="2:20" x14ac:dyDescent="0.3">
      <c r="B175" s="2" t="s">
        <v>172</v>
      </c>
      <c r="C175" s="41"/>
      <c r="D175" s="14">
        <v>1.5985088074999002E-2</v>
      </c>
      <c r="E175" s="15">
        <v>2.0937196103938901E-2</v>
      </c>
      <c r="F175" s="19">
        <v>1.1845739905384201E-2</v>
      </c>
      <c r="G175" s="40"/>
      <c r="H175" s="98">
        <f>AVERAGE(CESM2_results!Z175,GFDL_results!Z175,GISS_results!Z175,MIROC_results!Z175,HadGEM_results!Z175)</f>
        <v>-1.5916073285219796</v>
      </c>
      <c r="I175" s="21">
        <f>AVERAGE(CESM2_results!AA175,GFDL_results!AA175,GISS_results!AA175,MIROC_results!AA175,HadGEM_results!AA175)</f>
        <v>-1.7007656899286219</v>
      </c>
      <c r="J175" s="10">
        <f>AVERAGE(CESM2_results!AB175,GFDL_results!AB175,GISS_results!AB175,MIROC_results!AB175,HadGEM_results!AB175)</f>
        <v>-1.5624974871810005</v>
      </c>
      <c r="K175" s="43"/>
      <c r="L175" s="98">
        <f>AVERAGE(CESM2_results!AD175,GFDL_results!AD175,GISS_results!AD175,MIROC_results!AD175,HadGEM_results!AD175)</f>
        <v>-1.5455321500676469</v>
      </c>
      <c r="M175" s="21">
        <f>AVERAGE(CESM2_results!AE175,GFDL_results!AE175,GISS_results!AE175,MIROC_results!AE175,HadGEM_results!AE175)</f>
        <v>-1.6569214009005606</v>
      </c>
      <c r="N175" s="10">
        <f>AVERAGE(CESM2_results!AF175,GFDL_results!AF175,GISS_results!AF175,MIROC_results!AF175,HadGEM_results!AF175)</f>
        <v>-1.447391287898752</v>
      </c>
      <c r="O175" s="50"/>
      <c r="P175" s="46">
        <f t="shared" si="20"/>
        <v>-0.24009173228295649</v>
      </c>
      <c r="Q175" s="10">
        <f t="shared" si="17"/>
        <v>-0.36714001087895454</v>
      </c>
      <c r="S175" s="46">
        <f t="shared" si="21"/>
        <v>-2.6137196099345354</v>
      </c>
      <c r="T175" s="10">
        <f t="shared" si="19"/>
        <v>-3.0721247097156796</v>
      </c>
    </row>
    <row r="176" spans="2:20" x14ac:dyDescent="0.3">
      <c r="B176" s="2" t="s">
        <v>173</v>
      </c>
      <c r="C176" s="41"/>
      <c r="D176" s="14">
        <v>5.4942144572012804E-4</v>
      </c>
      <c r="E176" s="15">
        <v>7.2392586081126303E-4</v>
      </c>
      <c r="F176" s="19">
        <v>2.6064928392070097E-4</v>
      </c>
      <c r="G176" s="40"/>
      <c r="H176" s="98">
        <f>AVERAGE(CESM2_results!Z176,GFDL_results!Z176,GISS_results!Z176,MIROC_results!Z176,HadGEM_results!Z176)</f>
        <v>-1.5729594112210001</v>
      </c>
      <c r="I176" s="21">
        <f>AVERAGE(CESM2_results!AA176,GFDL_results!AA176,GISS_results!AA176,MIROC_results!AA176,HadGEM_results!AA176)</f>
        <v>-1.5509503205122415</v>
      </c>
      <c r="J176" s="10">
        <f>AVERAGE(CESM2_results!AB176,GFDL_results!AB176,GISS_results!AB176,MIROC_results!AB176,HadGEM_results!AB176)</f>
        <v>-1.3335800637594992</v>
      </c>
      <c r="K176" s="43"/>
      <c r="L176" s="98">
        <f>AVERAGE(CESM2_results!AD176,GFDL_results!AD176,GISS_results!AD176,MIROC_results!AD176,HadGEM_results!AD176)</f>
        <v>-1.6841669853246615</v>
      </c>
      <c r="M176" s="21">
        <f>AVERAGE(CESM2_results!AE176,GFDL_results!AE176,GISS_results!AE176,MIROC_results!AE176,HadGEM_results!AE176)</f>
        <v>-1.6670047736500806</v>
      </c>
      <c r="N176" s="10">
        <f>AVERAGE(CESM2_results!AF176,GFDL_results!AF176,GISS_results!AF176,MIROC_results!AF176,HadGEM_results!AF176)</f>
        <v>-1.4291329389101606</v>
      </c>
      <c r="O176" s="50"/>
      <c r="P176" s="46">
        <f t="shared" si="20"/>
        <v>-0.23542238540614163</v>
      </c>
      <c r="Q176" s="10">
        <f t="shared" si="17"/>
        <v>-0.25568535719863794</v>
      </c>
      <c r="S176" s="46">
        <f t="shared" si="21"/>
        <v>-3.2899345381813818</v>
      </c>
      <c r="T176" s="10">
        <f t="shared" si="19"/>
        <v>-3.5528200694971965</v>
      </c>
    </row>
    <row r="177" spans="2:22" x14ac:dyDescent="0.3">
      <c r="B177" s="2" t="s">
        <v>174</v>
      </c>
      <c r="C177" s="41"/>
      <c r="D177" s="14">
        <v>6.1057630336216501E-2</v>
      </c>
      <c r="E177" s="15">
        <v>5.1148482592655801E-2</v>
      </c>
      <c r="F177" s="19">
        <v>1.7732640421179401E-2</v>
      </c>
      <c r="G177" s="40"/>
      <c r="H177" s="98">
        <f>AVERAGE(CESM2_results!Z177,GFDL_results!Z177,GISS_results!Z177,MIROC_results!Z177,HadGEM_results!Z177)</f>
        <v>-2.3146102264494202</v>
      </c>
      <c r="I177" s="21">
        <f>AVERAGE(CESM2_results!AA177,GFDL_results!AA177,GISS_results!AA177,MIROC_results!AA177,HadGEM_results!AA177)</f>
        <v>-2.1569960267344208</v>
      </c>
      <c r="J177" s="10">
        <f>AVERAGE(CESM2_results!AB177,GFDL_results!AB177,GISS_results!AB177,MIROC_results!AB177,HadGEM_results!AB177)</f>
        <v>-1.6728583327614999</v>
      </c>
      <c r="K177" s="43"/>
      <c r="L177" s="98">
        <f>AVERAGE(CESM2_results!AD177,GFDL_results!AD177,GISS_results!AD177,MIROC_results!AD177,HadGEM_results!AD177)</f>
        <v>-2.3452650240321788</v>
      </c>
      <c r="M177" s="21">
        <f>AVERAGE(CESM2_results!AE177,GFDL_results!AE177,GISS_results!AE177,MIROC_results!AE177,HadGEM_results!AE177)</f>
        <v>-2.1790837867857897</v>
      </c>
      <c r="N177" s="10">
        <f>AVERAGE(CESM2_results!AF177,GFDL_results!AF177,GISS_results!AF177,MIROC_results!AF177,HadGEM_results!AF177)</f>
        <v>-1.6850610795827101</v>
      </c>
      <c r="O177" s="50"/>
      <c r="P177" s="46">
        <f t="shared" si="20"/>
        <v>-0.49743441120823967</v>
      </c>
      <c r="Q177" s="10">
        <f t="shared" si="17"/>
        <v>-0.51040969686923854</v>
      </c>
      <c r="S177" s="46">
        <f t="shared" si="21"/>
        <v>-3.6733241201896139</v>
      </c>
      <c r="T177" s="10">
        <f t="shared" si="19"/>
        <v>-3.7373641445273718</v>
      </c>
    </row>
    <row r="178" spans="2:22" x14ac:dyDescent="0.3">
      <c r="B178" s="2" t="s">
        <v>175</v>
      </c>
      <c r="C178" s="41"/>
      <c r="D178" s="14">
        <v>8.7137671518938795E-2</v>
      </c>
      <c r="E178" s="15">
        <v>0.16435615081895899</v>
      </c>
      <c r="F178" s="19">
        <v>4.5408744936677001E-2</v>
      </c>
      <c r="G178" s="40"/>
      <c r="H178" s="98">
        <f>AVERAGE(CESM2_results!Z178,GFDL_results!Z178,GISS_results!Z178,MIROC_results!Z178,HadGEM_results!Z178)</f>
        <v>-2.8414111091508603</v>
      </c>
      <c r="I178" s="21">
        <f>AVERAGE(CESM2_results!AA178,GFDL_results!AA178,GISS_results!AA178,MIROC_results!AA178,HadGEM_results!AA178)</f>
        <v>-2.7512050941840798</v>
      </c>
      <c r="J178" s="10">
        <f>AVERAGE(CESM2_results!AB178,GFDL_results!AB178,GISS_results!AB178,MIROC_results!AB178,HadGEM_results!AB178)</f>
        <v>-2.1755411253070007</v>
      </c>
      <c r="K178" s="43"/>
      <c r="L178" s="98">
        <f>AVERAGE(CESM2_results!AD178,GFDL_results!AD178,GISS_results!AD178,MIROC_results!AD178,HadGEM_results!AD178)</f>
        <v>-3.0716083513478099</v>
      </c>
      <c r="M178" s="21">
        <f>AVERAGE(CESM2_results!AE178,GFDL_results!AE178,GISS_results!AE178,MIROC_results!AE178,HadGEM_results!AE178)</f>
        <v>-2.9746624831237982</v>
      </c>
      <c r="N178" s="10">
        <f>AVERAGE(CESM2_results!AF178,GFDL_results!AF178,GISS_results!AF178,MIROC_results!AF178,HadGEM_results!AF178)</f>
        <v>-2.3502786796569395</v>
      </c>
      <c r="O178" s="50"/>
      <c r="P178" s="46">
        <f t="shared" si="20"/>
        <v>-0.45012263580020501</v>
      </c>
      <c r="Q178" s="10">
        <f t="shared" si="17"/>
        <v>-0.48821139135874175</v>
      </c>
      <c r="S178" s="46">
        <f t="shared" si="21"/>
        <v>-3.6903911609046931</v>
      </c>
      <c r="T178" s="10">
        <f t="shared" si="19"/>
        <v>-3.9930207772530899</v>
      </c>
    </row>
    <row r="179" spans="2:22" x14ac:dyDescent="0.3">
      <c r="B179" s="2" t="s">
        <v>176</v>
      </c>
      <c r="C179" s="41"/>
      <c r="D179" s="14">
        <v>0.95556253685753401</v>
      </c>
      <c r="E179" s="15">
        <v>0.85736289291832801</v>
      </c>
      <c r="F179" s="19">
        <v>0.52910688938331996</v>
      </c>
      <c r="G179" s="40"/>
      <c r="H179" s="98">
        <f>AVERAGE(CESM2_results!Z179,GFDL_results!Z179,GISS_results!Z179,MIROC_results!Z179,HadGEM_results!Z179)</f>
        <v>-2.6141543267410214</v>
      </c>
      <c r="I179" s="21">
        <f>AVERAGE(CESM2_results!AA179,GFDL_results!AA179,GISS_results!AA179,MIROC_results!AA179,HadGEM_results!AA179)</f>
        <v>-2.5569309131106221</v>
      </c>
      <c r="J179" s="10">
        <f>AVERAGE(CESM2_results!AB179,GFDL_results!AB179,GISS_results!AB179,MIROC_results!AB179,HadGEM_results!AB179)</f>
        <v>-2.1859553437744395</v>
      </c>
      <c r="K179" s="43"/>
      <c r="L179" s="98">
        <f>AVERAGE(CESM2_results!AD179,GFDL_results!AD179,GISS_results!AD179,MIROC_results!AD179,HadGEM_results!AD179)</f>
        <v>-2.8202399163511687</v>
      </c>
      <c r="M179" s="21">
        <f>AVERAGE(CESM2_results!AE179,GFDL_results!AE179,GISS_results!AE179,MIROC_results!AE179,HadGEM_results!AE179)</f>
        <v>-2.7310063712652264</v>
      </c>
      <c r="N179" s="10">
        <f>AVERAGE(CESM2_results!AF179,GFDL_results!AF179,GISS_results!AF179,MIROC_results!AF179,HadGEM_results!AF179)</f>
        <v>-2.3330207307986912</v>
      </c>
      <c r="O179" s="50"/>
      <c r="P179" s="46">
        <f t="shared" si="20"/>
        <v>-0.73783333481607893</v>
      </c>
      <c r="Q179" s="10">
        <f t="shared" si="17"/>
        <v>-0.82433729336880956</v>
      </c>
      <c r="S179" s="46">
        <f t="shared" si="21"/>
        <v>-2.6579352366055398</v>
      </c>
      <c r="T179" s="10">
        <f t="shared" si="19"/>
        <v>-2.8577806680974569</v>
      </c>
    </row>
    <row r="180" spans="2:22" x14ac:dyDescent="0.3">
      <c r="B180" s="2" t="s">
        <v>177</v>
      </c>
      <c r="C180" s="41"/>
      <c r="D180" s="14">
        <v>0.30992369825235899</v>
      </c>
      <c r="E180" s="15">
        <v>0.40694675656945201</v>
      </c>
      <c r="F180" s="19">
        <v>0.21735457150276999</v>
      </c>
      <c r="G180" s="40"/>
      <c r="H180" s="98">
        <f>AVERAGE(CESM2_results!Z180,GFDL_results!Z180,GISS_results!Z180,MIROC_results!Z180,HadGEM_results!Z180)</f>
        <v>-2.76140658014954</v>
      </c>
      <c r="I180" s="21">
        <f>AVERAGE(CESM2_results!AA180,GFDL_results!AA180,GISS_results!AA180,MIROC_results!AA180,HadGEM_results!AA180)</f>
        <v>-2.8654628438773799</v>
      </c>
      <c r="J180" s="10">
        <f>AVERAGE(CESM2_results!AB180,GFDL_results!AB180,GISS_results!AB180,MIROC_results!AB180,HadGEM_results!AB180)</f>
        <v>-2.4128273165359202</v>
      </c>
      <c r="K180" s="43"/>
      <c r="L180" s="98">
        <f>AVERAGE(CESM2_results!AD180,GFDL_results!AD180,GISS_results!AD180,MIROC_results!AD180,HadGEM_results!AD180)</f>
        <v>-3.1736890458949008</v>
      </c>
      <c r="M180" s="21">
        <f>AVERAGE(CESM2_results!AE180,GFDL_results!AE180,GISS_results!AE180,MIROC_results!AE180,HadGEM_results!AE180)</f>
        <v>-3.2975337125368385</v>
      </c>
      <c r="N180" s="10">
        <f>AVERAGE(CESM2_results!AF180,GFDL_results!AF180,GISS_results!AF180,MIROC_results!AF180,HadGEM_results!AF180)</f>
        <v>-2.7922158131406194</v>
      </c>
      <c r="O180" s="50"/>
      <c r="P180" s="46">
        <f t="shared" si="20"/>
        <v>-0.73458430460850388</v>
      </c>
      <c r="Q180" s="10">
        <f t="shared" si="17"/>
        <v>-0.8190161447246207</v>
      </c>
      <c r="S180" s="46">
        <f t="shared" si="21"/>
        <v>-3.5605987349083743</v>
      </c>
      <c r="T180" s="10">
        <f t="shared" si="19"/>
        <v>-4.0697387816179535</v>
      </c>
    </row>
    <row r="181" spans="2:22" x14ac:dyDescent="0.3">
      <c r="B181" s="2" t="s">
        <v>178</v>
      </c>
      <c r="C181" s="41"/>
      <c r="D181" s="14">
        <v>0</v>
      </c>
      <c r="E181" s="15">
        <v>0</v>
      </c>
      <c r="F181" s="19">
        <v>0</v>
      </c>
      <c r="G181" s="40"/>
      <c r="H181" s="98" t="s">
        <v>107</v>
      </c>
      <c r="I181" s="21" t="s">
        <v>107</v>
      </c>
      <c r="J181" s="10" t="s">
        <v>107</v>
      </c>
      <c r="K181" s="43"/>
      <c r="L181" s="98" t="s">
        <v>107</v>
      </c>
      <c r="M181" s="21" t="s">
        <v>107</v>
      </c>
      <c r="N181" s="10" t="s">
        <v>107</v>
      </c>
      <c r="O181" s="50"/>
      <c r="P181" s="46" t="s">
        <v>107</v>
      </c>
      <c r="Q181" s="10" t="s">
        <v>107</v>
      </c>
      <c r="S181" s="46" t="s">
        <v>107</v>
      </c>
      <c r="T181" s="10" t="s">
        <v>107</v>
      </c>
    </row>
    <row r="182" spans="2:22" x14ac:dyDescent="0.3">
      <c r="B182" s="2" t="s">
        <v>179</v>
      </c>
      <c r="C182" s="41"/>
      <c r="D182" s="14">
        <v>9.2063869718621599E-2</v>
      </c>
      <c r="E182" s="15">
        <v>0.25188594679654203</v>
      </c>
      <c r="F182" s="19">
        <v>0.15321611288565601</v>
      </c>
      <c r="G182" s="40"/>
      <c r="H182" s="98">
        <f>AVERAGE(CESM2_results!Z182,GFDL_results!Z182,GISS_results!Z182,MIROC_results!Z182,HadGEM_results!Z182)</f>
        <v>-1.6565720521581013</v>
      </c>
      <c r="I182" s="21">
        <f>AVERAGE(CESM2_results!AA182,GFDL_results!AA182,GISS_results!AA182,MIROC_results!AA182,HadGEM_results!AA182)</f>
        <v>-1.7425276229500384</v>
      </c>
      <c r="J182" s="10">
        <f>AVERAGE(CESM2_results!AB182,GFDL_results!AB182,GISS_results!AB182,MIROC_results!AB182,HadGEM_results!AB182)</f>
        <v>-1.665950999720581</v>
      </c>
      <c r="K182" s="43"/>
      <c r="L182" s="98">
        <f>AVERAGE(CESM2_results!AD182,GFDL_results!AD182,GISS_results!AD182,MIROC_results!AD182,HadGEM_results!AD182)</f>
        <v>-1.6429958521654178</v>
      </c>
      <c r="M182" s="21">
        <f>AVERAGE(CESM2_results!AE182,GFDL_results!AE182,GISS_results!AE182,MIROC_results!AE182,HadGEM_results!AE182)</f>
        <v>-1.7245250616031214</v>
      </c>
      <c r="N182" s="10">
        <f>AVERAGE(CESM2_results!AF182,GFDL_results!AF182,GISS_results!AF182,MIROC_results!AF182,HadGEM_results!AF182)</f>
        <v>-1.6427654925486892</v>
      </c>
      <c r="O182" s="50"/>
      <c r="P182" s="46">
        <f t="shared" ref="P182:P197" si="22">SLOPE(H182:J182,LN($D182:$F182))</f>
        <v>-8.5126158002371929E-2</v>
      </c>
      <c r="Q182" s="10">
        <f t="shared" si="17"/>
        <v>-8.0668999323425014E-2</v>
      </c>
      <c r="S182" s="46">
        <f t="shared" ref="S182:S197" si="23">INTERCEPT(H182:J182,LN($D182:$F182))</f>
        <v>-1.8483861944569957</v>
      </c>
      <c r="T182" s="10">
        <f t="shared" si="19"/>
        <v>-1.8217520431957022</v>
      </c>
    </row>
    <row r="183" spans="2:22" x14ac:dyDescent="0.3">
      <c r="B183" s="2" t="s">
        <v>180</v>
      </c>
      <c r="C183" s="41"/>
      <c r="D183" s="14">
        <v>0.55699177083181695</v>
      </c>
      <c r="E183" s="15">
        <v>0.47150193161979098</v>
      </c>
      <c r="F183" s="19">
        <v>0.182085431046764</v>
      </c>
      <c r="G183" s="40"/>
      <c r="H183" s="98">
        <f>AVERAGE(CESM2_results!Z183,GFDL_results!Z183,GISS_results!Z183,MIROC_results!Z183,HadGEM_results!Z183)</f>
        <v>-2.1021272004451603</v>
      </c>
      <c r="I183" s="21">
        <f>AVERAGE(CESM2_results!AA183,GFDL_results!AA183,GISS_results!AA183,MIROC_results!AA183,HadGEM_results!AA183)</f>
        <v>-1.972825778732441</v>
      </c>
      <c r="J183" s="10">
        <f>AVERAGE(CESM2_results!AB183,GFDL_results!AB183,GISS_results!AB183,MIROC_results!AB183,HadGEM_results!AB183)</f>
        <v>-1.6868115365709599</v>
      </c>
      <c r="K183" s="43"/>
      <c r="L183" s="98">
        <f>AVERAGE(CESM2_results!AD183,GFDL_results!AD183,GISS_results!AD183,MIROC_results!AD183,HadGEM_results!AD183)</f>
        <v>-2.4121128915592807</v>
      </c>
      <c r="M183" s="21">
        <f>AVERAGE(CESM2_results!AE183,GFDL_results!AE183,GISS_results!AE183,MIROC_results!AE183,HadGEM_results!AE183)</f>
        <v>-2.2279800444981506</v>
      </c>
      <c r="N183" s="10">
        <f>AVERAGE(CESM2_results!AF183,GFDL_results!AF183,GISS_results!AF183,MIROC_results!AF183,HadGEM_results!AF183)</f>
        <v>-1.8869009132703269</v>
      </c>
      <c r="O183" s="50"/>
      <c r="P183" s="46">
        <f t="shared" si="22"/>
        <v>-0.34722367692785949</v>
      </c>
      <c r="Q183" s="10">
        <f t="shared" si="17"/>
        <v>-0.43169045295188291</v>
      </c>
      <c r="S183" s="46">
        <f t="shared" si="23"/>
        <v>-2.2724780945624676</v>
      </c>
      <c r="T183" s="10">
        <f t="shared" si="19"/>
        <v>-2.6131564414252955</v>
      </c>
    </row>
    <row r="184" spans="2:22" x14ac:dyDescent="0.3">
      <c r="B184" s="2" t="s">
        <v>181</v>
      </c>
      <c r="C184" s="41"/>
      <c r="D184" s="14">
        <v>0.40790914176480098</v>
      </c>
      <c r="E184" s="15">
        <v>0.57104662975992204</v>
      </c>
      <c r="F184" s="19">
        <v>0.14421639564366201</v>
      </c>
      <c r="G184" s="40"/>
      <c r="H184" s="98">
        <f>AVERAGE(CESM2_results!Z184,GFDL_results!Z184,GISS_results!Z184,MIROC_results!Z184,HadGEM_results!Z184)</f>
        <v>-4.1847850941287419</v>
      </c>
      <c r="I184" s="21">
        <f>AVERAGE(CESM2_results!AA184,GFDL_results!AA184,GISS_results!AA184,MIROC_results!AA184,HadGEM_results!AA184)</f>
        <v>-4.431812083699799</v>
      </c>
      <c r="J184" s="10">
        <f>AVERAGE(CESM2_results!AB184,GFDL_results!AB184,GISS_results!AB184,MIROC_results!AB184,HadGEM_results!AB184)</f>
        <v>-3.2440954109216604</v>
      </c>
      <c r="K184" s="43"/>
      <c r="L184" s="98">
        <f>AVERAGE(CESM2_results!AD184,GFDL_results!AD184,GISS_results!AD184,MIROC_results!AD184,HadGEM_results!AD184)</f>
        <v>-4.4076674859417171</v>
      </c>
      <c r="M184" s="21">
        <f>AVERAGE(CESM2_results!AE184,GFDL_results!AE184,GISS_results!AE184,MIROC_results!AE184,HadGEM_results!AE184)</f>
        <v>-4.7236109168175817</v>
      </c>
      <c r="N184" s="10">
        <f>AVERAGE(CESM2_results!AF184,GFDL_results!AF184,GISS_results!AF184,MIROC_results!AF184,HadGEM_results!AF184)</f>
        <v>-3.4498505125640664</v>
      </c>
      <c r="O184" s="50"/>
      <c r="P184" s="46">
        <f t="shared" si="22"/>
        <v>-0.87293730877049158</v>
      </c>
      <c r="Q184" s="10">
        <f t="shared" si="17"/>
        <v>-0.9245569137615105</v>
      </c>
      <c r="S184" s="46">
        <f t="shared" si="23"/>
        <v>-4.940983040155662</v>
      </c>
      <c r="T184" s="10">
        <f t="shared" si="19"/>
        <v>-5.2395177505919754</v>
      </c>
    </row>
    <row r="185" spans="2:22" x14ac:dyDescent="0.3">
      <c r="B185" s="2" t="s">
        <v>182</v>
      </c>
      <c r="C185" s="41"/>
      <c r="D185" s="14">
        <v>0.846882993866798</v>
      </c>
      <c r="E185" s="15">
        <v>0.52734172231700105</v>
      </c>
      <c r="F185" s="19">
        <v>0.36997941161735498</v>
      </c>
      <c r="G185" s="40"/>
      <c r="H185" s="98">
        <f>AVERAGE(CESM2_results!Z185,GFDL_results!Z185,GISS_results!Z185,MIROC_results!Z185,HadGEM_results!Z185)</f>
        <v>-2.4207272446526402</v>
      </c>
      <c r="I185" s="21">
        <f>AVERAGE(CESM2_results!AA185,GFDL_results!AA185,GISS_results!AA185,MIROC_results!AA185,HadGEM_results!AA185)</f>
        <v>-2.1795093194390787</v>
      </c>
      <c r="J185" s="10">
        <f>AVERAGE(CESM2_results!AB185,GFDL_results!AB185,GISS_results!AB185,MIROC_results!AB185,HadGEM_results!AB185)</f>
        <v>-1.8497208062706605</v>
      </c>
      <c r="K185" s="43"/>
      <c r="L185" s="98">
        <f>AVERAGE(CESM2_results!AD185,GFDL_results!AD185,GISS_results!AD185,MIROC_results!AD185,HadGEM_results!AD185)</f>
        <v>-2.7918912470544797</v>
      </c>
      <c r="M185" s="21">
        <f>AVERAGE(CESM2_results!AE185,GFDL_results!AE185,GISS_results!AE185,MIROC_results!AE185,HadGEM_results!AE185)</f>
        <v>-2.4017026112030395</v>
      </c>
      <c r="N185" s="10">
        <f>AVERAGE(CESM2_results!AF185,GFDL_results!AF185,GISS_results!AF185,MIROC_results!AF185,HadGEM_results!AF185)</f>
        <v>-2.0169034997450601</v>
      </c>
      <c r="O185" s="50"/>
      <c r="P185" s="46">
        <f t="shared" si="22"/>
        <v>-0.67968580851138105</v>
      </c>
      <c r="Q185" s="10">
        <f t="shared" si="17"/>
        <v>-0.92972478039138162</v>
      </c>
      <c r="S185" s="46">
        <f t="shared" si="23"/>
        <v>-2.5578895235476629</v>
      </c>
      <c r="T185" s="10">
        <f t="shared" si="19"/>
        <v>-2.9614601716794113</v>
      </c>
    </row>
    <row r="186" spans="2:22" x14ac:dyDescent="0.3">
      <c r="B186" s="2" t="s">
        <v>183</v>
      </c>
      <c r="C186" s="41"/>
      <c r="D186" s="14">
        <v>0.1740325076773</v>
      </c>
      <c r="E186" s="15">
        <v>0.42344442790107101</v>
      </c>
      <c r="F186" s="19">
        <v>0.2260815036239</v>
      </c>
      <c r="G186" s="40"/>
      <c r="H186" s="98">
        <f>AVERAGE(CESM2_results!Z186,GFDL_results!Z186,GISS_results!Z186,MIROC_results!Z186,HadGEM_results!Z186)</f>
        <v>-1.7341376296958189</v>
      </c>
      <c r="I186" s="21">
        <f>AVERAGE(CESM2_results!AA186,GFDL_results!AA186,GISS_results!AA186,MIROC_results!AA186,HadGEM_results!AA186)</f>
        <v>-1.8213824738015192</v>
      </c>
      <c r="J186" s="10">
        <f>AVERAGE(CESM2_results!AB186,GFDL_results!AB186,GISS_results!AB186,MIROC_results!AB186,HadGEM_results!AB186)</f>
        <v>-1.6201970750581993</v>
      </c>
      <c r="K186" s="43"/>
      <c r="L186" s="98">
        <f>AVERAGE(CESM2_results!AD186,GFDL_results!AD186,GISS_results!AD186,MIROC_results!AD186,HadGEM_results!AD186)</f>
        <v>-1.7650003864391195</v>
      </c>
      <c r="M186" s="21">
        <f>AVERAGE(CESM2_results!AE186,GFDL_results!AE186,GISS_results!AE186,MIROC_results!AE186,HadGEM_results!AE186)</f>
        <v>-1.8484411734911901</v>
      </c>
      <c r="N186" s="10">
        <f>AVERAGE(CESM2_results!AF186,GFDL_results!AF186,GISS_results!AF186,MIROC_results!AF186,HadGEM_results!AF186)</f>
        <v>-1.6421714564159919</v>
      </c>
      <c r="O186" s="50"/>
      <c r="P186" s="46">
        <f t="shared" si="22"/>
        <v>-0.13888860463789704</v>
      </c>
      <c r="Q186" s="10">
        <f t="shared" si="17"/>
        <v>-0.1368791598301102</v>
      </c>
      <c r="S186" s="46">
        <f t="shared" si="23"/>
        <v>-1.9148083879890569</v>
      </c>
      <c r="T186" s="10">
        <f t="shared" si="19"/>
        <v>-1.9386976387658548</v>
      </c>
    </row>
    <row r="187" spans="2:22" x14ac:dyDescent="0.3">
      <c r="B187" s="2" t="s">
        <v>184</v>
      </c>
      <c r="C187" s="41"/>
      <c r="D187" s="14">
        <v>10.528314402522099</v>
      </c>
      <c r="E187" s="15">
        <v>6.0107707381020603</v>
      </c>
      <c r="F187" s="19">
        <v>3.8008361286666101</v>
      </c>
      <c r="G187" s="40"/>
      <c r="H187" s="98">
        <f>AVERAGE(CESM2_results!Z187,GFDL_results!Z187,GISS_results!Z187,MIROC_results!Z187,HadGEM_results!Z187)</f>
        <v>-2.2377532263780195</v>
      </c>
      <c r="I187" s="21">
        <f>AVERAGE(CESM2_results!AA187,GFDL_results!AA187,GISS_results!AA187,MIROC_results!AA187,HadGEM_results!AA187)</f>
        <v>-2.0342829392260398</v>
      </c>
      <c r="J187" s="10">
        <f>AVERAGE(CESM2_results!AB187,GFDL_results!AB187,GISS_results!AB187,MIROC_results!AB187,HadGEM_results!AB187)</f>
        <v>-1.7378676703769593</v>
      </c>
      <c r="K187" s="43"/>
      <c r="L187" s="98">
        <f>AVERAGE(CESM2_results!AD187,GFDL_results!AD187,GISS_results!AD187,MIROC_results!AD187,HadGEM_results!AD187)</f>
        <v>-2.3160383045888593</v>
      </c>
      <c r="M187" s="21">
        <f>AVERAGE(CESM2_results!AE187,GFDL_results!AE187,GISS_results!AE187,MIROC_results!AE187,HadGEM_results!AE187)</f>
        <v>-2.0663472718232798</v>
      </c>
      <c r="N187" s="10">
        <f>AVERAGE(CESM2_results!AF187,GFDL_results!AF187,GISS_results!AF187,MIROC_results!AF187,HadGEM_results!AF187)</f>
        <v>-1.7454903502300205</v>
      </c>
      <c r="O187" s="50"/>
      <c r="P187" s="46">
        <f t="shared" si="22"/>
        <v>-0.48595927308760689</v>
      </c>
      <c r="Q187" s="10">
        <f t="shared" si="17"/>
        <v>-0.55579499842288838</v>
      </c>
      <c r="S187" s="46">
        <f t="shared" si="23"/>
        <v>-1.1151552596379539</v>
      </c>
      <c r="T187" s="10">
        <f t="shared" si="19"/>
        <v>-1.0268465336234522</v>
      </c>
      <c r="V187" s="35">
        <f>Q187*LN(Input!D193)+MMM_results!T187</f>
        <v>-2.3352258860268833</v>
      </c>
    </row>
    <row r="188" spans="2:22" x14ac:dyDescent="0.3">
      <c r="B188" s="2" t="s">
        <v>185</v>
      </c>
      <c r="C188" s="41"/>
      <c r="D188" s="14">
        <v>6.0240707918088901E-2</v>
      </c>
      <c r="E188" s="15">
        <v>6.8838605150993798E-2</v>
      </c>
      <c r="F188" s="19">
        <v>2.49964253074038E-2</v>
      </c>
      <c r="G188" s="40"/>
      <c r="H188" s="98">
        <f>AVERAGE(CESM2_results!Z188,GFDL_results!Z188,GISS_results!Z188,MIROC_results!Z188,HadGEM_results!Z188)</f>
        <v>-1.4729081901901608</v>
      </c>
      <c r="I188" s="21">
        <f>AVERAGE(CESM2_results!AA188,GFDL_results!AA188,GISS_results!AA188,MIROC_results!AA188,HadGEM_results!AA188)</f>
        <v>-1.4674156024991205</v>
      </c>
      <c r="J188" s="10">
        <f>AVERAGE(CESM2_results!AB188,GFDL_results!AB188,GISS_results!AB188,MIROC_results!AB188,HadGEM_results!AB188)</f>
        <v>-1.1187715433441994</v>
      </c>
      <c r="K188" s="43"/>
      <c r="L188" s="98">
        <f>AVERAGE(CESM2_results!AD188,GFDL_results!AD188,GISS_results!AD188,MIROC_results!AD188,HadGEM_results!AD188)</f>
        <v>-1.41773247855919</v>
      </c>
      <c r="M188" s="21">
        <f>AVERAGE(CESM2_results!AE188,GFDL_results!AE188,GISS_results!AE188,MIROC_results!AE188,HadGEM_results!AE188)</f>
        <v>-1.4287428520983005</v>
      </c>
      <c r="N188" s="10">
        <f>AVERAGE(CESM2_results!AF188,GFDL_results!AF188,GISS_results!AF188,MIROC_results!AF188,HadGEM_results!AF188)</f>
        <v>-1.1148754403630796</v>
      </c>
      <c r="O188" s="50"/>
      <c r="P188" s="46">
        <f t="shared" si="22"/>
        <v>-0.36526270873418593</v>
      </c>
      <c r="Q188" s="10">
        <f t="shared" si="17"/>
        <v>-0.3222787302009803</v>
      </c>
      <c r="S188" s="46">
        <f t="shared" si="23"/>
        <v>-2.4700562746271064</v>
      </c>
      <c r="T188" s="10">
        <f t="shared" si="19"/>
        <v>-2.3060237293316845</v>
      </c>
    </row>
    <row r="189" spans="2:22" x14ac:dyDescent="0.3">
      <c r="B189" s="2" t="s">
        <v>186</v>
      </c>
      <c r="C189" s="41"/>
      <c r="D189" s="14">
        <v>0.35389009994843301</v>
      </c>
      <c r="E189" s="15">
        <v>0.46414020440799802</v>
      </c>
      <c r="F189" s="19">
        <v>0.20991902989067099</v>
      </c>
      <c r="G189" s="40"/>
      <c r="H189" s="98">
        <f>AVERAGE(CESM2_results!Z189,GFDL_results!Z189,GISS_results!Z189,MIROC_results!Z189,HadGEM_results!Z189)</f>
        <v>-2.7953464136478603</v>
      </c>
      <c r="I189" s="21">
        <f>AVERAGE(CESM2_results!AA189,GFDL_results!AA189,GISS_results!AA189,MIROC_results!AA189,HadGEM_results!AA189)</f>
        <v>-2.8846510232105418</v>
      </c>
      <c r="J189" s="10">
        <f>AVERAGE(CESM2_results!AB189,GFDL_results!AB189,GISS_results!AB189,MIROC_results!AB189,HadGEM_results!AB189)</f>
        <v>-2.4583208521475415</v>
      </c>
      <c r="K189" s="43"/>
      <c r="L189" s="98">
        <f>AVERAGE(CESM2_results!AD189,GFDL_results!AD189,GISS_results!AD189,MIROC_results!AD189,HadGEM_results!AD189)</f>
        <v>-3.1247916665097817</v>
      </c>
      <c r="M189" s="21">
        <f>AVERAGE(CESM2_results!AE189,GFDL_results!AE189,GISS_results!AE189,MIROC_results!AE189,HadGEM_results!AE189)</f>
        <v>-3.2187179886276396</v>
      </c>
      <c r="N189" s="10">
        <f>AVERAGE(CESM2_results!AF189,GFDL_results!AF189,GISS_results!AF189,MIROC_results!AF189,HadGEM_results!AF189)</f>
        <v>-2.7488504037697394</v>
      </c>
      <c r="O189" s="50"/>
      <c r="P189" s="46">
        <f t="shared" si="22"/>
        <v>-0.55181474760767157</v>
      </c>
      <c r="Q189" s="10">
        <f t="shared" si="17"/>
        <v>-0.60932404579952104</v>
      </c>
      <c r="S189" s="46">
        <f t="shared" si="23"/>
        <v>-3.3321610649628561</v>
      </c>
      <c r="T189" s="10">
        <f t="shared" si="19"/>
        <v>-3.714726700062267</v>
      </c>
    </row>
    <row r="190" spans="2:22" x14ac:dyDescent="0.3">
      <c r="B190" s="2" t="s">
        <v>187</v>
      </c>
      <c r="C190" s="41"/>
      <c r="D190" s="14">
        <v>1.4504877950399901E-3</v>
      </c>
      <c r="E190" s="15">
        <v>2.3846025074694302E-3</v>
      </c>
      <c r="F190" s="19">
        <v>1.62629868041779E-3</v>
      </c>
      <c r="G190" s="40"/>
      <c r="H190" s="98">
        <f>AVERAGE(CESM2_results!Z190,GFDL_results!Z190,GISS_results!Z190,MIROC_results!Z190,HadGEM_results!Z190)</f>
        <v>-1.5509329807763592</v>
      </c>
      <c r="I190" s="21">
        <f>AVERAGE(CESM2_results!AA190,GFDL_results!AA190,GISS_results!AA190,MIROC_results!AA190,HadGEM_results!AA190)</f>
        <v>-1.5000076000327389</v>
      </c>
      <c r="J190" s="10">
        <f>AVERAGE(CESM2_results!AB190,GFDL_results!AB190,GISS_results!AB190,MIROC_results!AB190,HadGEM_results!AB190)</f>
        <v>-1.2807815150873196</v>
      </c>
      <c r="K190" s="43"/>
      <c r="L190" s="98">
        <f>AVERAGE(CESM2_results!AD190,GFDL_results!AD190,GISS_results!AD190,MIROC_results!AD190,HadGEM_results!AD190)</f>
        <v>-1.6627874955446003</v>
      </c>
      <c r="M190" s="21">
        <f>AVERAGE(CESM2_results!AE190,GFDL_results!AE190,GISS_results!AE190,MIROC_results!AE190,HadGEM_results!AE190)</f>
        <v>-1.6376238498835398</v>
      </c>
      <c r="N190" s="10">
        <f>AVERAGE(CESM2_results!AF190,GFDL_results!AF190,GISS_results!AF190,MIROC_results!AF190,HadGEM_results!AF190)</f>
        <v>-1.3998373645198399</v>
      </c>
      <c r="O190" s="50"/>
      <c r="P190" s="46">
        <f t="shared" si="22"/>
        <v>-6.805767984758973E-2</v>
      </c>
      <c r="Q190" s="10">
        <f t="shared" si="17"/>
        <v>-0.11903869572226762</v>
      </c>
      <c r="S190" s="46">
        <f t="shared" si="23"/>
        <v>-1.8748492019678982</v>
      </c>
      <c r="T190" s="10">
        <f t="shared" si="19"/>
        <v>-2.3205036545198805</v>
      </c>
    </row>
    <row r="191" spans="2:22" x14ac:dyDescent="0.3">
      <c r="B191" s="2" t="s">
        <v>188</v>
      </c>
      <c r="C191" s="41"/>
      <c r="D191" s="14">
        <v>0.67539286482648098</v>
      </c>
      <c r="E191" s="15">
        <v>1.09802572291067</v>
      </c>
      <c r="F191" s="19">
        <v>0.34906041965722401</v>
      </c>
      <c r="G191" s="40"/>
      <c r="H191" s="98">
        <f>AVERAGE(CESM2_results!Z191,GFDL_results!Z191,GISS_results!Z191,MIROC_results!Z191,HadGEM_results!Z191)</f>
        <v>-1.8373693094998196</v>
      </c>
      <c r="I191" s="21">
        <f>AVERAGE(CESM2_results!AA191,GFDL_results!AA191,GISS_results!AA191,MIROC_results!AA191,HadGEM_results!AA191)</f>
        <v>-1.9245373123269793</v>
      </c>
      <c r="J191" s="10">
        <f>AVERAGE(CESM2_results!AB191,GFDL_results!AB191,GISS_results!AB191,MIROC_results!AB191,HadGEM_results!AB191)</f>
        <v>-1.4102241596038199</v>
      </c>
      <c r="K191" s="43"/>
      <c r="L191" s="98">
        <f>AVERAGE(CESM2_results!AD191,GFDL_results!AD191,GISS_results!AD191,MIROC_results!AD191,HadGEM_results!AD191)</f>
        <v>-1.8281172082634292</v>
      </c>
      <c r="M191" s="21">
        <f>AVERAGE(CESM2_results!AE191,GFDL_results!AE191,GISS_results!AE191,MIROC_results!AE191,HadGEM_results!AE191)</f>
        <v>-1.9032067119442586</v>
      </c>
      <c r="N191" s="10">
        <f>AVERAGE(CESM2_results!AF191,GFDL_results!AF191,GISS_results!AF191,MIROC_results!AF191,HadGEM_results!AF191)</f>
        <v>-1.4148999688925898</v>
      </c>
      <c r="O191" s="50"/>
      <c r="P191" s="46">
        <f t="shared" si="22"/>
        <v>-0.46026097552130946</v>
      </c>
      <c r="Q191" s="10">
        <f t="shared" si="17"/>
        <v>-0.43766035551696764</v>
      </c>
      <c r="S191" s="46">
        <f t="shared" si="23"/>
        <v>-1.9313845992121004</v>
      </c>
      <c r="T191" s="10">
        <f t="shared" si="19"/>
        <v>-1.9125677114449811</v>
      </c>
    </row>
    <row r="192" spans="2:22" x14ac:dyDescent="0.3">
      <c r="B192" s="2" t="s">
        <v>189</v>
      </c>
      <c r="C192" s="41"/>
      <c r="D192" s="14">
        <v>0.82618364739209305</v>
      </c>
      <c r="E192" s="15">
        <v>1.2692477066904599</v>
      </c>
      <c r="F192" s="19">
        <v>0.64846268811859198</v>
      </c>
      <c r="G192" s="40"/>
      <c r="H192" s="98">
        <f>AVERAGE(CESM2_results!Z192,GFDL_results!Z192,GISS_results!Z192,MIROC_results!Z192,HadGEM_results!Z192)</f>
        <v>-1.6763171343579799</v>
      </c>
      <c r="I192" s="21">
        <f>AVERAGE(CESM2_results!AA192,GFDL_results!AA192,GISS_results!AA192,MIROC_results!AA192,HadGEM_results!AA192)</f>
        <v>-1.8182811978529003</v>
      </c>
      <c r="J192" s="10">
        <f>AVERAGE(CESM2_results!AB192,GFDL_results!AB192,GISS_results!AB192,MIROC_results!AB192,HadGEM_results!AB192)</f>
        <v>-1.4659561042637592</v>
      </c>
      <c r="K192" s="43"/>
      <c r="L192" s="98">
        <f>AVERAGE(CESM2_results!AD192,GFDL_results!AD192,GISS_results!AD192,MIROC_results!AD192,HadGEM_results!AD192)</f>
        <v>-1.6456814513049309</v>
      </c>
      <c r="M192" s="21">
        <f>AVERAGE(CESM2_results!AE192,GFDL_results!AE192,GISS_results!AE192,MIROC_results!AE192,HadGEM_results!AE192)</f>
        <v>-1.7909783603131573</v>
      </c>
      <c r="N192" s="10">
        <f>AVERAGE(CESM2_results!AF192,GFDL_results!AF192,GISS_results!AF192,MIROC_results!AF192,HadGEM_results!AF192)</f>
        <v>-1.4137572763143424</v>
      </c>
      <c r="O192" s="50"/>
      <c r="P192" s="46">
        <f t="shared" si="22"/>
        <v>-0.50216523741687213</v>
      </c>
      <c r="Q192" s="10">
        <f t="shared" si="17"/>
        <v>-0.53584290799651679</v>
      </c>
      <c r="S192" s="46">
        <f t="shared" si="23"/>
        <v>-1.7180739375450975</v>
      </c>
      <c r="T192" s="10">
        <f t="shared" si="19"/>
        <v>-1.6856909169456435</v>
      </c>
    </row>
    <row r="193" spans="2:20" x14ac:dyDescent="0.3">
      <c r="B193" s="2" t="s">
        <v>190</v>
      </c>
      <c r="C193" s="41"/>
      <c r="D193" s="14">
        <v>0.144325446823443</v>
      </c>
      <c r="E193" s="15">
        <v>0.24815627536085799</v>
      </c>
      <c r="F193" s="19">
        <v>9.7476268626073795E-2</v>
      </c>
      <c r="G193" s="40"/>
      <c r="H193" s="98">
        <f>AVERAGE(CESM2_results!Z193,GFDL_results!Z193,GISS_results!Z193,MIROC_results!Z193,HadGEM_results!Z193)</f>
        <v>-3.1544247261591409</v>
      </c>
      <c r="I193" s="21">
        <f>AVERAGE(CESM2_results!AA193,GFDL_results!AA193,GISS_results!AA193,MIROC_results!AA193,HadGEM_results!AA193)</f>
        <v>-3.3617534374799023</v>
      </c>
      <c r="J193" s="10">
        <f>AVERAGE(CESM2_results!AB193,GFDL_results!AB193,GISS_results!AB193,MIROC_results!AB193,HadGEM_results!AB193)</f>
        <v>-2.6272619325562987</v>
      </c>
      <c r="K193" s="43"/>
      <c r="L193" s="98">
        <f>AVERAGE(CESM2_results!AD193,GFDL_results!AD193,GISS_results!AD193,MIROC_results!AD193,HadGEM_results!AD193)</f>
        <v>-3.253349950190298</v>
      </c>
      <c r="M193" s="21">
        <f>AVERAGE(CESM2_results!AE193,GFDL_results!AE193,GISS_results!AE193,MIROC_results!AE193,HadGEM_results!AE193)</f>
        <v>-3.4813419453592105</v>
      </c>
      <c r="N193" s="10">
        <f>AVERAGE(CESM2_results!AF193,GFDL_results!AF193,GISS_results!AF193,MIROC_results!AF193,HadGEM_results!AF193)</f>
        <v>-2.7197442728763574</v>
      </c>
      <c r="O193" s="50"/>
      <c r="P193" s="46">
        <f t="shared" si="22"/>
        <v>-0.76126155041561727</v>
      </c>
      <c r="Q193" s="10">
        <f t="shared" si="17"/>
        <v>-0.79082852287456729</v>
      </c>
      <c r="S193" s="46">
        <f t="shared" si="23"/>
        <v>-4.4834327254350095</v>
      </c>
      <c r="T193" s="10">
        <f t="shared" si="19"/>
        <v>-4.642856735119901</v>
      </c>
    </row>
    <row r="194" spans="2:20" x14ac:dyDescent="0.3">
      <c r="B194" s="2" t="s">
        <v>191</v>
      </c>
      <c r="C194" s="41"/>
      <c r="D194" s="14">
        <v>4.0306208900952399E-2</v>
      </c>
      <c r="E194" s="15">
        <v>0.106270257388013</v>
      </c>
      <c r="F194" s="19">
        <v>6.6043095218161402E-2</v>
      </c>
      <c r="G194" s="40"/>
      <c r="H194" s="98">
        <f>AVERAGE(CESM2_results!Z194,GFDL_results!Z194,GISS_results!Z194,MIROC_results!Z194,HadGEM_results!Z194)</f>
        <v>-1.8217546227432393</v>
      </c>
      <c r="I194" s="21">
        <f>AVERAGE(CESM2_results!AA194,GFDL_results!AA194,GISS_results!AA194,MIROC_results!AA194,HadGEM_results!AA194)</f>
        <v>-1.8501554642523785</v>
      </c>
      <c r="J194" s="10">
        <f>AVERAGE(CESM2_results!AB194,GFDL_results!AB194,GISS_results!AB194,MIROC_results!AB194,HadGEM_results!AB194)</f>
        <v>-1.6524571845328411</v>
      </c>
      <c r="K194" s="43"/>
      <c r="L194" s="98">
        <f>AVERAGE(CESM2_results!AD194,GFDL_results!AD194,GISS_results!AD194,MIROC_results!AD194,HadGEM_results!AD194)</f>
        <v>-1.8640048590365601</v>
      </c>
      <c r="M194" s="21">
        <f>AVERAGE(CESM2_results!AE194,GFDL_results!AE194,GISS_results!AE194,MIROC_results!AE194,HadGEM_results!AE194)</f>
        <v>-1.8856538817333515</v>
      </c>
      <c r="N194" s="10">
        <f>AVERAGE(CESM2_results!AF194,GFDL_results!AF194,GISS_results!AF194,MIROC_results!AF194,HadGEM_results!AF194)</f>
        <v>-1.6952284894832395</v>
      </c>
      <c r="O194" s="50"/>
      <c r="P194" s="46">
        <f t="shared" si="22"/>
        <v>-2.6932851046954316E-2</v>
      </c>
      <c r="Q194" s="10">
        <f t="shared" si="17"/>
        <v>-2.0019381622800824E-2</v>
      </c>
      <c r="S194" s="46">
        <f t="shared" si="23"/>
        <v>-1.8481404174738385</v>
      </c>
      <c r="T194" s="10">
        <f t="shared" si="19"/>
        <v>-1.869484978247633</v>
      </c>
    </row>
    <row r="195" spans="2:20" x14ac:dyDescent="0.3">
      <c r="B195" s="2" t="s">
        <v>192</v>
      </c>
      <c r="C195" s="41"/>
      <c r="D195" s="14">
        <v>9.3447737478082493E-2</v>
      </c>
      <c r="E195" s="15">
        <v>0.125574260286968</v>
      </c>
      <c r="F195" s="19">
        <v>6.3942910195509794E-2</v>
      </c>
      <c r="G195" s="40"/>
      <c r="H195" s="98">
        <f>AVERAGE(CESM2_results!Z195,GFDL_results!Z195,GISS_results!Z195,MIROC_results!Z195,HadGEM_results!Z195)</f>
        <v>-1.8925296059388017</v>
      </c>
      <c r="I195" s="21">
        <f>AVERAGE(CESM2_results!AA195,GFDL_results!AA195,GISS_results!AA195,MIROC_results!AA195,HadGEM_results!AA195)</f>
        <v>-1.9255677562949807</v>
      </c>
      <c r="J195" s="10">
        <f>AVERAGE(CESM2_results!AB195,GFDL_results!AB195,GISS_results!AB195,MIROC_results!AB195,HadGEM_results!AB195)</f>
        <v>-1.6868184979870016</v>
      </c>
      <c r="K195" s="43"/>
      <c r="L195" s="98">
        <f>AVERAGE(CESM2_results!AD195,GFDL_results!AD195,GISS_results!AD195,MIROC_results!AD195,HadGEM_results!AD195)</f>
        <v>-1.8611811120226414</v>
      </c>
      <c r="M195" s="21">
        <f>AVERAGE(CESM2_results!AE195,GFDL_results!AE195,GISS_results!AE195,MIROC_results!AE195,HadGEM_results!AE195)</f>
        <v>-1.8874212747131209</v>
      </c>
      <c r="N195" s="10">
        <f>AVERAGE(CESM2_results!AF195,GFDL_results!AF195,GISS_results!AF195,MIROC_results!AF195,HadGEM_results!AF195)</f>
        <v>-1.6474060321723492</v>
      </c>
      <c r="O195" s="50"/>
      <c r="P195" s="46">
        <f t="shared" si="22"/>
        <v>-0.36248737487893212</v>
      </c>
      <c r="Q195" s="10">
        <f t="shared" si="17"/>
        <v>-0.36526154446342768</v>
      </c>
      <c r="S195" s="46">
        <f t="shared" si="23"/>
        <v>-2.7043345542221604</v>
      </c>
      <c r="T195" s="10">
        <f t="shared" si="19"/>
        <v>-2.6746854345696098</v>
      </c>
    </row>
    <row r="196" spans="2:20" x14ac:dyDescent="0.3">
      <c r="B196" s="2" t="s">
        <v>193</v>
      </c>
      <c r="C196" s="41"/>
      <c r="D196" s="14">
        <v>0.70579572935807999</v>
      </c>
      <c r="E196" s="15">
        <v>0.61341716253807399</v>
      </c>
      <c r="F196" s="19">
        <v>0.25701596058051501</v>
      </c>
      <c r="G196" s="40"/>
      <c r="H196" s="98">
        <f>AVERAGE(CESM2_results!Z196,GFDL_results!Z196,GISS_results!Z196,MIROC_results!Z196,HadGEM_results!Z196)</f>
        <v>-2.726573011825562</v>
      </c>
      <c r="I196" s="21">
        <f>AVERAGE(CESM2_results!AA196,GFDL_results!AA196,GISS_results!AA196,MIROC_results!AA196,HadGEM_results!AA196)</f>
        <v>-2.7487037527559393</v>
      </c>
      <c r="J196" s="10">
        <f>AVERAGE(CESM2_results!AB196,GFDL_results!AB196,GISS_results!AB196,MIROC_results!AB196,HadGEM_results!AB196)</f>
        <v>-2.1738673959403814</v>
      </c>
      <c r="K196" s="43"/>
      <c r="L196" s="98">
        <f>AVERAGE(CESM2_results!AD196,GFDL_results!AD196,GISS_results!AD196,MIROC_results!AD196,HadGEM_results!AD196)</f>
        <v>-2.9068318091440433</v>
      </c>
      <c r="M196" s="21">
        <f>AVERAGE(CESM2_results!AE196,GFDL_results!AE196,GISS_results!AE196,MIROC_results!AE196,HadGEM_results!AE196)</f>
        <v>-2.9490055854517889</v>
      </c>
      <c r="N196" s="10">
        <f>AVERAGE(CESM2_results!AF196,GFDL_results!AF196,GISS_results!AF196,MIROC_results!AF196,HadGEM_results!AF196)</f>
        <v>-2.2127125893662112</v>
      </c>
      <c r="O196" s="50"/>
      <c r="P196" s="46">
        <f t="shared" si="22"/>
        <v>-0.58728276347985919</v>
      </c>
      <c r="Q196" s="10">
        <f t="shared" si="17"/>
        <v>-0.74338244249885088</v>
      </c>
      <c r="S196" s="46">
        <f t="shared" si="23"/>
        <v>-2.9795580468980303</v>
      </c>
      <c r="T196" s="10">
        <f t="shared" si="19"/>
        <v>-3.2336122860902456</v>
      </c>
    </row>
    <row r="197" spans="2:20" ht="16.2" thickBot="1" x14ac:dyDescent="0.35">
      <c r="B197" s="3" t="s">
        <v>194</v>
      </c>
      <c r="C197" s="41"/>
      <c r="D197" s="16">
        <f>SUM(D4:D196)</f>
        <v>115.33727602679278</v>
      </c>
      <c r="E197" s="17">
        <f>SUM(E4:E196)</f>
        <v>138.66100029922259</v>
      </c>
      <c r="F197" s="20">
        <f>SUM(F4:F196)</f>
        <v>68.035024087371724</v>
      </c>
      <c r="G197" s="40"/>
      <c r="H197" s="99">
        <f>AVERAGE(CESM2_results!Z197,GFDL_results!Z197,GISS_results!Z197,MIROC_results!Z197,HadGEM_results!Z197)</f>
        <v>-2.2773399353027388</v>
      </c>
      <c r="I197" s="28">
        <f>AVERAGE(CESM2_results!AA197,GFDL_results!AA197,GISS_results!AA197,MIROC_results!AA197,HadGEM_results!AA197)</f>
        <v>-2.35334091186524</v>
      </c>
      <c r="J197" s="11">
        <f>AVERAGE(CESM2_results!AB197,GFDL_results!AB197,GISS_results!AB197,MIROC_results!AB197,HadGEM_results!AB197)</f>
        <v>-2.0487258911132598</v>
      </c>
      <c r="K197" s="43"/>
      <c r="L197" s="99">
        <f>AVERAGE(CESM2_results!AD197,GFDL_results!AD197,GISS_results!AD197,MIROC_results!AD197,HadGEM_results!AD197)</f>
        <v>-2.4811489105224735</v>
      </c>
      <c r="M197" s="28">
        <f>AVERAGE(CESM2_results!AE197,GFDL_results!AE197,GISS_results!AE197,MIROC_results!AE197,HadGEM_results!AE197)</f>
        <v>-2.5699893951416088</v>
      </c>
      <c r="N197" s="11">
        <f>AVERAGE(CESM2_results!AF197,GFDL_results!AF197,GISS_results!AF197,MIROC_results!AF197,HadGEM_results!AF197)</f>
        <v>-2.1885765075683792</v>
      </c>
      <c r="O197" s="50"/>
      <c r="P197" s="47">
        <f t="shared" si="22"/>
        <v>-0.4289952873828185</v>
      </c>
      <c r="Q197" s="11">
        <f t="shared" ref="Q197" si="24">SLOPE(L197:N197,LN($D197:$F197))</f>
        <v>-0.53980222567499381</v>
      </c>
      <c r="S197" s="47">
        <f t="shared" si="23"/>
        <v>-0.23880284394838003</v>
      </c>
      <c r="T197" s="11">
        <f t="shared" ref="T197" si="25">INTERCEPT(L197:N197,LN($D197:$F197))</f>
        <v>8.7830154147299222E-2</v>
      </c>
    </row>
  </sheetData>
  <mergeCells count="6">
    <mergeCell ref="B2:B3"/>
    <mergeCell ref="D2:F2"/>
    <mergeCell ref="L2:N2"/>
    <mergeCell ref="P2:Q2"/>
    <mergeCell ref="S2:T2"/>
    <mergeCell ref="H2:J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M197"/>
  <sheetViews>
    <sheetView workbookViewId="0">
      <selection activeCell="C3" sqref="C3:M3"/>
    </sheetView>
  </sheetViews>
  <sheetFormatPr defaultColWidth="10.8984375" defaultRowHeight="15.6" x14ac:dyDescent="0.3"/>
  <cols>
    <col min="1" max="1" width="3.8984375" style="1" customWidth="1"/>
    <col min="2" max="2" width="27.3984375" style="1" bestFit="1" customWidth="1"/>
    <col min="3" max="16384" width="10.8984375" style="1"/>
  </cols>
  <sheetData>
    <row r="1" spans="2:13" ht="16.2" thickBot="1" x14ac:dyDescent="0.35"/>
    <row r="2" spans="2:13" ht="16.2" thickBot="1" x14ac:dyDescent="0.35">
      <c r="C2" s="129" t="s">
        <v>210</v>
      </c>
      <c r="D2" s="127"/>
      <c r="E2" s="127"/>
      <c r="F2" s="127"/>
      <c r="G2" s="127"/>
      <c r="H2" s="127"/>
      <c r="I2" s="127"/>
      <c r="J2" s="127"/>
      <c r="K2" s="127"/>
      <c r="L2" s="127"/>
      <c r="M2" s="128"/>
    </row>
    <row r="3" spans="2:13" ht="16.2" thickBot="1" x14ac:dyDescent="0.35">
      <c r="B3" s="4" t="s">
        <v>195</v>
      </c>
      <c r="C3" s="31" t="s">
        <v>211</v>
      </c>
      <c r="D3" s="56" t="s">
        <v>212</v>
      </c>
      <c r="E3" s="56" t="s">
        <v>213</v>
      </c>
      <c r="F3" s="56" t="s">
        <v>214</v>
      </c>
      <c r="G3" s="56" t="s">
        <v>215</v>
      </c>
      <c r="H3" s="56" t="s">
        <v>216</v>
      </c>
      <c r="I3" s="56" t="s">
        <v>217</v>
      </c>
      <c r="J3" s="56" t="s">
        <v>218</v>
      </c>
      <c r="K3" s="56" t="s">
        <v>219</v>
      </c>
      <c r="L3" s="56" t="s">
        <v>220</v>
      </c>
      <c r="M3" s="57" t="s">
        <v>221</v>
      </c>
    </row>
    <row r="4" spans="2:13" x14ac:dyDescent="0.3">
      <c r="B4" s="32" t="s">
        <v>0</v>
      </c>
      <c r="C4" s="58">
        <v>2118840</v>
      </c>
      <c r="D4" s="59">
        <v>1723653</v>
      </c>
      <c r="E4" s="59">
        <v>1353036</v>
      </c>
      <c r="F4" s="59">
        <v>1073635</v>
      </c>
      <c r="G4" s="59">
        <v>849671</v>
      </c>
      <c r="H4" s="59">
        <v>666234</v>
      </c>
      <c r="I4" s="59">
        <v>512957</v>
      </c>
      <c r="J4" s="59">
        <v>390020</v>
      </c>
      <c r="K4" s="59">
        <v>237620</v>
      </c>
      <c r="L4" s="59">
        <v>131419</v>
      </c>
      <c r="M4" s="60">
        <v>82039</v>
      </c>
    </row>
    <row r="5" spans="2:13" x14ac:dyDescent="0.3">
      <c r="B5" s="32" t="s">
        <v>1</v>
      </c>
      <c r="C5" s="61">
        <v>208481</v>
      </c>
      <c r="D5" s="62">
        <v>189897</v>
      </c>
      <c r="E5" s="62">
        <v>187770</v>
      </c>
      <c r="F5" s="62">
        <v>193838</v>
      </c>
      <c r="G5" s="62">
        <v>213826</v>
      </c>
      <c r="H5" s="62">
        <v>200676</v>
      </c>
      <c r="I5" s="62">
        <v>154754</v>
      </c>
      <c r="J5" s="62">
        <v>113826</v>
      </c>
      <c r="K5" s="62">
        <v>103887</v>
      </c>
      <c r="L5" s="62">
        <v>81928</v>
      </c>
      <c r="M5" s="63">
        <v>66851</v>
      </c>
    </row>
    <row r="6" spans="2:13" x14ac:dyDescent="0.3">
      <c r="B6" s="32" t="s">
        <v>2</v>
      </c>
      <c r="C6" s="61">
        <v>3597149</v>
      </c>
      <c r="D6" s="62">
        <v>3059980</v>
      </c>
      <c r="E6" s="62">
        <v>2478155</v>
      </c>
      <c r="F6" s="62">
        <v>2109607</v>
      </c>
      <c r="G6" s="62">
        <v>1795257</v>
      </c>
      <c r="H6" s="62">
        <v>1455757</v>
      </c>
      <c r="I6" s="62">
        <v>1223964</v>
      </c>
      <c r="J6" s="62">
        <v>802465</v>
      </c>
      <c r="K6" s="62">
        <v>611473</v>
      </c>
      <c r="L6" s="62">
        <v>468186</v>
      </c>
      <c r="M6" s="63">
        <v>458249</v>
      </c>
    </row>
    <row r="7" spans="2:13" x14ac:dyDescent="0.3">
      <c r="B7" s="32" t="s">
        <v>3</v>
      </c>
      <c r="C7" s="61">
        <v>0</v>
      </c>
      <c r="D7" s="62">
        <v>0</v>
      </c>
      <c r="E7" s="62">
        <v>0</v>
      </c>
      <c r="F7" s="62">
        <v>0</v>
      </c>
      <c r="G7" s="62">
        <v>0</v>
      </c>
      <c r="H7" s="62">
        <v>0</v>
      </c>
      <c r="I7" s="62">
        <v>0</v>
      </c>
      <c r="J7" s="62">
        <v>0</v>
      </c>
      <c r="K7" s="62">
        <v>0</v>
      </c>
      <c r="L7" s="62">
        <v>0</v>
      </c>
      <c r="M7" s="63">
        <v>0</v>
      </c>
    </row>
    <row r="8" spans="2:13" x14ac:dyDescent="0.3">
      <c r="B8" s="32" t="s">
        <v>4</v>
      </c>
      <c r="C8" s="61">
        <v>1670423</v>
      </c>
      <c r="D8" s="62">
        <v>1390399</v>
      </c>
      <c r="E8" s="62">
        <v>1100539</v>
      </c>
      <c r="F8" s="62">
        <v>866074</v>
      </c>
      <c r="G8" s="62">
        <v>702744</v>
      </c>
      <c r="H8" s="62">
        <v>560601</v>
      </c>
      <c r="I8" s="62">
        <v>447937</v>
      </c>
      <c r="J8" s="62">
        <v>263061</v>
      </c>
      <c r="K8" s="62">
        <v>183853</v>
      </c>
      <c r="L8" s="62">
        <v>114684</v>
      </c>
      <c r="M8" s="63">
        <v>80925</v>
      </c>
    </row>
    <row r="9" spans="2:13" x14ac:dyDescent="0.3">
      <c r="B9" s="32" t="s">
        <v>5</v>
      </c>
      <c r="C9" s="61">
        <v>7219</v>
      </c>
      <c r="D9" s="62">
        <v>6073</v>
      </c>
      <c r="E9" s="62">
        <v>7530</v>
      </c>
      <c r="F9" s="62">
        <v>8741</v>
      </c>
      <c r="G9" s="62">
        <v>6348</v>
      </c>
      <c r="H9" s="62">
        <v>4888</v>
      </c>
      <c r="I9" s="62">
        <v>3531</v>
      </c>
      <c r="J9" s="62">
        <v>1951</v>
      </c>
      <c r="K9" s="62">
        <v>1818</v>
      </c>
      <c r="L9" s="62">
        <v>1335</v>
      </c>
      <c r="M9" s="63">
        <v>1474</v>
      </c>
    </row>
    <row r="10" spans="2:13" x14ac:dyDescent="0.3">
      <c r="B10" s="32" t="s">
        <v>6</v>
      </c>
      <c r="C10" s="61">
        <v>3189089</v>
      </c>
      <c r="D10" s="62">
        <v>3222069</v>
      </c>
      <c r="E10" s="62">
        <v>2693223</v>
      </c>
      <c r="F10" s="62">
        <v>2359742</v>
      </c>
      <c r="G10" s="62">
        <v>2192512</v>
      </c>
      <c r="H10" s="62">
        <v>2031042</v>
      </c>
      <c r="I10" s="62">
        <v>1815418</v>
      </c>
      <c r="J10" s="62">
        <v>1513164</v>
      </c>
      <c r="K10" s="62">
        <v>1173119</v>
      </c>
      <c r="L10" s="62">
        <v>873678</v>
      </c>
      <c r="M10" s="63">
        <v>1183995</v>
      </c>
    </row>
    <row r="11" spans="2:13" x14ac:dyDescent="0.3">
      <c r="B11" s="32" t="s">
        <v>7</v>
      </c>
      <c r="C11" s="61">
        <v>240311</v>
      </c>
      <c r="D11" s="62">
        <v>193937</v>
      </c>
      <c r="E11" s="62">
        <v>165752</v>
      </c>
      <c r="F11" s="62">
        <v>167881</v>
      </c>
      <c r="G11" s="62">
        <v>207441</v>
      </c>
      <c r="H11" s="62">
        <v>209124</v>
      </c>
      <c r="I11" s="62">
        <v>143832</v>
      </c>
      <c r="J11" s="62">
        <v>97386</v>
      </c>
      <c r="K11" s="62">
        <v>54098</v>
      </c>
      <c r="L11" s="62">
        <v>89449</v>
      </c>
      <c r="M11" s="63">
        <v>77284</v>
      </c>
    </row>
    <row r="12" spans="2:13" x14ac:dyDescent="0.3">
      <c r="B12" s="32" t="s">
        <v>8</v>
      </c>
      <c r="C12" s="61">
        <v>1753076</v>
      </c>
      <c r="D12" s="62">
        <v>1574158</v>
      </c>
      <c r="E12" s="62">
        <v>1655519</v>
      </c>
      <c r="F12" s="62">
        <v>1559507</v>
      </c>
      <c r="G12" s="62">
        <v>1569432</v>
      </c>
      <c r="H12" s="62">
        <v>1451868</v>
      </c>
      <c r="I12" s="62">
        <v>1281614</v>
      </c>
      <c r="J12" s="62">
        <v>1153780</v>
      </c>
      <c r="K12" s="62">
        <v>843696</v>
      </c>
      <c r="L12" s="62">
        <v>628870</v>
      </c>
      <c r="M12" s="63">
        <v>938120</v>
      </c>
    </row>
    <row r="13" spans="2:13" x14ac:dyDescent="0.3">
      <c r="B13" s="32" t="s">
        <v>9</v>
      </c>
      <c r="C13" s="61">
        <v>593649</v>
      </c>
      <c r="D13" s="62">
        <v>547163</v>
      </c>
      <c r="E13" s="62">
        <v>602649</v>
      </c>
      <c r="F13" s="62">
        <v>712467</v>
      </c>
      <c r="G13" s="62">
        <v>702382</v>
      </c>
      <c r="H13" s="62">
        <v>599792</v>
      </c>
      <c r="I13" s="62">
        <v>475128</v>
      </c>
      <c r="J13" s="62">
        <v>441928</v>
      </c>
      <c r="K13" s="62">
        <v>433080</v>
      </c>
      <c r="L13" s="62">
        <v>322041</v>
      </c>
      <c r="M13" s="63">
        <v>438052</v>
      </c>
    </row>
    <row r="14" spans="2:13" x14ac:dyDescent="0.3">
      <c r="B14" s="32" t="s">
        <v>10</v>
      </c>
      <c r="C14" s="61">
        <v>828679</v>
      </c>
      <c r="D14" s="62">
        <v>668863</v>
      </c>
      <c r="E14" s="62">
        <v>624390</v>
      </c>
      <c r="F14" s="62">
        <v>642268</v>
      </c>
      <c r="G14" s="62">
        <v>676792</v>
      </c>
      <c r="H14" s="62">
        <v>527409</v>
      </c>
      <c r="I14" s="62">
        <v>340050</v>
      </c>
      <c r="J14" s="62">
        <v>179561</v>
      </c>
      <c r="K14" s="62">
        <v>120282</v>
      </c>
      <c r="L14" s="62">
        <v>140470</v>
      </c>
      <c r="M14" s="63">
        <v>111549</v>
      </c>
    </row>
    <row r="15" spans="2:13" x14ac:dyDescent="0.3">
      <c r="B15" s="32" t="s">
        <v>11</v>
      </c>
      <c r="C15" s="61">
        <v>31643</v>
      </c>
      <c r="D15" s="62">
        <v>26781</v>
      </c>
      <c r="E15" s="62">
        <v>28555</v>
      </c>
      <c r="F15" s="62">
        <v>26196</v>
      </c>
      <c r="G15" s="62">
        <v>26252</v>
      </c>
      <c r="H15" s="62">
        <v>21261</v>
      </c>
      <c r="I15" s="62">
        <v>16531</v>
      </c>
      <c r="J15" s="62">
        <v>12016</v>
      </c>
      <c r="K15" s="62">
        <v>8218</v>
      </c>
      <c r="L15" s="62">
        <v>6038</v>
      </c>
      <c r="M15" s="63">
        <v>5859</v>
      </c>
    </row>
    <row r="16" spans="2:13" x14ac:dyDescent="0.3">
      <c r="B16" s="32" t="s">
        <v>12</v>
      </c>
      <c r="C16" s="61">
        <v>192439</v>
      </c>
      <c r="D16" s="62">
        <v>147090</v>
      </c>
      <c r="E16" s="62">
        <v>119751</v>
      </c>
      <c r="F16" s="62">
        <v>92377</v>
      </c>
      <c r="G16" s="62">
        <v>69274</v>
      </c>
      <c r="H16" s="62">
        <v>53139</v>
      </c>
      <c r="I16" s="62">
        <v>24753</v>
      </c>
      <c r="J16" s="62">
        <v>12861</v>
      </c>
      <c r="K16" s="62">
        <v>8752</v>
      </c>
      <c r="L16" s="62">
        <v>5991</v>
      </c>
      <c r="M16" s="63">
        <v>4283</v>
      </c>
    </row>
    <row r="17" spans="2:13" x14ac:dyDescent="0.3">
      <c r="B17" s="32" t="s">
        <v>13</v>
      </c>
      <c r="C17" s="61">
        <v>13502354</v>
      </c>
      <c r="D17" s="62">
        <v>11874132</v>
      </c>
      <c r="E17" s="62">
        <v>9925629</v>
      </c>
      <c r="F17" s="62">
        <v>8969206</v>
      </c>
      <c r="G17" s="62">
        <v>7282178</v>
      </c>
      <c r="H17" s="62">
        <v>5050079</v>
      </c>
      <c r="I17" s="62">
        <v>3252938</v>
      </c>
      <c r="J17" s="62">
        <v>2863889</v>
      </c>
      <c r="K17" s="62">
        <v>2220065</v>
      </c>
      <c r="L17" s="62">
        <v>1476698</v>
      </c>
      <c r="M17" s="63">
        <v>1560921</v>
      </c>
    </row>
    <row r="18" spans="2:13" x14ac:dyDescent="0.3">
      <c r="B18" s="32" t="s">
        <v>14</v>
      </c>
      <c r="C18" s="61">
        <v>19170</v>
      </c>
      <c r="D18" s="62">
        <v>18835</v>
      </c>
      <c r="E18" s="62">
        <v>20325</v>
      </c>
      <c r="F18" s="62">
        <v>19694</v>
      </c>
      <c r="G18" s="62">
        <v>20793</v>
      </c>
      <c r="H18" s="62">
        <v>19459</v>
      </c>
      <c r="I18" s="62">
        <v>16082</v>
      </c>
      <c r="J18" s="62">
        <v>13331</v>
      </c>
      <c r="K18" s="62">
        <v>9668</v>
      </c>
      <c r="L18" s="62">
        <v>7637</v>
      </c>
      <c r="M18" s="63">
        <v>9620</v>
      </c>
    </row>
    <row r="19" spans="2:13" x14ac:dyDescent="0.3">
      <c r="B19" s="32" t="s">
        <v>15</v>
      </c>
      <c r="C19" s="61">
        <v>751200</v>
      </c>
      <c r="D19" s="62">
        <v>677662</v>
      </c>
      <c r="E19" s="62">
        <v>654012</v>
      </c>
      <c r="F19" s="62">
        <v>639860</v>
      </c>
      <c r="G19" s="62">
        <v>729628</v>
      </c>
      <c r="H19" s="62">
        <v>724269</v>
      </c>
      <c r="I19" s="62">
        <v>575604</v>
      </c>
      <c r="J19" s="62">
        <v>431354</v>
      </c>
      <c r="K19" s="62">
        <v>274324</v>
      </c>
      <c r="L19" s="62">
        <v>319226</v>
      </c>
      <c r="M19" s="63">
        <v>334914</v>
      </c>
    </row>
    <row r="20" spans="2:13" x14ac:dyDescent="0.3">
      <c r="B20" s="32" t="s">
        <v>16</v>
      </c>
      <c r="C20" s="61">
        <v>737831</v>
      </c>
      <c r="D20" s="62">
        <v>740680</v>
      </c>
      <c r="E20" s="62">
        <v>762903</v>
      </c>
      <c r="F20" s="62">
        <v>798767</v>
      </c>
      <c r="G20" s="62">
        <v>816062</v>
      </c>
      <c r="H20" s="62">
        <v>758201</v>
      </c>
      <c r="I20" s="62">
        <v>664553</v>
      </c>
      <c r="J20" s="62">
        <v>597500</v>
      </c>
      <c r="K20" s="62">
        <v>431389</v>
      </c>
      <c r="L20" s="62">
        <v>395558</v>
      </c>
      <c r="M20" s="63">
        <v>623446</v>
      </c>
    </row>
    <row r="21" spans="2:13" x14ac:dyDescent="0.3">
      <c r="B21" s="32" t="s">
        <v>17</v>
      </c>
      <c r="C21" s="61">
        <v>27537</v>
      </c>
      <c r="D21" s="62">
        <v>23155</v>
      </c>
      <c r="E21" s="62">
        <v>21163</v>
      </c>
      <c r="F21" s="62">
        <v>17846</v>
      </c>
      <c r="G21" s="62">
        <v>14835</v>
      </c>
      <c r="H21" s="62">
        <v>10994</v>
      </c>
      <c r="I21" s="62">
        <v>7819</v>
      </c>
      <c r="J21" s="62">
        <v>5331</v>
      </c>
      <c r="K21" s="62">
        <v>3496</v>
      </c>
      <c r="L21" s="62">
        <v>2449</v>
      </c>
      <c r="M21" s="63">
        <v>2242</v>
      </c>
    </row>
    <row r="22" spans="2:13" x14ac:dyDescent="0.3">
      <c r="B22" s="32" t="s">
        <v>18</v>
      </c>
      <c r="C22" s="61">
        <v>666630</v>
      </c>
      <c r="D22" s="62">
        <v>553703</v>
      </c>
      <c r="E22" s="62">
        <v>457928</v>
      </c>
      <c r="F22" s="62">
        <v>378999</v>
      </c>
      <c r="G22" s="62">
        <v>304624</v>
      </c>
      <c r="H22" s="62">
        <v>237451</v>
      </c>
      <c r="I22" s="62">
        <v>182581</v>
      </c>
      <c r="J22" s="62">
        <v>135974</v>
      </c>
      <c r="K22" s="62">
        <v>102133</v>
      </c>
      <c r="L22" s="62">
        <v>59468</v>
      </c>
      <c r="M22" s="63">
        <v>43787</v>
      </c>
    </row>
    <row r="23" spans="2:13" x14ac:dyDescent="0.3">
      <c r="B23" s="32" t="s">
        <v>19</v>
      </c>
      <c r="C23" s="61">
        <v>75522</v>
      </c>
      <c r="D23" s="62">
        <v>60504</v>
      </c>
      <c r="E23" s="62">
        <v>46755</v>
      </c>
      <c r="F23" s="62">
        <v>41023</v>
      </c>
      <c r="G23" s="62">
        <v>29709</v>
      </c>
      <c r="H23" s="62">
        <v>24817</v>
      </c>
      <c r="I23" s="62">
        <v>17094</v>
      </c>
      <c r="J23" s="62">
        <v>13407</v>
      </c>
      <c r="K23" s="62">
        <v>9766</v>
      </c>
      <c r="L23" s="62">
        <v>6723</v>
      </c>
      <c r="M23" s="63">
        <v>6950</v>
      </c>
    </row>
    <row r="24" spans="2:13" x14ac:dyDescent="0.3">
      <c r="B24" s="32" t="s">
        <v>20</v>
      </c>
      <c r="C24" s="61">
        <v>801148</v>
      </c>
      <c r="D24" s="62">
        <v>696927</v>
      </c>
      <c r="E24" s="62">
        <v>578573</v>
      </c>
      <c r="F24" s="62">
        <v>479994</v>
      </c>
      <c r="G24" s="62">
        <v>401054</v>
      </c>
      <c r="H24" s="62">
        <v>341844</v>
      </c>
      <c r="I24" s="62">
        <v>294904</v>
      </c>
      <c r="J24" s="62">
        <v>222272</v>
      </c>
      <c r="K24" s="62">
        <v>183881</v>
      </c>
      <c r="L24" s="62">
        <v>128059</v>
      </c>
      <c r="M24" s="63">
        <v>159190</v>
      </c>
    </row>
    <row r="25" spans="2:13" x14ac:dyDescent="0.3">
      <c r="B25" s="32" t="s">
        <v>21</v>
      </c>
      <c r="C25" s="61">
        <v>245154</v>
      </c>
      <c r="D25" s="62">
        <v>244906</v>
      </c>
      <c r="E25" s="62">
        <v>248928</v>
      </c>
      <c r="F25" s="62">
        <v>241491</v>
      </c>
      <c r="G25" s="62">
        <v>278138</v>
      </c>
      <c r="H25" s="62">
        <v>257797.00000000003</v>
      </c>
      <c r="I25" s="62">
        <v>234907</v>
      </c>
      <c r="J25" s="62">
        <v>177023</v>
      </c>
      <c r="K25" s="62">
        <v>114403</v>
      </c>
      <c r="L25" s="62">
        <v>136883</v>
      </c>
      <c r="M25" s="63">
        <v>127440</v>
      </c>
    </row>
    <row r="26" spans="2:13" x14ac:dyDescent="0.3">
      <c r="B26" s="32" t="s">
        <v>22</v>
      </c>
      <c r="C26" s="61">
        <v>205171</v>
      </c>
      <c r="D26" s="62">
        <v>165477</v>
      </c>
      <c r="E26" s="62">
        <v>123260</v>
      </c>
      <c r="F26" s="62">
        <v>95191</v>
      </c>
      <c r="G26" s="62">
        <v>77289</v>
      </c>
      <c r="H26" s="62">
        <v>64786</v>
      </c>
      <c r="I26" s="62">
        <v>52025</v>
      </c>
      <c r="J26" s="62">
        <v>32791</v>
      </c>
      <c r="K26" s="62">
        <v>23707</v>
      </c>
      <c r="L26" s="62">
        <v>15176</v>
      </c>
      <c r="M26" s="63">
        <v>10640</v>
      </c>
    </row>
    <row r="27" spans="2:13" x14ac:dyDescent="0.3">
      <c r="B27" s="32" t="s">
        <v>23</v>
      </c>
      <c r="C27" s="61">
        <v>17682361</v>
      </c>
      <c r="D27" s="62">
        <v>16068734</v>
      </c>
      <c r="E27" s="62">
        <v>14173945</v>
      </c>
      <c r="F27" s="62">
        <v>13168385</v>
      </c>
      <c r="G27" s="62">
        <v>12039854</v>
      </c>
      <c r="H27" s="62">
        <v>9936178</v>
      </c>
      <c r="I27" s="62">
        <v>8028585</v>
      </c>
      <c r="J27" s="62">
        <v>5972819</v>
      </c>
      <c r="K27" s="62">
        <v>4171992</v>
      </c>
      <c r="L27" s="62">
        <v>3046869</v>
      </c>
      <c r="M27" s="63">
        <v>3203775</v>
      </c>
    </row>
    <row r="28" spans="2:13" x14ac:dyDescent="0.3">
      <c r="B28" s="32" t="s">
        <v>24</v>
      </c>
      <c r="C28" s="61">
        <v>39153</v>
      </c>
      <c r="D28" s="62">
        <v>36326</v>
      </c>
      <c r="E28" s="62">
        <v>33111</v>
      </c>
      <c r="F28" s="62">
        <v>28886</v>
      </c>
      <c r="G28" s="62">
        <v>23285</v>
      </c>
      <c r="H28" s="62">
        <v>18401</v>
      </c>
      <c r="I28" s="62">
        <v>12488</v>
      </c>
      <c r="J28" s="62">
        <v>7152</v>
      </c>
      <c r="K28" s="62">
        <v>4181</v>
      </c>
      <c r="L28" s="62">
        <v>3101</v>
      </c>
      <c r="M28" s="63">
        <v>2665</v>
      </c>
    </row>
    <row r="29" spans="2:13" x14ac:dyDescent="0.3">
      <c r="B29" s="32" t="s">
        <v>25</v>
      </c>
      <c r="C29" s="61">
        <v>481721</v>
      </c>
      <c r="D29" s="62">
        <v>541234</v>
      </c>
      <c r="E29" s="62">
        <v>537130</v>
      </c>
      <c r="F29" s="62">
        <v>490995</v>
      </c>
      <c r="G29" s="62">
        <v>490348</v>
      </c>
      <c r="H29" s="62">
        <v>500380</v>
      </c>
      <c r="I29" s="62">
        <v>502487</v>
      </c>
      <c r="J29" s="62">
        <v>488355</v>
      </c>
      <c r="K29" s="62">
        <v>354155</v>
      </c>
      <c r="L29" s="62">
        <v>274690</v>
      </c>
      <c r="M29" s="63">
        <v>323768</v>
      </c>
    </row>
    <row r="30" spans="2:13" x14ac:dyDescent="0.3">
      <c r="B30" s="32" t="s">
        <v>26</v>
      </c>
      <c r="C30" s="61">
        <v>1147328</v>
      </c>
      <c r="D30" s="62">
        <v>926910</v>
      </c>
      <c r="E30" s="62">
        <v>723767</v>
      </c>
      <c r="F30" s="62">
        <v>582628</v>
      </c>
      <c r="G30" s="62">
        <v>453909</v>
      </c>
      <c r="H30" s="62">
        <v>349957</v>
      </c>
      <c r="I30" s="62">
        <v>258934.00000000003</v>
      </c>
      <c r="J30" s="62">
        <v>190190</v>
      </c>
      <c r="K30" s="62">
        <v>131555</v>
      </c>
      <c r="L30" s="62">
        <v>73358</v>
      </c>
      <c r="M30" s="63">
        <v>40978</v>
      </c>
    </row>
    <row r="31" spans="2:13" x14ac:dyDescent="0.3">
      <c r="B31" s="32" t="s">
        <v>27</v>
      </c>
      <c r="C31" s="61">
        <v>656644</v>
      </c>
      <c r="D31" s="62">
        <v>477743</v>
      </c>
      <c r="E31" s="62">
        <v>347470</v>
      </c>
      <c r="F31" s="62">
        <v>323057</v>
      </c>
      <c r="G31" s="62">
        <v>281533</v>
      </c>
      <c r="H31" s="62">
        <v>244808</v>
      </c>
      <c r="I31" s="62">
        <v>174989</v>
      </c>
      <c r="J31" s="62">
        <v>101793</v>
      </c>
      <c r="K31" s="62">
        <v>69721</v>
      </c>
      <c r="L31" s="62">
        <v>45710</v>
      </c>
      <c r="M31" s="63">
        <v>38011</v>
      </c>
    </row>
    <row r="32" spans="2:13" x14ac:dyDescent="0.3">
      <c r="B32" s="32" t="s">
        <v>28</v>
      </c>
      <c r="C32" s="61">
        <v>1685309</v>
      </c>
      <c r="D32" s="62">
        <v>647899</v>
      </c>
      <c r="E32" s="62">
        <v>827098</v>
      </c>
      <c r="F32" s="62">
        <v>758636</v>
      </c>
      <c r="G32" s="62">
        <v>685311</v>
      </c>
      <c r="H32" s="62">
        <v>487831</v>
      </c>
      <c r="I32" s="62">
        <v>409915</v>
      </c>
      <c r="J32" s="62">
        <v>269052</v>
      </c>
      <c r="K32" s="62">
        <v>181095</v>
      </c>
      <c r="L32" s="62">
        <v>110767</v>
      </c>
      <c r="M32" s="63">
        <v>78306</v>
      </c>
    </row>
    <row r="33" spans="2:13" x14ac:dyDescent="0.3">
      <c r="B33" s="32" t="s">
        <v>29</v>
      </c>
      <c r="C33" s="61">
        <v>1563560</v>
      </c>
      <c r="D33" s="62">
        <v>1223080</v>
      </c>
      <c r="E33" s="62">
        <v>950296</v>
      </c>
      <c r="F33" s="62">
        <v>741423</v>
      </c>
      <c r="G33" s="62">
        <v>581758</v>
      </c>
      <c r="H33" s="62">
        <v>458190</v>
      </c>
      <c r="I33" s="62">
        <v>369761</v>
      </c>
      <c r="J33" s="62">
        <v>283843</v>
      </c>
      <c r="K33" s="62">
        <v>205231</v>
      </c>
      <c r="L33" s="62">
        <v>132593</v>
      </c>
      <c r="M33" s="63">
        <v>100336</v>
      </c>
    </row>
    <row r="34" spans="2:13" x14ac:dyDescent="0.3">
      <c r="B34" s="32" t="s">
        <v>30</v>
      </c>
      <c r="C34" s="61">
        <v>2527703</v>
      </c>
      <c r="D34" s="62">
        <v>2387788</v>
      </c>
      <c r="E34" s="62">
        <v>2345490</v>
      </c>
      <c r="F34" s="62">
        <v>2420445</v>
      </c>
      <c r="G34" s="62">
        <v>2790727</v>
      </c>
      <c r="H34" s="62">
        <v>2626521</v>
      </c>
      <c r="I34" s="62">
        <v>2240138</v>
      </c>
      <c r="J34" s="62">
        <v>1923577</v>
      </c>
      <c r="K34" s="62">
        <v>1373823</v>
      </c>
      <c r="L34" s="62">
        <v>989319</v>
      </c>
      <c r="M34" s="63">
        <v>1518332</v>
      </c>
    </row>
    <row r="35" spans="2:13" x14ac:dyDescent="0.3">
      <c r="B35" s="32" t="s">
        <v>31</v>
      </c>
      <c r="C35" s="61">
        <v>42595</v>
      </c>
      <c r="D35" s="62">
        <v>32101.999999999996</v>
      </c>
      <c r="E35" s="62">
        <v>26153</v>
      </c>
      <c r="F35" s="62">
        <v>24505</v>
      </c>
      <c r="G35" s="62">
        <v>23227</v>
      </c>
      <c r="H35" s="62">
        <v>16306.999999999998</v>
      </c>
      <c r="I35" s="62">
        <v>12019</v>
      </c>
      <c r="J35" s="62">
        <v>5512</v>
      </c>
      <c r="K35" s="62">
        <v>5600</v>
      </c>
      <c r="L35" s="62">
        <v>6285</v>
      </c>
      <c r="M35" s="63">
        <v>6431</v>
      </c>
    </row>
    <row r="36" spans="2:13" x14ac:dyDescent="0.3">
      <c r="B36" s="32" t="s">
        <v>32</v>
      </c>
      <c r="C36" s="61">
        <v>274738</v>
      </c>
      <c r="D36" s="62">
        <v>224434</v>
      </c>
      <c r="E36" s="62">
        <v>181007</v>
      </c>
      <c r="F36" s="62">
        <v>146434</v>
      </c>
      <c r="G36" s="62">
        <v>122088</v>
      </c>
      <c r="H36" s="62">
        <v>102924</v>
      </c>
      <c r="I36" s="62">
        <v>82880</v>
      </c>
      <c r="J36" s="62">
        <v>64063.999999999993</v>
      </c>
      <c r="K36" s="62">
        <v>48592</v>
      </c>
      <c r="L36" s="62">
        <v>31044</v>
      </c>
      <c r="M36" s="63">
        <v>22682</v>
      </c>
    </row>
    <row r="37" spans="2:13" x14ac:dyDescent="0.3">
      <c r="B37" s="32" t="s">
        <v>33</v>
      </c>
      <c r="C37" s="61">
        <v>816508</v>
      </c>
      <c r="D37" s="62">
        <v>642598</v>
      </c>
      <c r="E37" s="62">
        <v>498244</v>
      </c>
      <c r="F37" s="62">
        <v>383836</v>
      </c>
      <c r="G37" s="62">
        <v>314558</v>
      </c>
      <c r="H37" s="62">
        <v>261774.99999999997</v>
      </c>
      <c r="I37" s="62">
        <v>211416</v>
      </c>
      <c r="J37" s="62">
        <v>142447</v>
      </c>
      <c r="K37" s="62">
        <v>99767</v>
      </c>
      <c r="L37" s="62">
        <v>60667</v>
      </c>
      <c r="M37" s="63">
        <v>42120</v>
      </c>
    </row>
    <row r="38" spans="2:13" x14ac:dyDescent="0.3">
      <c r="B38" s="32" t="s">
        <v>34</v>
      </c>
      <c r="C38" s="61">
        <v>1324002</v>
      </c>
      <c r="D38" s="62">
        <v>1234329</v>
      </c>
      <c r="E38" s="62">
        <v>1235554</v>
      </c>
      <c r="F38" s="62">
        <v>1246535</v>
      </c>
      <c r="G38" s="62">
        <v>1141796</v>
      </c>
      <c r="H38" s="62">
        <v>999835</v>
      </c>
      <c r="I38" s="62">
        <v>841177</v>
      </c>
      <c r="J38" s="62">
        <v>618386</v>
      </c>
      <c r="K38" s="62">
        <v>479424</v>
      </c>
      <c r="L38" s="62">
        <v>324802</v>
      </c>
      <c r="M38" s="63">
        <v>428125</v>
      </c>
    </row>
    <row r="39" spans="2:13" x14ac:dyDescent="0.3">
      <c r="B39" s="32" t="s">
        <v>35</v>
      </c>
      <c r="C39" s="61">
        <v>102116390</v>
      </c>
      <c r="D39" s="62">
        <v>96077713</v>
      </c>
      <c r="E39" s="62">
        <v>118700328</v>
      </c>
      <c r="F39" s="62">
        <v>124371568</v>
      </c>
      <c r="G39" s="62">
        <v>102186172</v>
      </c>
      <c r="H39" s="62">
        <v>79973125</v>
      </c>
      <c r="I39" s="62">
        <v>79509155</v>
      </c>
      <c r="J39" s="62">
        <v>52346954</v>
      </c>
      <c r="K39" s="62">
        <v>34699252</v>
      </c>
      <c r="L39" s="62">
        <v>24878148</v>
      </c>
      <c r="M39" s="63">
        <v>23254150</v>
      </c>
    </row>
    <row r="40" spans="2:13" x14ac:dyDescent="0.3">
      <c r="B40" s="32" t="s">
        <v>36</v>
      </c>
      <c r="C40" s="61">
        <v>3932681</v>
      </c>
      <c r="D40" s="62">
        <v>3553127</v>
      </c>
      <c r="E40" s="62">
        <v>3153883</v>
      </c>
      <c r="F40" s="62">
        <v>3196292</v>
      </c>
      <c r="G40" s="62">
        <v>2806500</v>
      </c>
      <c r="H40" s="62">
        <v>2284850</v>
      </c>
      <c r="I40" s="62">
        <v>1831332</v>
      </c>
      <c r="J40" s="62">
        <v>1315373</v>
      </c>
      <c r="K40" s="62">
        <v>862176</v>
      </c>
      <c r="L40" s="62">
        <v>574389</v>
      </c>
      <c r="M40" s="63">
        <v>642882</v>
      </c>
    </row>
    <row r="41" spans="2:13" x14ac:dyDescent="0.3">
      <c r="B41" s="32" t="s">
        <v>37</v>
      </c>
      <c r="C41" s="61">
        <v>55273</v>
      </c>
      <c r="D41" s="62">
        <v>44119</v>
      </c>
      <c r="E41" s="62">
        <v>35832</v>
      </c>
      <c r="F41" s="62">
        <v>29687</v>
      </c>
      <c r="G41" s="62">
        <v>24501</v>
      </c>
      <c r="H41" s="62">
        <v>19473</v>
      </c>
      <c r="I41" s="62">
        <v>14160</v>
      </c>
      <c r="J41" s="62">
        <v>9075</v>
      </c>
      <c r="K41" s="62">
        <v>6556</v>
      </c>
      <c r="L41" s="62">
        <v>4058</v>
      </c>
      <c r="M41" s="63">
        <v>2804</v>
      </c>
    </row>
    <row r="42" spans="2:13" x14ac:dyDescent="0.3">
      <c r="B42" s="32" t="s">
        <v>38</v>
      </c>
      <c r="C42" s="61">
        <v>341409</v>
      </c>
      <c r="D42" s="62">
        <v>305289</v>
      </c>
      <c r="E42" s="62">
        <v>250176</v>
      </c>
      <c r="F42" s="62">
        <v>195292</v>
      </c>
      <c r="G42" s="62">
        <v>149611</v>
      </c>
      <c r="H42" s="62">
        <v>112675</v>
      </c>
      <c r="I42" s="62">
        <v>86198</v>
      </c>
      <c r="J42" s="62">
        <v>65113</v>
      </c>
      <c r="K42" s="62">
        <v>47509</v>
      </c>
      <c r="L42" s="62">
        <v>30832</v>
      </c>
      <c r="M42" s="63">
        <v>24695</v>
      </c>
    </row>
    <row r="43" spans="2:13" x14ac:dyDescent="0.3">
      <c r="B43" s="32" t="s">
        <v>39</v>
      </c>
      <c r="C43" s="61">
        <v>0</v>
      </c>
      <c r="D43" s="62">
        <v>0</v>
      </c>
      <c r="E43" s="62">
        <v>0</v>
      </c>
      <c r="F43" s="62">
        <v>0</v>
      </c>
      <c r="G43" s="62">
        <v>0</v>
      </c>
      <c r="H43" s="62">
        <v>0</v>
      </c>
      <c r="I43" s="62">
        <v>0</v>
      </c>
      <c r="J43" s="62">
        <v>0</v>
      </c>
      <c r="K43" s="62">
        <v>0</v>
      </c>
      <c r="L43" s="62">
        <v>0</v>
      </c>
      <c r="M43" s="63">
        <v>0</v>
      </c>
    </row>
    <row r="44" spans="2:13" x14ac:dyDescent="0.3">
      <c r="B44" s="32" t="s">
        <v>40</v>
      </c>
      <c r="C44" s="61">
        <v>390300</v>
      </c>
      <c r="D44" s="62">
        <v>346360</v>
      </c>
      <c r="E44" s="62">
        <v>304980</v>
      </c>
      <c r="F44" s="62">
        <v>311933</v>
      </c>
      <c r="G44" s="62">
        <v>297928</v>
      </c>
      <c r="H44" s="62">
        <v>246448</v>
      </c>
      <c r="I44" s="62">
        <v>185467</v>
      </c>
      <c r="J44" s="62">
        <v>154182</v>
      </c>
      <c r="K44" s="62">
        <v>108342</v>
      </c>
      <c r="L44" s="62">
        <v>75877</v>
      </c>
      <c r="M44" s="63">
        <v>89549</v>
      </c>
    </row>
    <row r="45" spans="2:13" x14ac:dyDescent="0.3">
      <c r="B45" s="32" t="s">
        <v>41</v>
      </c>
      <c r="C45" s="61">
        <v>289073</v>
      </c>
      <c r="D45" s="62">
        <v>291302</v>
      </c>
      <c r="E45" s="62">
        <v>289067</v>
      </c>
      <c r="F45" s="62">
        <v>275506</v>
      </c>
      <c r="G45" s="62">
        <v>304147</v>
      </c>
      <c r="H45" s="62">
        <v>306537</v>
      </c>
      <c r="I45" s="62">
        <v>294781</v>
      </c>
      <c r="J45" s="62">
        <v>246962</v>
      </c>
      <c r="K45" s="62">
        <v>170540</v>
      </c>
      <c r="L45" s="62">
        <v>176772</v>
      </c>
      <c r="M45" s="63">
        <v>205620</v>
      </c>
    </row>
    <row r="46" spans="2:13" x14ac:dyDescent="0.3">
      <c r="B46" s="32" t="s">
        <v>42</v>
      </c>
      <c r="C46" s="61">
        <v>691948</v>
      </c>
      <c r="D46" s="62">
        <v>688071</v>
      </c>
      <c r="E46" s="62">
        <v>995633</v>
      </c>
      <c r="F46" s="62">
        <v>1049046</v>
      </c>
      <c r="G46" s="62">
        <v>1016986</v>
      </c>
      <c r="H46" s="62">
        <v>665387</v>
      </c>
      <c r="I46" s="62">
        <v>624886</v>
      </c>
      <c r="J46" s="62">
        <v>479779</v>
      </c>
      <c r="K46" s="62">
        <v>400598</v>
      </c>
      <c r="L46" s="62">
        <v>310969</v>
      </c>
      <c r="M46" s="63">
        <v>402405</v>
      </c>
    </row>
    <row r="47" spans="2:13" x14ac:dyDescent="0.3">
      <c r="B47" s="32" t="s">
        <v>43</v>
      </c>
      <c r="C47" s="61">
        <v>94717</v>
      </c>
      <c r="D47" s="62">
        <v>86045</v>
      </c>
      <c r="E47" s="62">
        <v>77517</v>
      </c>
      <c r="F47" s="62">
        <v>74339</v>
      </c>
      <c r="G47" s="62">
        <v>70775</v>
      </c>
      <c r="H47" s="62">
        <v>65257.999999999993</v>
      </c>
      <c r="I47" s="62">
        <v>56611</v>
      </c>
      <c r="J47" s="62">
        <v>49572</v>
      </c>
      <c r="K47" s="62">
        <v>37899</v>
      </c>
      <c r="L47" s="62">
        <v>28646</v>
      </c>
      <c r="M47" s="63">
        <v>32870</v>
      </c>
    </row>
    <row r="48" spans="2:13" x14ac:dyDescent="0.3">
      <c r="B48" s="32" t="s">
        <v>44</v>
      </c>
      <c r="C48" s="61">
        <v>751365</v>
      </c>
      <c r="D48" s="62">
        <v>926820</v>
      </c>
      <c r="E48" s="62">
        <v>870160</v>
      </c>
      <c r="F48" s="62">
        <v>700895</v>
      </c>
      <c r="G48" s="62">
        <v>671664</v>
      </c>
      <c r="H48" s="62">
        <v>670309</v>
      </c>
      <c r="I48" s="62">
        <v>728764</v>
      </c>
      <c r="J48" s="62">
        <v>680152</v>
      </c>
      <c r="K48" s="62">
        <v>491495</v>
      </c>
      <c r="L48" s="62">
        <v>310694</v>
      </c>
      <c r="M48" s="63">
        <v>425757</v>
      </c>
    </row>
    <row r="49" spans="2:13" x14ac:dyDescent="0.3">
      <c r="B49" s="32" t="s">
        <v>45</v>
      </c>
      <c r="C49" s="61">
        <v>1452650</v>
      </c>
      <c r="D49" s="62">
        <v>1232790</v>
      </c>
      <c r="E49" s="62">
        <v>999197</v>
      </c>
      <c r="F49" s="62">
        <v>815643</v>
      </c>
      <c r="G49" s="62">
        <v>677995</v>
      </c>
      <c r="H49" s="62">
        <v>553542</v>
      </c>
      <c r="I49" s="62">
        <v>428722</v>
      </c>
      <c r="J49" s="62">
        <v>301156</v>
      </c>
      <c r="K49" s="62">
        <v>199636</v>
      </c>
      <c r="L49" s="62">
        <v>107987</v>
      </c>
      <c r="M49" s="63">
        <v>57924</v>
      </c>
    </row>
    <row r="50" spans="2:13" x14ac:dyDescent="0.3">
      <c r="B50" s="32" t="s">
        <v>46</v>
      </c>
      <c r="C50" s="61">
        <v>1810665</v>
      </c>
      <c r="D50" s="62">
        <v>1575695</v>
      </c>
      <c r="E50" s="62">
        <v>2190182</v>
      </c>
      <c r="F50" s="62">
        <v>2184304</v>
      </c>
      <c r="G50" s="62">
        <v>1535516</v>
      </c>
      <c r="H50" s="62">
        <v>1587023</v>
      </c>
      <c r="I50" s="62">
        <v>753764</v>
      </c>
      <c r="J50" s="62">
        <v>898102</v>
      </c>
      <c r="K50" s="62">
        <v>748902</v>
      </c>
      <c r="L50" s="62">
        <v>492122</v>
      </c>
      <c r="M50" s="63">
        <v>308763</v>
      </c>
    </row>
    <row r="51" spans="2:13" x14ac:dyDescent="0.3">
      <c r="B51" s="32" t="s">
        <v>47</v>
      </c>
      <c r="C51" s="61">
        <v>4517675</v>
      </c>
      <c r="D51" s="62">
        <v>3724329</v>
      </c>
      <c r="E51" s="62">
        <v>3072855</v>
      </c>
      <c r="F51" s="62">
        <v>2525889</v>
      </c>
      <c r="G51" s="62">
        <v>2040070</v>
      </c>
      <c r="H51" s="62">
        <v>1615857</v>
      </c>
      <c r="I51" s="62">
        <v>1251987</v>
      </c>
      <c r="J51" s="62">
        <v>969855</v>
      </c>
      <c r="K51" s="62">
        <v>667359</v>
      </c>
      <c r="L51" s="62">
        <v>394246</v>
      </c>
      <c r="M51" s="63">
        <v>267948</v>
      </c>
    </row>
    <row r="52" spans="2:13" x14ac:dyDescent="0.3">
      <c r="B52" s="32" t="s">
        <v>48</v>
      </c>
      <c r="C52" s="61">
        <v>312152</v>
      </c>
      <c r="D52" s="62">
        <v>358022</v>
      </c>
      <c r="E52" s="62">
        <v>377919</v>
      </c>
      <c r="F52" s="62">
        <v>426890</v>
      </c>
      <c r="G52" s="62">
        <v>396461</v>
      </c>
      <c r="H52" s="62">
        <v>355802</v>
      </c>
      <c r="I52" s="62">
        <v>324871</v>
      </c>
      <c r="J52" s="62">
        <v>382427</v>
      </c>
      <c r="K52" s="62">
        <v>271026</v>
      </c>
      <c r="L52" s="62">
        <v>189501</v>
      </c>
      <c r="M52" s="63">
        <v>240597</v>
      </c>
    </row>
    <row r="53" spans="2:13" x14ac:dyDescent="0.3">
      <c r="B53" s="32" t="s">
        <v>49</v>
      </c>
      <c r="C53" s="61">
        <v>70670</v>
      </c>
      <c r="D53" s="62">
        <v>64128</v>
      </c>
      <c r="E53" s="62">
        <v>50676</v>
      </c>
      <c r="F53" s="62">
        <v>42889</v>
      </c>
      <c r="G53" s="62">
        <v>36439</v>
      </c>
      <c r="H53" s="62">
        <v>27267</v>
      </c>
      <c r="I53" s="62">
        <v>19173</v>
      </c>
      <c r="J53" s="62">
        <v>15952</v>
      </c>
      <c r="K53" s="62">
        <v>10813</v>
      </c>
      <c r="L53" s="62">
        <v>6529</v>
      </c>
      <c r="M53" s="63">
        <v>4733</v>
      </c>
    </row>
    <row r="54" spans="2:13" x14ac:dyDescent="0.3">
      <c r="B54" s="32" t="s">
        <v>50</v>
      </c>
      <c r="C54" s="61">
        <v>0</v>
      </c>
      <c r="D54" s="62">
        <v>0</v>
      </c>
      <c r="E54" s="62">
        <v>0</v>
      </c>
      <c r="F54" s="62">
        <v>0</v>
      </c>
      <c r="G54" s="62">
        <v>0</v>
      </c>
      <c r="H54" s="62">
        <v>0</v>
      </c>
      <c r="I54" s="62">
        <v>0</v>
      </c>
      <c r="J54" s="62">
        <v>0</v>
      </c>
      <c r="K54" s="62">
        <v>0</v>
      </c>
      <c r="L54" s="62">
        <v>0</v>
      </c>
      <c r="M54" s="63">
        <v>0</v>
      </c>
    </row>
    <row r="55" spans="2:13" x14ac:dyDescent="0.3">
      <c r="B55" s="32" t="s">
        <v>51</v>
      </c>
      <c r="C55" s="61">
        <v>785213</v>
      </c>
      <c r="D55" s="62">
        <v>690148</v>
      </c>
      <c r="E55" s="62">
        <v>622301</v>
      </c>
      <c r="F55" s="62">
        <v>559368</v>
      </c>
      <c r="G55" s="62">
        <v>496035</v>
      </c>
      <c r="H55" s="62">
        <v>415279</v>
      </c>
      <c r="I55" s="62">
        <v>322379</v>
      </c>
      <c r="J55" s="62">
        <v>235144</v>
      </c>
      <c r="K55" s="62">
        <v>169763</v>
      </c>
      <c r="L55" s="62">
        <v>131055</v>
      </c>
      <c r="M55" s="63">
        <v>164458</v>
      </c>
    </row>
    <row r="56" spans="2:13" x14ac:dyDescent="0.3">
      <c r="B56" s="32" t="s">
        <v>52</v>
      </c>
      <c r="C56" s="61">
        <v>1219881</v>
      </c>
      <c r="D56" s="62">
        <v>1096887</v>
      </c>
      <c r="E56" s="62">
        <v>992763</v>
      </c>
      <c r="F56" s="62">
        <v>874666</v>
      </c>
      <c r="G56" s="62">
        <v>745096</v>
      </c>
      <c r="H56" s="62">
        <v>630375</v>
      </c>
      <c r="I56" s="62">
        <v>520058</v>
      </c>
      <c r="J56" s="62">
        <v>362664</v>
      </c>
      <c r="K56" s="62">
        <v>286939</v>
      </c>
      <c r="L56" s="62">
        <v>199926</v>
      </c>
      <c r="M56" s="63">
        <v>232823</v>
      </c>
    </row>
    <row r="57" spans="2:13" x14ac:dyDescent="0.3">
      <c r="B57" s="32" t="s">
        <v>53</v>
      </c>
      <c r="C57" s="61">
        <v>7389932</v>
      </c>
      <c r="D57" s="62">
        <v>6316849</v>
      </c>
      <c r="E57" s="62">
        <v>5214652</v>
      </c>
      <c r="F57" s="62">
        <v>4567486</v>
      </c>
      <c r="G57" s="62">
        <v>3956858</v>
      </c>
      <c r="H57" s="62">
        <v>3256333</v>
      </c>
      <c r="I57" s="62">
        <v>2477912</v>
      </c>
      <c r="J57" s="62">
        <v>2036863</v>
      </c>
      <c r="K57" s="62">
        <v>1193737</v>
      </c>
      <c r="L57" s="62">
        <v>809307</v>
      </c>
      <c r="M57" s="63">
        <v>708290</v>
      </c>
    </row>
    <row r="58" spans="2:13" x14ac:dyDescent="0.3">
      <c r="B58" s="32" t="s">
        <v>54</v>
      </c>
      <c r="C58" s="61">
        <v>427959</v>
      </c>
      <c r="D58" s="62">
        <v>399164</v>
      </c>
      <c r="E58" s="62">
        <v>360040</v>
      </c>
      <c r="F58" s="62">
        <v>319462</v>
      </c>
      <c r="G58" s="62">
        <v>281887</v>
      </c>
      <c r="H58" s="62">
        <v>238632</v>
      </c>
      <c r="I58" s="62">
        <v>202168</v>
      </c>
      <c r="J58" s="62">
        <v>158696</v>
      </c>
      <c r="K58" s="62">
        <v>131640</v>
      </c>
      <c r="L58" s="62">
        <v>102241</v>
      </c>
      <c r="M58" s="63">
        <v>108075</v>
      </c>
    </row>
    <row r="59" spans="2:13" x14ac:dyDescent="0.3">
      <c r="B59" s="32" t="s">
        <v>55</v>
      </c>
      <c r="C59" s="61">
        <v>115086</v>
      </c>
      <c r="D59" s="62">
        <v>81324</v>
      </c>
      <c r="E59" s="62">
        <v>56637</v>
      </c>
      <c r="F59" s="62">
        <v>43422</v>
      </c>
      <c r="G59" s="62">
        <v>29888</v>
      </c>
      <c r="H59" s="62">
        <v>23977</v>
      </c>
      <c r="I59" s="62">
        <v>19617</v>
      </c>
      <c r="J59" s="62">
        <v>13393</v>
      </c>
      <c r="K59" s="62">
        <v>9835</v>
      </c>
      <c r="L59" s="62">
        <v>6131</v>
      </c>
      <c r="M59" s="63">
        <v>4627</v>
      </c>
    </row>
    <row r="60" spans="2:13" x14ac:dyDescent="0.3">
      <c r="B60" s="32" t="s">
        <v>56</v>
      </c>
      <c r="C60" s="61">
        <v>370535</v>
      </c>
      <c r="D60" s="62">
        <v>266473</v>
      </c>
      <c r="E60" s="62">
        <v>182055</v>
      </c>
      <c r="F60" s="62">
        <v>143367</v>
      </c>
      <c r="G60" s="62">
        <v>121807</v>
      </c>
      <c r="H60" s="62">
        <v>103563</v>
      </c>
      <c r="I60" s="62">
        <v>81220</v>
      </c>
      <c r="J60" s="62">
        <v>71860</v>
      </c>
      <c r="K60" s="62">
        <v>51452</v>
      </c>
      <c r="L60" s="62">
        <v>31330</v>
      </c>
      <c r="M60" s="63">
        <v>22469</v>
      </c>
    </row>
    <row r="61" spans="2:13" x14ac:dyDescent="0.3">
      <c r="B61" s="32" t="s">
        <v>57</v>
      </c>
      <c r="C61" s="61">
        <v>93396</v>
      </c>
      <c r="D61" s="62">
        <v>89548</v>
      </c>
      <c r="E61" s="62">
        <v>92419</v>
      </c>
      <c r="F61" s="62">
        <v>84092</v>
      </c>
      <c r="G61" s="62">
        <v>90362</v>
      </c>
      <c r="H61" s="62">
        <v>89618</v>
      </c>
      <c r="I61" s="62">
        <v>82572</v>
      </c>
      <c r="J61" s="62">
        <v>70114</v>
      </c>
      <c r="K61" s="62">
        <v>56097</v>
      </c>
      <c r="L61" s="62">
        <v>55121</v>
      </c>
      <c r="M61" s="63">
        <v>66235</v>
      </c>
    </row>
    <row r="62" spans="2:13" x14ac:dyDescent="0.3">
      <c r="B62" s="32" t="s">
        <v>58</v>
      </c>
      <c r="C62" s="61">
        <v>6503071</v>
      </c>
      <c r="D62" s="62">
        <v>5080253</v>
      </c>
      <c r="E62" s="62">
        <v>4204143</v>
      </c>
      <c r="F62" s="62">
        <v>3329541</v>
      </c>
      <c r="G62" s="62">
        <v>2601664</v>
      </c>
      <c r="H62" s="62">
        <v>2199125</v>
      </c>
      <c r="I62" s="62">
        <v>1745577</v>
      </c>
      <c r="J62" s="62">
        <v>1415924</v>
      </c>
      <c r="K62" s="62">
        <v>986784</v>
      </c>
      <c r="L62" s="62">
        <v>595163</v>
      </c>
      <c r="M62" s="63">
        <v>478108</v>
      </c>
    </row>
    <row r="63" spans="2:13" x14ac:dyDescent="0.3">
      <c r="B63" s="32" t="s">
        <v>59</v>
      </c>
      <c r="C63" s="61">
        <v>71319</v>
      </c>
      <c r="D63" s="62">
        <v>62353</v>
      </c>
      <c r="E63" s="62">
        <v>52448</v>
      </c>
      <c r="F63" s="62">
        <v>50215</v>
      </c>
      <c r="G63" s="62">
        <v>50081</v>
      </c>
      <c r="H63" s="62">
        <v>42446</v>
      </c>
      <c r="I63" s="62">
        <v>30534</v>
      </c>
      <c r="J63" s="62">
        <v>22724</v>
      </c>
      <c r="K63" s="62">
        <v>15364</v>
      </c>
      <c r="L63" s="62">
        <v>8357</v>
      </c>
      <c r="M63" s="63">
        <v>5578</v>
      </c>
    </row>
    <row r="64" spans="2:13" x14ac:dyDescent="0.3">
      <c r="B64" s="32" t="s">
        <v>60</v>
      </c>
      <c r="C64" s="61">
        <v>354731</v>
      </c>
      <c r="D64" s="62">
        <v>343074</v>
      </c>
      <c r="E64" s="62">
        <v>313950</v>
      </c>
      <c r="F64" s="62">
        <v>353670</v>
      </c>
      <c r="G64" s="62">
        <v>376196</v>
      </c>
      <c r="H64" s="62">
        <v>367916</v>
      </c>
      <c r="I64" s="62">
        <v>372946</v>
      </c>
      <c r="J64" s="62">
        <v>383788</v>
      </c>
      <c r="K64" s="62">
        <v>252371</v>
      </c>
      <c r="L64" s="62">
        <v>195194</v>
      </c>
      <c r="M64" s="63">
        <v>279538</v>
      </c>
    </row>
    <row r="65" spans="2:13" x14ac:dyDescent="0.3">
      <c r="B65" s="32" t="s">
        <v>61</v>
      </c>
      <c r="C65" s="61">
        <v>4046321</v>
      </c>
      <c r="D65" s="62">
        <v>3945081</v>
      </c>
      <c r="E65" s="62">
        <v>4365232</v>
      </c>
      <c r="F65" s="62">
        <v>4369462</v>
      </c>
      <c r="G65" s="62">
        <v>4330207</v>
      </c>
      <c r="H65" s="62">
        <v>4069547</v>
      </c>
      <c r="I65" s="62">
        <v>3930475</v>
      </c>
      <c r="J65" s="62">
        <v>3776700</v>
      </c>
      <c r="K65" s="62">
        <v>2406683</v>
      </c>
      <c r="L65" s="62">
        <v>2167925</v>
      </c>
      <c r="M65" s="63">
        <v>3855884</v>
      </c>
    </row>
    <row r="66" spans="2:13" x14ac:dyDescent="0.3">
      <c r="B66" s="32" t="s">
        <v>62</v>
      </c>
      <c r="C66" s="61">
        <v>155771</v>
      </c>
      <c r="D66" s="62">
        <v>131571</v>
      </c>
      <c r="E66" s="62">
        <v>106848</v>
      </c>
      <c r="F66" s="62">
        <v>83657</v>
      </c>
      <c r="G66" s="62">
        <v>61530</v>
      </c>
      <c r="H66" s="62">
        <v>45783</v>
      </c>
      <c r="I66" s="62">
        <v>36551</v>
      </c>
      <c r="J66" s="62">
        <v>29700</v>
      </c>
      <c r="K66" s="62">
        <v>23700</v>
      </c>
      <c r="L66" s="62">
        <v>17251</v>
      </c>
      <c r="M66" s="63">
        <v>16490</v>
      </c>
    </row>
    <row r="67" spans="2:13" x14ac:dyDescent="0.3">
      <c r="B67" s="32" t="s">
        <v>63</v>
      </c>
      <c r="C67" s="61">
        <v>127586</v>
      </c>
      <c r="D67" s="62">
        <v>103512</v>
      </c>
      <c r="E67" s="62">
        <v>74837</v>
      </c>
      <c r="F67" s="62">
        <v>64334.999999999993</v>
      </c>
      <c r="G67" s="62">
        <v>49127</v>
      </c>
      <c r="H67" s="62">
        <v>37915</v>
      </c>
      <c r="I67" s="62">
        <v>28226</v>
      </c>
      <c r="J67" s="62">
        <v>18040</v>
      </c>
      <c r="K67" s="62">
        <v>15112</v>
      </c>
      <c r="L67" s="62">
        <v>8117.0000000000009</v>
      </c>
      <c r="M67" s="63">
        <v>4797</v>
      </c>
    </row>
    <row r="68" spans="2:13" x14ac:dyDescent="0.3">
      <c r="B68" s="32" t="s">
        <v>64</v>
      </c>
      <c r="C68" s="61">
        <v>271247</v>
      </c>
      <c r="D68" s="62">
        <v>269572</v>
      </c>
      <c r="E68" s="62">
        <v>263003</v>
      </c>
      <c r="F68" s="62">
        <v>253712</v>
      </c>
      <c r="G68" s="62">
        <v>284447</v>
      </c>
      <c r="H68" s="62">
        <v>266145</v>
      </c>
      <c r="I68" s="62">
        <v>223779</v>
      </c>
      <c r="J68" s="62">
        <v>172755</v>
      </c>
      <c r="K68" s="62">
        <v>129828</v>
      </c>
      <c r="L68" s="62">
        <v>146883</v>
      </c>
      <c r="M68" s="63">
        <v>128068.00000000001</v>
      </c>
    </row>
    <row r="69" spans="2:13" x14ac:dyDescent="0.3">
      <c r="B69" s="32" t="s">
        <v>65</v>
      </c>
      <c r="C69" s="61">
        <v>5058403</v>
      </c>
      <c r="D69" s="62">
        <v>4782026</v>
      </c>
      <c r="E69" s="62">
        <v>5190879</v>
      </c>
      <c r="F69" s="62">
        <v>6805445</v>
      </c>
      <c r="G69" s="62">
        <v>6920701</v>
      </c>
      <c r="H69" s="62">
        <v>5998414</v>
      </c>
      <c r="I69" s="62">
        <v>5091794</v>
      </c>
      <c r="J69" s="62">
        <v>4216896</v>
      </c>
      <c r="K69" s="62">
        <v>4225747</v>
      </c>
      <c r="L69" s="62">
        <v>4194145.9999999995</v>
      </c>
      <c r="M69" s="63">
        <v>4617905</v>
      </c>
    </row>
    <row r="70" spans="2:13" x14ac:dyDescent="0.3">
      <c r="B70" s="32" t="s">
        <v>66</v>
      </c>
      <c r="C70" s="61">
        <v>1972499</v>
      </c>
      <c r="D70" s="62">
        <v>1663147</v>
      </c>
      <c r="E70" s="62">
        <v>1374571</v>
      </c>
      <c r="F70" s="62">
        <v>1134164</v>
      </c>
      <c r="G70" s="62">
        <v>891646</v>
      </c>
      <c r="H70" s="62">
        <v>704900</v>
      </c>
      <c r="I70" s="62">
        <v>513495</v>
      </c>
      <c r="J70" s="62">
        <v>396665</v>
      </c>
      <c r="K70" s="62">
        <v>251095</v>
      </c>
      <c r="L70" s="62">
        <v>163051</v>
      </c>
      <c r="M70" s="63">
        <v>123254</v>
      </c>
    </row>
    <row r="71" spans="2:13" x14ac:dyDescent="0.3">
      <c r="B71" s="32" t="s">
        <v>67</v>
      </c>
      <c r="C71" s="61">
        <v>784655</v>
      </c>
      <c r="D71" s="62">
        <v>868003</v>
      </c>
      <c r="E71" s="62">
        <v>869406</v>
      </c>
      <c r="F71" s="62">
        <v>877335</v>
      </c>
      <c r="G71" s="62">
        <v>793481</v>
      </c>
      <c r="H71" s="62">
        <v>762969</v>
      </c>
      <c r="I71" s="62">
        <v>647120</v>
      </c>
      <c r="J71" s="62">
        <v>608382</v>
      </c>
      <c r="K71" s="62">
        <v>463266</v>
      </c>
      <c r="L71" s="62">
        <v>482630</v>
      </c>
      <c r="M71" s="63">
        <v>683430</v>
      </c>
    </row>
    <row r="72" spans="2:13" x14ac:dyDescent="0.3">
      <c r="B72" s="32" t="s">
        <v>68</v>
      </c>
      <c r="C72" s="61">
        <v>9304</v>
      </c>
      <c r="D72" s="62">
        <v>6861</v>
      </c>
      <c r="E72" s="62">
        <v>5502</v>
      </c>
      <c r="F72" s="62">
        <v>4567</v>
      </c>
      <c r="G72" s="62">
        <v>5692</v>
      </c>
      <c r="H72" s="62">
        <v>4282</v>
      </c>
      <c r="I72" s="62">
        <v>3211</v>
      </c>
      <c r="J72" s="62">
        <v>2281</v>
      </c>
      <c r="K72" s="62">
        <v>1852</v>
      </c>
      <c r="L72" s="62">
        <v>1616</v>
      </c>
      <c r="M72" s="63">
        <v>1896</v>
      </c>
    </row>
    <row r="73" spans="2:13" x14ac:dyDescent="0.3">
      <c r="B73" s="32" t="s">
        <v>69</v>
      </c>
      <c r="C73" s="61">
        <v>1200749</v>
      </c>
      <c r="D73" s="62">
        <v>975906</v>
      </c>
      <c r="E73" s="62">
        <v>762945</v>
      </c>
      <c r="F73" s="62">
        <v>600300</v>
      </c>
      <c r="G73" s="62">
        <v>486422</v>
      </c>
      <c r="H73" s="62">
        <v>410918</v>
      </c>
      <c r="I73" s="62">
        <v>348835</v>
      </c>
      <c r="J73" s="62">
        <v>242353</v>
      </c>
      <c r="K73" s="62">
        <v>187975</v>
      </c>
      <c r="L73" s="62">
        <v>142937</v>
      </c>
      <c r="M73" s="63">
        <v>159284</v>
      </c>
    </row>
    <row r="74" spans="2:13" x14ac:dyDescent="0.3">
      <c r="B74" s="32" t="s">
        <v>70</v>
      </c>
      <c r="C74" s="61">
        <v>768455</v>
      </c>
      <c r="D74" s="62">
        <v>628634</v>
      </c>
      <c r="E74" s="62">
        <v>510537</v>
      </c>
      <c r="F74" s="62">
        <v>422518</v>
      </c>
      <c r="G74" s="62">
        <v>361280</v>
      </c>
      <c r="H74" s="62">
        <v>304130</v>
      </c>
      <c r="I74" s="62">
        <v>245814</v>
      </c>
      <c r="J74" s="62">
        <v>159879</v>
      </c>
      <c r="K74" s="62">
        <v>111412</v>
      </c>
      <c r="L74" s="62">
        <v>63263</v>
      </c>
      <c r="M74" s="63">
        <v>34837</v>
      </c>
    </row>
    <row r="75" spans="2:13" x14ac:dyDescent="0.3">
      <c r="B75" s="32" t="s">
        <v>71</v>
      </c>
      <c r="C75" s="61">
        <v>123048</v>
      </c>
      <c r="D75" s="62">
        <v>95433</v>
      </c>
      <c r="E75" s="62">
        <v>77185</v>
      </c>
      <c r="F75" s="62">
        <v>59005</v>
      </c>
      <c r="G75" s="62">
        <v>48521</v>
      </c>
      <c r="H75" s="62">
        <v>40323</v>
      </c>
      <c r="I75" s="62">
        <v>35684</v>
      </c>
      <c r="J75" s="62">
        <v>23236</v>
      </c>
      <c r="K75" s="62">
        <v>15388</v>
      </c>
      <c r="L75" s="62">
        <v>7870</v>
      </c>
      <c r="M75" s="63">
        <v>4442</v>
      </c>
    </row>
    <row r="76" spans="2:13" x14ac:dyDescent="0.3">
      <c r="B76" s="32" t="s">
        <v>72</v>
      </c>
      <c r="C76" s="61">
        <v>50617</v>
      </c>
      <c r="D76" s="62">
        <v>51940</v>
      </c>
      <c r="E76" s="62">
        <v>49112</v>
      </c>
      <c r="F76" s="62">
        <v>44639</v>
      </c>
      <c r="G76" s="62">
        <v>39024</v>
      </c>
      <c r="H76" s="62">
        <v>32609</v>
      </c>
      <c r="I76" s="62">
        <v>23630</v>
      </c>
      <c r="J76" s="62">
        <v>16875</v>
      </c>
      <c r="K76" s="62">
        <v>8959</v>
      </c>
      <c r="L76" s="62">
        <v>7749</v>
      </c>
      <c r="M76" s="63">
        <v>5098</v>
      </c>
    </row>
    <row r="77" spans="2:13" x14ac:dyDescent="0.3">
      <c r="B77" s="32" t="s">
        <v>73</v>
      </c>
      <c r="C77" s="61">
        <v>867627</v>
      </c>
      <c r="D77" s="62">
        <v>657114</v>
      </c>
      <c r="E77" s="62">
        <v>512606</v>
      </c>
      <c r="F77" s="62">
        <v>459075</v>
      </c>
      <c r="G77" s="62">
        <v>398336</v>
      </c>
      <c r="H77" s="62">
        <v>318945</v>
      </c>
      <c r="I77" s="62">
        <v>259245.99999999997</v>
      </c>
      <c r="J77" s="62">
        <v>179618</v>
      </c>
      <c r="K77" s="62">
        <v>144569</v>
      </c>
      <c r="L77" s="62">
        <v>94725</v>
      </c>
      <c r="M77" s="63">
        <v>77104</v>
      </c>
    </row>
    <row r="78" spans="2:13" x14ac:dyDescent="0.3">
      <c r="B78" s="32" t="s">
        <v>74</v>
      </c>
      <c r="C78" s="61">
        <v>702006</v>
      </c>
      <c r="D78" s="62">
        <v>591930</v>
      </c>
      <c r="E78" s="62">
        <v>479024</v>
      </c>
      <c r="F78" s="62">
        <v>392604</v>
      </c>
      <c r="G78" s="62">
        <v>310465</v>
      </c>
      <c r="H78" s="62">
        <v>249908</v>
      </c>
      <c r="I78" s="62">
        <v>196842</v>
      </c>
      <c r="J78" s="62">
        <v>137264</v>
      </c>
      <c r="K78" s="62">
        <v>98158</v>
      </c>
      <c r="L78" s="62">
        <v>72494</v>
      </c>
      <c r="M78" s="63">
        <v>87657</v>
      </c>
    </row>
    <row r="79" spans="2:13" x14ac:dyDescent="0.3">
      <c r="B79" s="32" t="s">
        <v>75</v>
      </c>
      <c r="C79" s="61">
        <v>644423</v>
      </c>
      <c r="D79" s="62">
        <v>817620</v>
      </c>
      <c r="E79" s="62">
        <v>782272</v>
      </c>
      <c r="F79" s="62">
        <v>664825</v>
      </c>
      <c r="G79" s="62">
        <v>579849</v>
      </c>
      <c r="H79" s="62">
        <v>681951</v>
      </c>
      <c r="I79" s="62">
        <v>736239</v>
      </c>
      <c r="J79" s="62">
        <v>540033</v>
      </c>
      <c r="K79" s="62">
        <v>448466</v>
      </c>
      <c r="L79" s="62">
        <v>328496</v>
      </c>
      <c r="M79" s="63">
        <v>394770</v>
      </c>
    </row>
    <row r="80" spans="2:13" x14ac:dyDescent="0.3">
      <c r="B80" s="32" t="s">
        <v>76</v>
      </c>
      <c r="C80" s="61">
        <v>23451</v>
      </c>
      <c r="D80" s="62">
        <v>21784</v>
      </c>
      <c r="E80" s="62">
        <v>21194</v>
      </c>
      <c r="F80" s="62">
        <v>20839</v>
      </c>
      <c r="G80" s="62">
        <v>21631</v>
      </c>
      <c r="H80" s="62">
        <v>20871</v>
      </c>
      <c r="I80" s="62">
        <v>17843</v>
      </c>
      <c r="J80" s="62">
        <v>14886</v>
      </c>
      <c r="K80" s="62">
        <v>10593</v>
      </c>
      <c r="L80" s="62">
        <v>7606</v>
      </c>
      <c r="M80" s="63">
        <v>12205</v>
      </c>
    </row>
    <row r="81" spans="2:13" x14ac:dyDescent="0.3">
      <c r="B81" s="32" t="s">
        <v>77</v>
      </c>
      <c r="C81" s="61">
        <v>104208032</v>
      </c>
      <c r="D81" s="62">
        <v>91299494</v>
      </c>
      <c r="E81" s="62">
        <v>81035717</v>
      </c>
      <c r="F81" s="62">
        <v>71137580</v>
      </c>
      <c r="G81" s="62">
        <v>62322631</v>
      </c>
      <c r="H81" s="62">
        <v>52822071</v>
      </c>
      <c r="I81" s="62">
        <v>42979756</v>
      </c>
      <c r="J81" s="62">
        <v>29092715</v>
      </c>
      <c r="K81" s="62">
        <v>20166094</v>
      </c>
      <c r="L81" s="62">
        <v>13255563</v>
      </c>
      <c r="M81" s="63">
        <v>11267122</v>
      </c>
    </row>
    <row r="82" spans="2:13" x14ac:dyDescent="0.3">
      <c r="B82" s="32" t="s">
        <v>78</v>
      </c>
      <c r="C82" s="61">
        <v>21054007</v>
      </c>
      <c r="D82" s="62">
        <v>19552563</v>
      </c>
      <c r="E82" s="62">
        <v>18214812</v>
      </c>
      <c r="F82" s="62">
        <v>16188848</v>
      </c>
      <c r="G82" s="62">
        <v>13610910</v>
      </c>
      <c r="H82" s="62">
        <v>11050808</v>
      </c>
      <c r="I82" s="62">
        <v>7802545</v>
      </c>
      <c r="J82" s="62">
        <v>5272996</v>
      </c>
      <c r="K82" s="62">
        <v>3759597</v>
      </c>
      <c r="L82" s="62">
        <v>2432234</v>
      </c>
      <c r="M82" s="63">
        <v>1688708</v>
      </c>
    </row>
    <row r="83" spans="2:13" x14ac:dyDescent="0.3">
      <c r="B83" s="32" t="s">
        <v>79</v>
      </c>
      <c r="C83" s="61">
        <v>9083339</v>
      </c>
      <c r="D83" s="62">
        <v>6778037</v>
      </c>
      <c r="E83" s="62">
        <v>5050369</v>
      </c>
      <c r="F83" s="62">
        <v>4449537</v>
      </c>
      <c r="G83" s="62">
        <v>3812477</v>
      </c>
      <c r="H83" s="62">
        <v>3128358</v>
      </c>
      <c r="I83" s="62">
        <v>2497040</v>
      </c>
      <c r="J83" s="62">
        <v>1470386</v>
      </c>
      <c r="K83" s="62">
        <v>1005479</v>
      </c>
      <c r="L83" s="62">
        <v>784710</v>
      </c>
      <c r="M83" s="63">
        <v>734932</v>
      </c>
    </row>
    <row r="84" spans="2:13" x14ac:dyDescent="0.3">
      <c r="B84" s="32" t="s">
        <v>80</v>
      </c>
      <c r="C84" s="61">
        <v>2481738</v>
      </c>
      <c r="D84" s="62">
        <v>2170369</v>
      </c>
      <c r="E84" s="62">
        <v>1822719</v>
      </c>
      <c r="F84" s="62">
        <v>1462876</v>
      </c>
      <c r="G84" s="62">
        <v>975704</v>
      </c>
      <c r="H84" s="62">
        <v>724502</v>
      </c>
      <c r="I84" s="62">
        <v>701922</v>
      </c>
      <c r="J84" s="62">
        <v>403422</v>
      </c>
      <c r="K84" s="62">
        <v>331356</v>
      </c>
      <c r="L84" s="62">
        <v>211668</v>
      </c>
      <c r="M84" s="63">
        <v>163679</v>
      </c>
    </row>
    <row r="85" spans="2:13" x14ac:dyDescent="0.3">
      <c r="B85" s="32" t="s">
        <v>81</v>
      </c>
      <c r="C85" s="61">
        <v>364428</v>
      </c>
      <c r="D85" s="62">
        <v>383443</v>
      </c>
      <c r="E85" s="62">
        <v>369530</v>
      </c>
      <c r="F85" s="62">
        <v>310371</v>
      </c>
      <c r="G85" s="62">
        <v>303707</v>
      </c>
      <c r="H85" s="62">
        <v>260499.00000000003</v>
      </c>
      <c r="I85" s="62">
        <v>245173</v>
      </c>
      <c r="J85" s="62">
        <v>213957</v>
      </c>
      <c r="K85" s="62">
        <v>155328</v>
      </c>
      <c r="L85" s="62">
        <v>115318</v>
      </c>
      <c r="M85" s="63">
        <v>137215</v>
      </c>
    </row>
    <row r="86" spans="2:13" x14ac:dyDescent="0.3">
      <c r="B86" s="32" t="s">
        <v>82</v>
      </c>
      <c r="C86" s="61">
        <v>558908</v>
      </c>
      <c r="D86" s="62">
        <v>547245</v>
      </c>
      <c r="E86" s="62">
        <v>502070</v>
      </c>
      <c r="F86" s="62">
        <v>424641</v>
      </c>
      <c r="G86" s="62">
        <v>387317</v>
      </c>
      <c r="H86" s="62">
        <v>362159</v>
      </c>
      <c r="I86" s="62">
        <v>371358</v>
      </c>
      <c r="J86" s="62">
        <v>311635</v>
      </c>
      <c r="K86" s="62">
        <v>194821</v>
      </c>
      <c r="L86" s="62">
        <v>155578</v>
      </c>
      <c r="M86" s="63">
        <v>243107</v>
      </c>
    </row>
    <row r="87" spans="2:13" x14ac:dyDescent="0.3">
      <c r="B87" s="32" t="s">
        <v>83</v>
      </c>
      <c r="C87" s="61">
        <v>3344739</v>
      </c>
      <c r="D87" s="62">
        <v>3946709</v>
      </c>
      <c r="E87" s="62">
        <v>4663070</v>
      </c>
      <c r="F87" s="62">
        <v>4843039</v>
      </c>
      <c r="G87" s="62">
        <v>4691188</v>
      </c>
      <c r="H87" s="62">
        <v>4082664</v>
      </c>
      <c r="I87" s="62">
        <v>3708095</v>
      </c>
      <c r="J87" s="62">
        <v>3643252</v>
      </c>
      <c r="K87" s="62">
        <v>2931356</v>
      </c>
      <c r="L87" s="62">
        <v>2758300</v>
      </c>
      <c r="M87" s="63">
        <v>3973942</v>
      </c>
    </row>
    <row r="88" spans="2:13" x14ac:dyDescent="0.3">
      <c r="B88" s="32" t="s">
        <v>84</v>
      </c>
      <c r="C88" s="61">
        <v>214068</v>
      </c>
      <c r="D88" s="62">
        <v>185477</v>
      </c>
      <c r="E88" s="62">
        <v>178129</v>
      </c>
      <c r="F88" s="62">
        <v>168550</v>
      </c>
      <c r="G88" s="62">
        <v>155215</v>
      </c>
      <c r="H88" s="62">
        <v>131574</v>
      </c>
      <c r="I88" s="62">
        <v>105340</v>
      </c>
      <c r="J88" s="62">
        <v>83668</v>
      </c>
      <c r="K88" s="62">
        <v>63727</v>
      </c>
      <c r="L88" s="62">
        <v>49545</v>
      </c>
      <c r="M88" s="63">
        <v>70241</v>
      </c>
    </row>
    <row r="89" spans="2:13" x14ac:dyDescent="0.3">
      <c r="B89" s="32" t="s">
        <v>85</v>
      </c>
      <c r="C89" s="61">
        <v>7609438</v>
      </c>
      <c r="D89" s="62">
        <v>8480823</v>
      </c>
      <c r="E89" s="62">
        <v>10046010</v>
      </c>
      <c r="F89" s="62">
        <v>8721873</v>
      </c>
      <c r="G89" s="62">
        <v>7988225</v>
      </c>
      <c r="H89" s="62">
        <v>7660994</v>
      </c>
      <c r="I89" s="62">
        <v>8673859</v>
      </c>
      <c r="J89" s="62">
        <v>9627216</v>
      </c>
      <c r="K89" s="62">
        <v>7704325</v>
      </c>
      <c r="L89" s="62">
        <v>6255128</v>
      </c>
      <c r="M89" s="63">
        <v>9706483</v>
      </c>
    </row>
    <row r="90" spans="2:13" x14ac:dyDescent="0.3">
      <c r="B90" s="32" t="s">
        <v>86</v>
      </c>
      <c r="C90" s="61">
        <v>704248</v>
      </c>
      <c r="D90" s="62">
        <v>601917</v>
      </c>
      <c r="E90" s="62">
        <v>533875</v>
      </c>
      <c r="F90" s="62">
        <v>436696</v>
      </c>
      <c r="G90" s="62">
        <v>329173</v>
      </c>
      <c r="H90" s="62">
        <v>226494</v>
      </c>
      <c r="I90" s="62">
        <v>161190</v>
      </c>
      <c r="J90" s="62">
        <v>128443.99999999999</v>
      </c>
      <c r="K90" s="62">
        <v>101560</v>
      </c>
      <c r="L90" s="62">
        <v>66495</v>
      </c>
      <c r="M90" s="63">
        <v>48164</v>
      </c>
    </row>
    <row r="91" spans="2:13" x14ac:dyDescent="0.3">
      <c r="B91" s="32" t="s">
        <v>87</v>
      </c>
      <c r="C91" s="61">
        <v>1371940</v>
      </c>
      <c r="D91" s="62">
        <v>1215882</v>
      </c>
      <c r="E91" s="62">
        <v>1140309</v>
      </c>
      <c r="F91" s="62">
        <v>1020863</v>
      </c>
      <c r="G91" s="62">
        <v>1125263</v>
      </c>
      <c r="H91" s="62">
        <v>879096</v>
      </c>
      <c r="I91" s="62">
        <v>700695</v>
      </c>
      <c r="J91" s="62">
        <v>377919</v>
      </c>
      <c r="K91" s="62">
        <v>301767</v>
      </c>
      <c r="L91" s="62">
        <v>323750</v>
      </c>
      <c r="M91" s="63">
        <v>195359</v>
      </c>
    </row>
    <row r="92" spans="2:13" x14ac:dyDescent="0.3">
      <c r="B92" s="32" t="s">
        <v>88</v>
      </c>
      <c r="C92" s="61">
        <v>3522249</v>
      </c>
      <c r="D92" s="62">
        <v>2830061</v>
      </c>
      <c r="E92" s="62">
        <v>2142849</v>
      </c>
      <c r="F92" s="62">
        <v>1569009</v>
      </c>
      <c r="G92" s="62">
        <v>1196942</v>
      </c>
      <c r="H92" s="62">
        <v>934781</v>
      </c>
      <c r="I92" s="62">
        <v>723912</v>
      </c>
      <c r="J92" s="62">
        <v>497036</v>
      </c>
      <c r="K92" s="62">
        <v>308509</v>
      </c>
      <c r="L92" s="62">
        <v>218790</v>
      </c>
      <c r="M92" s="63">
        <v>194543</v>
      </c>
    </row>
    <row r="93" spans="2:13" x14ac:dyDescent="0.3">
      <c r="B93" s="32" t="s">
        <v>89</v>
      </c>
      <c r="C93" s="61">
        <v>7991</v>
      </c>
      <c r="D93" s="62">
        <v>6402</v>
      </c>
      <c r="E93" s="62">
        <v>5409</v>
      </c>
      <c r="F93" s="62">
        <v>5826</v>
      </c>
      <c r="G93" s="62">
        <v>4979</v>
      </c>
      <c r="H93" s="62">
        <v>3594</v>
      </c>
      <c r="I93" s="62">
        <v>2655</v>
      </c>
      <c r="J93" s="62">
        <v>1679</v>
      </c>
      <c r="K93" s="62">
        <v>1207</v>
      </c>
      <c r="L93" s="62">
        <v>781</v>
      </c>
      <c r="M93" s="63">
        <v>496</v>
      </c>
    </row>
    <row r="94" spans="2:13" x14ac:dyDescent="0.3">
      <c r="B94" s="32" t="s">
        <v>90</v>
      </c>
      <c r="C94" s="61">
        <v>503113</v>
      </c>
      <c r="D94" s="62">
        <v>508336</v>
      </c>
      <c r="E94" s="62">
        <v>437204</v>
      </c>
      <c r="F94" s="62">
        <v>341069</v>
      </c>
      <c r="G94" s="62">
        <v>209292</v>
      </c>
      <c r="H94" s="62">
        <v>150513</v>
      </c>
      <c r="I94" s="62">
        <v>79015</v>
      </c>
      <c r="J94" s="62">
        <v>37392</v>
      </c>
      <c r="K94" s="62">
        <v>22880</v>
      </c>
      <c r="L94" s="62">
        <v>14481</v>
      </c>
      <c r="M94" s="63">
        <v>6486</v>
      </c>
    </row>
    <row r="95" spans="2:13" x14ac:dyDescent="0.3">
      <c r="B95" s="32" t="s">
        <v>91</v>
      </c>
      <c r="C95" s="61">
        <v>435049</v>
      </c>
      <c r="D95" s="62">
        <v>352696</v>
      </c>
      <c r="E95" s="62">
        <v>323415</v>
      </c>
      <c r="F95" s="62">
        <v>308002</v>
      </c>
      <c r="G95" s="62">
        <v>306091</v>
      </c>
      <c r="H95" s="62">
        <v>230262</v>
      </c>
      <c r="I95" s="62">
        <v>169363</v>
      </c>
      <c r="J95" s="62">
        <v>81958</v>
      </c>
      <c r="K95" s="62">
        <v>53897</v>
      </c>
      <c r="L95" s="62">
        <v>59774</v>
      </c>
      <c r="M95" s="63">
        <v>55358</v>
      </c>
    </row>
    <row r="96" spans="2:13" x14ac:dyDescent="0.3">
      <c r="B96" s="32" t="s">
        <v>92</v>
      </c>
      <c r="C96" s="61">
        <v>503672</v>
      </c>
      <c r="D96" s="62">
        <v>414031</v>
      </c>
      <c r="E96" s="62">
        <v>350625</v>
      </c>
      <c r="F96" s="62">
        <v>290648</v>
      </c>
      <c r="G96" s="62">
        <v>241211</v>
      </c>
      <c r="H96" s="62">
        <v>190778</v>
      </c>
      <c r="I96" s="62">
        <v>147960</v>
      </c>
      <c r="J96" s="62">
        <v>104189</v>
      </c>
      <c r="K96" s="62">
        <v>72243</v>
      </c>
      <c r="L96" s="62">
        <v>47365</v>
      </c>
      <c r="M96" s="63">
        <v>35123</v>
      </c>
    </row>
    <row r="97" spans="2:13" x14ac:dyDescent="0.3">
      <c r="B97" s="32" t="s">
        <v>93</v>
      </c>
      <c r="C97" s="61">
        <v>137122</v>
      </c>
      <c r="D97" s="62">
        <v>129907.99999999999</v>
      </c>
      <c r="E97" s="62">
        <v>137975</v>
      </c>
      <c r="F97" s="62">
        <v>133275</v>
      </c>
      <c r="G97" s="62">
        <v>146325</v>
      </c>
      <c r="H97" s="62">
        <v>142485</v>
      </c>
      <c r="I97" s="62">
        <v>122060</v>
      </c>
      <c r="J97" s="62">
        <v>102568</v>
      </c>
      <c r="K97" s="62">
        <v>96897</v>
      </c>
      <c r="L97" s="62">
        <v>88081</v>
      </c>
      <c r="M97" s="63">
        <v>96712</v>
      </c>
    </row>
    <row r="98" spans="2:13" x14ac:dyDescent="0.3">
      <c r="B98" s="32" t="s">
        <v>94</v>
      </c>
      <c r="C98" s="61">
        <v>480824</v>
      </c>
      <c r="D98" s="62">
        <v>392225</v>
      </c>
      <c r="E98" s="62">
        <v>335758</v>
      </c>
      <c r="F98" s="62">
        <v>331073</v>
      </c>
      <c r="G98" s="62">
        <v>309769</v>
      </c>
      <c r="H98" s="62">
        <v>244014</v>
      </c>
      <c r="I98" s="62">
        <v>194373</v>
      </c>
      <c r="J98" s="62">
        <v>158746</v>
      </c>
      <c r="K98" s="62">
        <v>129455.99999999999</v>
      </c>
      <c r="L98" s="62">
        <v>100000</v>
      </c>
      <c r="M98" s="63">
        <v>88279</v>
      </c>
    </row>
    <row r="99" spans="2:13" x14ac:dyDescent="0.3">
      <c r="B99" s="32" t="s">
        <v>95</v>
      </c>
      <c r="C99" s="61">
        <v>174010</v>
      </c>
      <c r="D99" s="62">
        <v>123211</v>
      </c>
      <c r="E99" s="62">
        <v>85370</v>
      </c>
      <c r="F99" s="62">
        <v>65611</v>
      </c>
      <c r="G99" s="62">
        <v>56314</v>
      </c>
      <c r="H99" s="62">
        <v>54485</v>
      </c>
      <c r="I99" s="62">
        <v>50068</v>
      </c>
      <c r="J99" s="62">
        <v>38984</v>
      </c>
      <c r="K99" s="62">
        <v>24080</v>
      </c>
      <c r="L99" s="62">
        <v>17821</v>
      </c>
      <c r="M99" s="63">
        <v>15671</v>
      </c>
    </row>
    <row r="100" spans="2:13" x14ac:dyDescent="0.3">
      <c r="B100" s="32" t="s">
        <v>96</v>
      </c>
      <c r="C100" s="61">
        <v>301770</v>
      </c>
      <c r="D100" s="62">
        <v>251412</v>
      </c>
      <c r="E100" s="62">
        <v>205816</v>
      </c>
      <c r="F100" s="62">
        <v>165762</v>
      </c>
      <c r="G100" s="62">
        <v>133889</v>
      </c>
      <c r="H100" s="62">
        <v>106601</v>
      </c>
      <c r="I100" s="62">
        <v>81388</v>
      </c>
      <c r="J100" s="62">
        <v>57052</v>
      </c>
      <c r="K100" s="62">
        <v>42629</v>
      </c>
      <c r="L100" s="62">
        <v>23740</v>
      </c>
      <c r="M100" s="63">
        <v>12627</v>
      </c>
    </row>
    <row r="101" spans="2:13" x14ac:dyDescent="0.3">
      <c r="B101" s="32" t="s">
        <v>97</v>
      </c>
      <c r="C101" s="61">
        <v>567792</v>
      </c>
      <c r="D101" s="62">
        <v>556231</v>
      </c>
      <c r="E101" s="62">
        <v>478499</v>
      </c>
      <c r="F101" s="62">
        <v>371340</v>
      </c>
      <c r="G101" s="62">
        <v>249421</v>
      </c>
      <c r="H101" s="62">
        <v>172009</v>
      </c>
      <c r="I101" s="62">
        <v>132896</v>
      </c>
      <c r="J101" s="62">
        <v>93947</v>
      </c>
      <c r="K101" s="62">
        <v>77486</v>
      </c>
      <c r="L101" s="62">
        <v>53690</v>
      </c>
      <c r="M101" s="63">
        <v>44415</v>
      </c>
    </row>
    <row r="102" spans="2:13" x14ac:dyDescent="0.3">
      <c r="B102" s="32" t="s">
        <v>98</v>
      </c>
      <c r="C102" s="61">
        <v>178825</v>
      </c>
      <c r="D102" s="62">
        <v>179758</v>
      </c>
      <c r="E102" s="62">
        <v>201047</v>
      </c>
      <c r="F102" s="62">
        <v>208489</v>
      </c>
      <c r="G102" s="62">
        <v>231653</v>
      </c>
      <c r="H102" s="62">
        <v>213051</v>
      </c>
      <c r="I102" s="62">
        <v>171356</v>
      </c>
      <c r="J102" s="62">
        <v>143875</v>
      </c>
      <c r="K102" s="62">
        <v>132464</v>
      </c>
      <c r="L102" s="62">
        <v>122198</v>
      </c>
      <c r="M102" s="63">
        <v>149296</v>
      </c>
    </row>
    <row r="103" spans="2:13" x14ac:dyDescent="0.3">
      <c r="B103" s="32" t="s">
        <v>99</v>
      </c>
      <c r="C103" s="61">
        <v>44711</v>
      </c>
      <c r="D103" s="62">
        <v>42152</v>
      </c>
      <c r="E103" s="62">
        <v>43910</v>
      </c>
      <c r="F103" s="62">
        <v>46731</v>
      </c>
      <c r="G103" s="62">
        <v>42406</v>
      </c>
      <c r="H103" s="62">
        <v>35803</v>
      </c>
      <c r="I103" s="62">
        <v>29089</v>
      </c>
      <c r="J103" s="62">
        <v>23531</v>
      </c>
      <c r="K103" s="62">
        <v>18446</v>
      </c>
      <c r="L103" s="62">
        <v>14497</v>
      </c>
      <c r="M103" s="63">
        <v>22837</v>
      </c>
    </row>
    <row r="104" spans="2:13" x14ac:dyDescent="0.3">
      <c r="B104" s="32" t="s">
        <v>100</v>
      </c>
      <c r="C104" s="61">
        <v>1569177</v>
      </c>
      <c r="D104" s="62">
        <v>1344588</v>
      </c>
      <c r="E104" s="62">
        <v>1106297</v>
      </c>
      <c r="F104" s="62">
        <v>893102</v>
      </c>
      <c r="G104" s="62">
        <v>719376</v>
      </c>
      <c r="H104" s="62">
        <v>573837</v>
      </c>
      <c r="I104" s="62">
        <v>439864</v>
      </c>
      <c r="J104" s="62">
        <v>278117</v>
      </c>
      <c r="K104" s="62">
        <v>188963</v>
      </c>
      <c r="L104" s="62">
        <v>123054</v>
      </c>
      <c r="M104" s="63">
        <v>96673</v>
      </c>
    </row>
    <row r="105" spans="2:13" x14ac:dyDescent="0.3">
      <c r="B105" s="32" t="s">
        <v>101</v>
      </c>
      <c r="C105" s="61">
        <v>1120310</v>
      </c>
      <c r="D105" s="62">
        <v>897964</v>
      </c>
      <c r="E105" s="62">
        <v>674218</v>
      </c>
      <c r="F105" s="62">
        <v>496183</v>
      </c>
      <c r="G105" s="62">
        <v>368614</v>
      </c>
      <c r="H105" s="62">
        <v>284131</v>
      </c>
      <c r="I105" s="62">
        <v>229282</v>
      </c>
      <c r="J105" s="62">
        <v>214654</v>
      </c>
      <c r="K105" s="62">
        <v>156642</v>
      </c>
      <c r="L105" s="62">
        <v>94061</v>
      </c>
      <c r="M105" s="63">
        <v>62677</v>
      </c>
    </row>
    <row r="106" spans="2:13" x14ac:dyDescent="0.3">
      <c r="B106" s="32" t="s">
        <v>102</v>
      </c>
      <c r="C106" s="61">
        <v>2659987</v>
      </c>
      <c r="D106" s="62">
        <v>2109277</v>
      </c>
      <c r="E106" s="62">
        <v>1888537</v>
      </c>
      <c r="F106" s="62">
        <v>1680166</v>
      </c>
      <c r="G106" s="62">
        <v>1511604</v>
      </c>
      <c r="H106" s="62">
        <v>1278270</v>
      </c>
      <c r="I106" s="62">
        <v>1002755</v>
      </c>
      <c r="J106" s="62">
        <v>754487</v>
      </c>
      <c r="K106" s="62">
        <v>464907</v>
      </c>
      <c r="L106" s="62">
        <v>326672</v>
      </c>
      <c r="M106" s="63">
        <v>255109</v>
      </c>
    </row>
    <row r="107" spans="2:13" x14ac:dyDescent="0.3">
      <c r="B107" s="32" t="s">
        <v>103</v>
      </c>
      <c r="C107" s="61">
        <v>49581</v>
      </c>
      <c r="D107" s="62">
        <v>32527</v>
      </c>
      <c r="E107" s="62">
        <v>25997</v>
      </c>
      <c r="F107" s="62">
        <v>21467</v>
      </c>
      <c r="G107" s="62">
        <v>17512</v>
      </c>
      <c r="H107" s="62">
        <v>13154</v>
      </c>
      <c r="I107" s="62">
        <v>7809</v>
      </c>
      <c r="J107" s="62">
        <v>5137</v>
      </c>
      <c r="K107" s="62">
        <v>5026</v>
      </c>
      <c r="L107" s="62">
        <v>3936</v>
      </c>
      <c r="M107" s="63">
        <v>3067</v>
      </c>
    </row>
    <row r="108" spans="2:13" x14ac:dyDescent="0.3">
      <c r="B108" s="32" t="s">
        <v>104</v>
      </c>
      <c r="C108" s="61">
        <v>1041624</v>
      </c>
      <c r="D108" s="62">
        <v>867079</v>
      </c>
      <c r="E108" s="62">
        <v>692462</v>
      </c>
      <c r="F108" s="62">
        <v>519456</v>
      </c>
      <c r="G108" s="62">
        <v>389468</v>
      </c>
      <c r="H108" s="62">
        <v>312446</v>
      </c>
      <c r="I108" s="62">
        <v>260250</v>
      </c>
      <c r="J108" s="62">
        <v>183094</v>
      </c>
      <c r="K108" s="62">
        <v>138363</v>
      </c>
      <c r="L108" s="62">
        <v>75414</v>
      </c>
      <c r="M108" s="63">
        <v>45758</v>
      </c>
    </row>
    <row r="109" spans="2:13" x14ac:dyDescent="0.3">
      <c r="B109" s="32" t="s">
        <v>105</v>
      </c>
      <c r="C109" s="61">
        <v>31571</v>
      </c>
      <c r="D109" s="62">
        <v>30839</v>
      </c>
      <c r="E109" s="62">
        <v>27783</v>
      </c>
      <c r="F109" s="62">
        <v>24927</v>
      </c>
      <c r="G109" s="62">
        <v>28648</v>
      </c>
      <c r="H109" s="62">
        <v>30507</v>
      </c>
      <c r="I109" s="62">
        <v>28615</v>
      </c>
      <c r="J109" s="62">
        <v>30114</v>
      </c>
      <c r="K109" s="62">
        <v>18626</v>
      </c>
      <c r="L109" s="62">
        <v>14870</v>
      </c>
      <c r="M109" s="63">
        <v>14929</v>
      </c>
    </row>
    <row r="110" spans="2:13" x14ac:dyDescent="0.3">
      <c r="B110" s="32" t="s">
        <v>106</v>
      </c>
      <c r="C110" s="61">
        <v>0</v>
      </c>
      <c r="D110" s="62">
        <v>0</v>
      </c>
      <c r="E110" s="62">
        <v>0</v>
      </c>
      <c r="F110" s="62">
        <v>0</v>
      </c>
      <c r="G110" s="62">
        <v>0</v>
      </c>
      <c r="H110" s="62">
        <v>0</v>
      </c>
      <c r="I110" s="62">
        <v>0</v>
      </c>
      <c r="J110" s="62">
        <v>0</v>
      </c>
      <c r="K110" s="62">
        <v>0</v>
      </c>
      <c r="L110" s="62">
        <v>0</v>
      </c>
      <c r="M110" s="63">
        <v>0</v>
      </c>
    </row>
    <row r="111" spans="2:13" x14ac:dyDescent="0.3">
      <c r="B111" s="32" t="s">
        <v>108</v>
      </c>
      <c r="C111" s="61">
        <v>290448</v>
      </c>
      <c r="D111" s="62">
        <v>246974</v>
      </c>
      <c r="E111" s="62">
        <v>205290</v>
      </c>
      <c r="F111" s="62">
        <v>166100</v>
      </c>
      <c r="G111" s="62">
        <v>133031</v>
      </c>
      <c r="H111" s="62">
        <v>104426</v>
      </c>
      <c r="I111" s="62">
        <v>76377</v>
      </c>
      <c r="J111" s="62">
        <v>54700</v>
      </c>
      <c r="K111" s="62">
        <v>37844</v>
      </c>
      <c r="L111" s="62">
        <v>22871</v>
      </c>
      <c r="M111" s="63">
        <v>14246</v>
      </c>
    </row>
    <row r="112" spans="2:13" x14ac:dyDescent="0.3">
      <c r="B112" s="32" t="s">
        <v>109</v>
      </c>
      <c r="C112" s="61">
        <v>87472</v>
      </c>
      <c r="D112" s="62">
        <v>100697</v>
      </c>
      <c r="E112" s="62">
        <v>84363</v>
      </c>
      <c r="F112" s="62">
        <v>87619</v>
      </c>
      <c r="G112" s="62">
        <v>94002</v>
      </c>
      <c r="H112" s="62">
        <v>79901</v>
      </c>
      <c r="I112" s="62">
        <v>68964</v>
      </c>
      <c r="J112" s="62">
        <v>51263</v>
      </c>
      <c r="K112" s="62">
        <v>30402</v>
      </c>
      <c r="L112" s="62">
        <v>21320</v>
      </c>
      <c r="M112" s="63">
        <v>22382</v>
      </c>
    </row>
    <row r="113" spans="2:13" x14ac:dyDescent="0.3">
      <c r="B113" s="32" t="s">
        <v>110</v>
      </c>
      <c r="C113" s="61">
        <v>9769807</v>
      </c>
      <c r="D113" s="62">
        <v>9403489</v>
      </c>
      <c r="E113" s="62">
        <v>9000198</v>
      </c>
      <c r="F113" s="62">
        <v>7009276</v>
      </c>
      <c r="G113" s="62">
        <v>5708544</v>
      </c>
      <c r="H113" s="62">
        <v>4767928</v>
      </c>
      <c r="I113" s="62">
        <v>3902830</v>
      </c>
      <c r="J113" s="62">
        <v>2720339</v>
      </c>
      <c r="K113" s="62">
        <v>2096761</v>
      </c>
      <c r="L113" s="62">
        <v>1433484</v>
      </c>
      <c r="M113" s="63">
        <v>1909386</v>
      </c>
    </row>
    <row r="114" spans="2:13" x14ac:dyDescent="0.3">
      <c r="B114" s="32" t="s">
        <v>111</v>
      </c>
      <c r="C114" s="61">
        <v>7737</v>
      </c>
      <c r="D114" s="62">
        <v>4373</v>
      </c>
      <c r="E114" s="62">
        <v>3162</v>
      </c>
      <c r="F114" s="62">
        <v>3643</v>
      </c>
      <c r="G114" s="62">
        <v>3834</v>
      </c>
      <c r="H114" s="62">
        <v>3694</v>
      </c>
      <c r="I114" s="62">
        <v>3312</v>
      </c>
      <c r="J114" s="62">
        <v>2047.0000000000002</v>
      </c>
      <c r="K114" s="62">
        <v>1049</v>
      </c>
      <c r="L114" s="62">
        <v>707</v>
      </c>
      <c r="M114" s="63">
        <v>742</v>
      </c>
    </row>
    <row r="115" spans="2:13" x14ac:dyDescent="0.3">
      <c r="B115" s="32" t="s">
        <v>112</v>
      </c>
      <c r="C115" s="61">
        <v>0</v>
      </c>
      <c r="D115" s="62">
        <v>0</v>
      </c>
      <c r="E115" s="62">
        <v>0</v>
      </c>
      <c r="F115" s="62">
        <v>0</v>
      </c>
      <c r="G115" s="62">
        <v>0</v>
      </c>
      <c r="H115" s="62">
        <v>0</v>
      </c>
      <c r="I115" s="62">
        <v>0</v>
      </c>
      <c r="J115" s="62">
        <v>0</v>
      </c>
      <c r="K115" s="62">
        <v>0</v>
      </c>
      <c r="L115" s="62">
        <v>0</v>
      </c>
      <c r="M115" s="63">
        <v>0</v>
      </c>
    </row>
    <row r="116" spans="2:13" x14ac:dyDescent="0.3">
      <c r="B116" s="32" t="s">
        <v>113</v>
      </c>
      <c r="C116" s="61">
        <v>256134</v>
      </c>
      <c r="D116" s="62">
        <v>225559</v>
      </c>
      <c r="E116" s="62">
        <v>205337</v>
      </c>
      <c r="F116" s="62">
        <v>176027</v>
      </c>
      <c r="G116" s="62">
        <v>155560</v>
      </c>
      <c r="H116" s="62">
        <v>107029</v>
      </c>
      <c r="I116" s="62">
        <v>69218</v>
      </c>
      <c r="J116" s="62">
        <v>43576</v>
      </c>
      <c r="K116" s="62">
        <v>33513</v>
      </c>
      <c r="L116" s="62">
        <v>21476</v>
      </c>
      <c r="M116" s="63">
        <v>17081</v>
      </c>
    </row>
    <row r="117" spans="2:13" x14ac:dyDescent="0.3">
      <c r="B117" s="32" t="s">
        <v>114</v>
      </c>
      <c r="C117" s="61">
        <v>2805841</v>
      </c>
      <c r="D117" s="62">
        <v>2389638</v>
      </c>
      <c r="E117" s="62">
        <v>2108301</v>
      </c>
      <c r="F117" s="62">
        <v>1945977</v>
      </c>
      <c r="G117" s="62">
        <v>1854628</v>
      </c>
      <c r="H117" s="62">
        <v>1622049</v>
      </c>
      <c r="I117" s="62">
        <v>1237529</v>
      </c>
      <c r="J117" s="62">
        <v>761286</v>
      </c>
      <c r="K117" s="62">
        <v>631488</v>
      </c>
      <c r="L117" s="62">
        <v>469836</v>
      </c>
      <c r="M117" s="63">
        <v>363465</v>
      </c>
    </row>
    <row r="118" spans="2:13" x14ac:dyDescent="0.3">
      <c r="B118" s="32" t="s">
        <v>115</v>
      </c>
      <c r="C118" s="61">
        <v>1727181</v>
      </c>
      <c r="D118" s="62">
        <v>1405629</v>
      </c>
      <c r="E118" s="62">
        <v>1123135</v>
      </c>
      <c r="F118" s="62">
        <v>869976</v>
      </c>
      <c r="G118" s="62">
        <v>711201</v>
      </c>
      <c r="H118" s="62">
        <v>587353</v>
      </c>
      <c r="I118" s="62">
        <v>475465</v>
      </c>
      <c r="J118" s="62">
        <v>353744</v>
      </c>
      <c r="K118" s="62">
        <v>254235</v>
      </c>
      <c r="L118" s="62">
        <v>156471</v>
      </c>
      <c r="M118" s="63">
        <v>113044</v>
      </c>
    </row>
    <row r="119" spans="2:13" x14ac:dyDescent="0.3">
      <c r="B119" s="32" t="s">
        <v>116</v>
      </c>
      <c r="C119" s="61">
        <v>4067110</v>
      </c>
      <c r="D119" s="62">
        <v>3859333</v>
      </c>
      <c r="E119" s="62">
        <v>3542645</v>
      </c>
      <c r="F119" s="62">
        <v>3142353</v>
      </c>
      <c r="G119" s="62">
        <v>2672073</v>
      </c>
      <c r="H119" s="62">
        <v>2291387</v>
      </c>
      <c r="I119" s="62">
        <v>1870157</v>
      </c>
      <c r="J119" s="62">
        <v>1152182</v>
      </c>
      <c r="K119" s="62">
        <v>743582</v>
      </c>
      <c r="L119" s="62">
        <v>484014</v>
      </c>
      <c r="M119" s="63">
        <v>407301</v>
      </c>
    </row>
    <row r="120" spans="2:13" x14ac:dyDescent="0.3">
      <c r="B120" s="32" t="s">
        <v>117</v>
      </c>
      <c r="C120" s="61">
        <v>171440</v>
      </c>
      <c r="D120" s="62">
        <v>144916</v>
      </c>
      <c r="E120" s="62">
        <v>118034</v>
      </c>
      <c r="F120" s="62">
        <v>94578</v>
      </c>
      <c r="G120" s="62">
        <v>77025</v>
      </c>
      <c r="H120" s="62">
        <v>59724</v>
      </c>
      <c r="I120" s="62">
        <v>45783</v>
      </c>
      <c r="J120" s="62">
        <v>33824</v>
      </c>
      <c r="K120" s="62">
        <v>23992</v>
      </c>
      <c r="L120" s="62">
        <v>14790</v>
      </c>
      <c r="M120" s="63">
        <v>11799</v>
      </c>
    </row>
    <row r="121" spans="2:13" x14ac:dyDescent="0.3">
      <c r="B121" s="32" t="s">
        <v>118</v>
      </c>
      <c r="C121" s="61">
        <v>0</v>
      </c>
      <c r="D121" s="62">
        <v>0</v>
      </c>
      <c r="E121" s="62">
        <v>0</v>
      </c>
      <c r="F121" s="62">
        <v>0</v>
      </c>
      <c r="G121" s="62">
        <v>0</v>
      </c>
      <c r="H121" s="62">
        <v>0</v>
      </c>
      <c r="I121" s="62">
        <v>0</v>
      </c>
      <c r="J121" s="62">
        <v>0</v>
      </c>
      <c r="K121" s="62">
        <v>0</v>
      </c>
      <c r="L121" s="62">
        <v>0</v>
      </c>
      <c r="M121" s="63">
        <v>0</v>
      </c>
    </row>
    <row r="122" spans="2:13" x14ac:dyDescent="0.3">
      <c r="B122" s="32" t="s">
        <v>119</v>
      </c>
      <c r="C122" s="61">
        <v>1986202</v>
      </c>
      <c r="D122" s="62">
        <v>1746247</v>
      </c>
      <c r="E122" s="62">
        <v>1531338</v>
      </c>
      <c r="F122" s="62">
        <v>1310007</v>
      </c>
      <c r="G122" s="62">
        <v>1120259</v>
      </c>
      <c r="H122" s="62">
        <v>915301</v>
      </c>
      <c r="I122" s="62">
        <v>877975</v>
      </c>
      <c r="J122" s="62">
        <v>648930</v>
      </c>
      <c r="K122" s="62">
        <v>451733</v>
      </c>
      <c r="L122" s="62">
        <v>276124</v>
      </c>
      <c r="M122" s="63">
        <v>192476</v>
      </c>
    </row>
    <row r="123" spans="2:13" x14ac:dyDescent="0.3">
      <c r="B123" s="32" t="s">
        <v>120</v>
      </c>
      <c r="C123" s="61">
        <v>1013585</v>
      </c>
      <c r="D123" s="62">
        <v>1002473</v>
      </c>
      <c r="E123" s="62">
        <v>1149792</v>
      </c>
      <c r="F123" s="62">
        <v>1284948</v>
      </c>
      <c r="G123" s="62">
        <v>1270687</v>
      </c>
      <c r="H123" s="62">
        <v>1155535</v>
      </c>
      <c r="I123" s="62">
        <v>1048999</v>
      </c>
      <c r="J123" s="62">
        <v>1022997</v>
      </c>
      <c r="K123" s="62">
        <v>723578</v>
      </c>
      <c r="L123" s="62">
        <v>549278</v>
      </c>
      <c r="M123" s="63">
        <v>739558</v>
      </c>
    </row>
    <row r="124" spans="2:13" x14ac:dyDescent="0.3">
      <c r="B124" s="32" t="s">
        <v>121</v>
      </c>
      <c r="C124" s="61">
        <v>287537</v>
      </c>
      <c r="D124" s="62">
        <v>273539</v>
      </c>
      <c r="E124" s="62">
        <v>312246</v>
      </c>
      <c r="F124" s="62">
        <v>313313</v>
      </c>
      <c r="G124" s="62">
        <v>320102</v>
      </c>
      <c r="H124" s="62">
        <v>287465</v>
      </c>
      <c r="I124" s="62">
        <v>248663</v>
      </c>
      <c r="J124" s="62">
        <v>227385</v>
      </c>
      <c r="K124" s="62">
        <v>165234</v>
      </c>
      <c r="L124" s="62">
        <v>118381</v>
      </c>
      <c r="M124" s="63">
        <v>164898</v>
      </c>
    </row>
    <row r="125" spans="2:13" x14ac:dyDescent="0.3">
      <c r="B125" s="32" t="s">
        <v>122</v>
      </c>
      <c r="C125" s="61">
        <v>511725</v>
      </c>
      <c r="D125" s="62">
        <v>427926</v>
      </c>
      <c r="E125" s="62">
        <v>351044</v>
      </c>
      <c r="F125" s="62">
        <v>281591</v>
      </c>
      <c r="G125" s="62">
        <v>238405</v>
      </c>
      <c r="H125" s="62">
        <v>213155</v>
      </c>
      <c r="I125" s="62">
        <v>163443</v>
      </c>
      <c r="J125" s="62">
        <v>95283</v>
      </c>
      <c r="K125" s="62">
        <v>82024</v>
      </c>
      <c r="L125" s="62">
        <v>59978</v>
      </c>
      <c r="M125" s="63">
        <v>72006</v>
      </c>
    </row>
    <row r="126" spans="2:13" x14ac:dyDescent="0.3">
      <c r="B126" s="32" t="s">
        <v>123</v>
      </c>
      <c r="C126" s="61">
        <v>1052283</v>
      </c>
      <c r="D126" s="62">
        <v>889934</v>
      </c>
      <c r="E126" s="62">
        <v>720819</v>
      </c>
      <c r="F126" s="62">
        <v>599787</v>
      </c>
      <c r="G126" s="62">
        <v>568213</v>
      </c>
      <c r="H126" s="62">
        <v>439415</v>
      </c>
      <c r="I126" s="62">
        <v>316503</v>
      </c>
      <c r="J126" s="62">
        <v>231713</v>
      </c>
      <c r="K126" s="62">
        <v>151938</v>
      </c>
      <c r="L126" s="62">
        <v>79498</v>
      </c>
      <c r="M126" s="63">
        <v>42699</v>
      </c>
    </row>
    <row r="127" spans="2:13" x14ac:dyDescent="0.3">
      <c r="B127" s="32" t="s">
        <v>124</v>
      </c>
      <c r="C127" s="61">
        <v>11795198</v>
      </c>
      <c r="D127" s="62">
        <v>9884010</v>
      </c>
      <c r="E127" s="62">
        <v>7964586</v>
      </c>
      <c r="F127" s="62">
        <v>6319782</v>
      </c>
      <c r="G127" s="62">
        <v>5165101</v>
      </c>
      <c r="H127" s="62">
        <v>4131122.0000000005</v>
      </c>
      <c r="I127" s="62">
        <v>3150502</v>
      </c>
      <c r="J127" s="62">
        <v>2336486</v>
      </c>
      <c r="K127" s="62">
        <v>1508589</v>
      </c>
      <c r="L127" s="62">
        <v>764572</v>
      </c>
      <c r="M127" s="63">
        <v>347830</v>
      </c>
    </row>
    <row r="128" spans="2:13" x14ac:dyDescent="0.3">
      <c r="B128" s="32" t="s">
        <v>125</v>
      </c>
      <c r="C128" s="61">
        <v>0</v>
      </c>
      <c r="D128" s="62">
        <v>0</v>
      </c>
      <c r="E128" s="62">
        <v>0</v>
      </c>
      <c r="F128" s="62">
        <v>0</v>
      </c>
      <c r="G128" s="62">
        <v>0</v>
      </c>
      <c r="H128" s="62">
        <v>0</v>
      </c>
      <c r="I128" s="62">
        <v>0</v>
      </c>
      <c r="J128" s="62">
        <v>0</v>
      </c>
      <c r="K128" s="62">
        <v>0</v>
      </c>
      <c r="L128" s="62">
        <v>0</v>
      </c>
      <c r="M128" s="63">
        <v>0</v>
      </c>
    </row>
    <row r="129" spans="2:13" x14ac:dyDescent="0.3">
      <c r="B129" s="32" t="s">
        <v>126</v>
      </c>
      <c r="C129" s="61">
        <v>349909</v>
      </c>
      <c r="D129" s="62">
        <v>340139</v>
      </c>
      <c r="E129" s="62">
        <v>374141</v>
      </c>
      <c r="F129" s="62">
        <v>377601</v>
      </c>
      <c r="G129" s="62">
        <v>338442</v>
      </c>
      <c r="H129" s="62">
        <v>318146</v>
      </c>
      <c r="I129" s="62">
        <v>286276</v>
      </c>
      <c r="J129" s="62">
        <v>285467</v>
      </c>
      <c r="K129" s="62">
        <v>201694</v>
      </c>
      <c r="L129" s="62">
        <v>140147</v>
      </c>
      <c r="M129" s="63">
        <v>220423</v>
      </c>
    </row>
    <row r="130" spans="2:13" x14ac:dyDescent="0.3">
      <c r="B130" s="32" t="s">
        <v>127</v>
      </c>
      <c r="C130" s="61">
        <v>636743</v>
      </c>
      <c r="D130" s="62">
        <v>412051</v>
      </c>
      <c r="E130" s="62">
        <v>301438</v>
      </c>
      <c r="F130" s="62">
        <v>196058</v>
      </c>
      <c r="G130" s="62">
        <v>145952</v>
      </c>
      <c r="H130" s="62">
        <v>104008</v>
      </c>
      <c r="I130" s="62">
        <v>64197.999999999993</v>
      </c>
      <c r="J130" s="62">
        <v>32944</v>
      </c>
      <c r="K130" s="62">
        <v>30131</v>
      </c>
      <c r="L130" s="62">
        <v>17927</v>
      </c>
      <c r="M130" s="63">
        <v>16197</v>
      </c>
    </row>
    <row r="131" spans="2:13" x14ac:dyDescent="0.3">
      <c r="B131" s="32" t="s">
        <v>128</v>
      </c>
      <c r="C131" s="61">
        <v>13910216</v>
      </c>
      <c r="D131" s="62">
        <v>11516251</v>
      </c>
      <c r="E131" s="62">
        <v>9605797</v>
      </c>
      <c r="F131" s="62">
        <v>8332493</v>
      </c>
      <c r="G131" s="62">
        <v>7109194</v>
      </c>
      <c r="H131" s="62">
        <v>5601610</v>
      </c>
      <c r="I131" s="62">
        <v>4000377</v>
      </c>
      <c r="J131" s="62">
        <v>3228458</v>
      </c>
      <c r="K131" s="62">
        <v>2487097</v>
      </c>
      <c r="L131" s="62">
        <v>1563780</v>
      </c>
      <c r="M131" s="63">
        <v>1214195</v>
      </c>
    </row>
    <row r="132" spans="2:13" x14ac:dyDescent="0.3">
      <c r="B132" s="32" t="s">
        <v>129</v>
      </c>
      <c r="C132" s="61">
        <v>0</v>
      </c>
      <c r="D132" s="62">
        <v>0</v>
      </c>
      <c r="E132" s="62">
        <v>0</v>
      </c>
      <c r="F132" s="62">
        <v>0</v>
      </c>
      <c r="G132" s="62">
        <v>0</v>
      </c>
      <c r="H132" s="62">
        <v>0</v>
      </c>
      <c r="I132" s="62">
        <v>0</v>
      </c>
      <c r="J132" s="62">
        <v>0</v>
      </c>
      <c r="K132" s="62">
        <v>0</v>
      </c>
      <c r="L132" s="62">
        <v>0</v>
      </c>
      <c r="M132" s="63">
        <v>0</v>
      </c>
    </row>
    <row r="133" spans="2:13" x14ac:dyDescent="0.3">
      <c r="B133" s="32" t="s">
        <v>130</v>
      </c>
      <c r="C133" s="61">
        <v>296137</v>
      </c>
      <c r="D133" s="62">
        <v>284047</v>
      </c>
      <c r="E133" s="62">
        <v>267639</v>
      </c>
      <c r="F133" s="62">
        <v>237763</v>
      </c>
      <c r="G133" s="62">
        <v>203502</v>
      </c>
      <c r="H133" s="62">
        <v>165950</v>
      </c>
      <c r="I133" s="62">
        <v>130323.00000000001</v>
      </c>
      <c r="J133" s="62">
        <v>100236</v>
      </c>
      <c r="K133" s="62">
        <v>75983</v>
      </c>
      <c r="L133" s="62">
        <v>54420</v>
      </c>
      <c r="M133" s="63">
        <v>69242</v>
      </c>
    </row>
    <row r="134" spans="2:13" x14ac:dyDescent="0.3">
      <c r="B134" s="32" t="s">
        <v>131</v>
      </c>
      <c r="C134" s="61">
        <v>578524</v>
      </c>
      <c r="D134" s="62">
        <v>508096</v>
      </c>
      <c r="E134" s="62">
        <v>428784</v>
      </c>
      <c r="F134" s="62">
        <v>353756</v>
      </c>
      <c r="G134" s="62">
        <v>289372</v>
      </c>
      <c r="H134" s="62">
        <v>231635</v>
      </c>
      <c r="I134" s="62">
        <v>178391</v>
      </c>
      <c r="J134" s="62">
        <v>119055</v>
      </c>
      <c r="K134" s="62">
        <v>78967</v>
      </c>
      <c r="L134" s="62">
        <v>48940</v>
      </c>
      <c r="M134" s="63">
        <v>41721</v>
      </c>
    </row>
    <row r="135" spans="2:13" x14ac:dyDescent="0.3">
      <c r="B135" s="32" t="s">
        <v>132</v>
      </c>
      <c r="C135" s="61">
        <v>529557</v>
      </c>
      <c r="D135" s="62">
        <v>421097</v>
      </c>
      <c r="E135" s="62">
        <v>335570</v>
      </c>
      <c r="F135" s="62">
        <v>307168</v>
      </c>
      <c r="G135" s="62">
        <v>270671</v>
      </c>
      <c r="H135" s="62">
        <v>234413</v>
      </c>
      <c r="I135" s="62">
        <v>198185</v>
      </c>
      <c r="J135" s="62">
        <v>145257</v>
      </c>
      <c r="K135" s="62">
        <v>104011</v>
      </c>
      <c r="L135" s="62">
        <v>74147</v>
      </c>
      <c r="M135" s="63">
        <v>76288</v>
      </c>
    </row>
    <row r="136" spans="2:13" x14ac:dyDescent="0.3">
      <c r="B136" s="32" t="s">
        <v>133</v>
      </c>
      <c r="C136" s="61">
        <v>2443872</v>
      </c>
      <c r="D136" s="62">
        <v>2269419</v>
      </c>
      <c r="E136" s="62">
        <v>1979048</v>
      </c>
      <c r="F136" s="62">
        <v>1771011</v>
      </c>
      <c r="G136" s="62">
        <v>1516051</v>
      </c>
      <c r="H136" s="62">
        <v>1219813</v>
      </c>
      <c r="I136" s="62">
        <v>985696</v>
      </c>
      <c r="J136" s="62">
        <v>743718</v>
      </c>
      <c r="K136" s="62">
        <v>548120</v>
      </c>
      <c r="L136" s="62">
        <v>400375</v>
      </c>
      <c r="M136" s="63">
        <v>449290</v>
      </c>
    </row>
    <row r="137" spans="2:13" x14ac:dyDescent="0.3">
      <c r="B137" s="32" t="s">
        <v>134</v>
      </c>
      <c r="C137" s="61">
        <v>7328526</v>
      </c>
      <c r="D137" s="62">
        <v>6666341</v>
      </c>
      <c r="E137" s="62">
        <v>5905896</v>
      </c>
      <c r="F137" s="62">
        <v>5322855</v>
      </c>
      <c r="G137" s="62">
        <v>4497521</v>
      </c>
      <c r="H137" s="62">
        <v>3674729</v>
      </c>
      <c r="I137" s="62">
        <v>2755203</v>
      </c>
      <c r="J137" s="62">
        <v>1943334</v>
      </c>
      <c r="K137" s="62">
        <v>1235411</v>
      </c>
      <c r="L137" s="62">
        <v>849359</v>
      </c>
      <c r="M137" s="63">
        <v>622279</v>
      </c>
    </row>
    <row r="138" spans="2:13" x14ac:dyDescent="0.3">
      <c r="B138" s="32" t="s">
        <v>135</v>
      </c>
      <c r="C138" s="61">
        <v>3227636</v>
      </c>
      <c r="D138" s="62">
        <v>3036541</v>
      </c>
      <c r="E138" s="62">
        <v>2654133</v>
      </c>
      <c r="F138" s="62">
        <v>2323078</v>
      </c>
      <c r="G138" s="62">
        <v>2439024</v>
      </c>
      <c r="H138" s="62">
        <v>2899872</v>
      </c>
      <c r="I138" s="62">
        <v>2658824</v>
      </c>
      <c r="J138" s="62">
        <v>2070043.0000000002</v>
      </c>
      <c r="K138" s="62">
        <v>1226579</v>
      </c>
      <c r="L138" s="62">
        <v>1148508</v>
      </c>
      <c r="M138" s="63">
        <v>1528698</v>
      </c>
    </row>
    <row r="139" spans="2:13" x14ac:dyDescent="0.3">
      <c r="B139" s="32" t="s">
        <v>136</v>
      </c>
      <c r="C139" s="61">
        <v>663574</v>
      </c>
      <c r="D139" s="62">
        <v>774708</v>
      </c>
      <c r="E139" s="62">
        <v>821065</v>
      </c>
      <c r="F139" s="62">
        <v>757942</v>
      </c>
      <c r="G139" s="62">
        <v>759167</v>
      </c>
      <c r="H139" s="62">
        <v>699362</v>
      </c>
      <c r="I139" s="62">
        <v>652702</v>
      </c>
      <c r="J139" s="62">
        <v>605791</v>
      </c>
      <c r="K139" s="62">
        <v>506136</v>
      </c>
      <c r="L139" s="62">
        <v>439255</v>
      </c>
      <c r="M139" s="63">
        <v>609467</v>
      </c>
    </row>
    <row r="140" spans="2:13" x14ac:dyDescent="0.3">
      <c r="B140" s="32" t="s">
        <v>137</v>
      </c>
      <c r="C140" s="61">
        <v>403962</v>
      </c>
      <c r="D140" s="62">
        <v>311535</v>
      </c>
      <c r="E140" s="62">
        <v>238811</v>
      </c>
      <c r="F140" s="62">
        <v>162753</v>
      </c>
      <c r="G140" s="62">
        <v>107835</v>
      </c>
      <c r="H140" s="62">
        <v>61979</v>
      </c>
      <c r="I140" s="62">
        <v>31094</v>
      </c>
      <c r="J140" s="62">
        <v>11720</v>
      </c>
      <c r="K140" s="62">
        <v>6736</v>
      </c>
      <c r="L140" s="62">
        <v>6186</v>
      </c>
      <c r="M140" s="63">
        <v>2401</v>
      </c>
    </row>
    <row r="141" spans="2:13" x14ac:dyDescent="0.3">
      <c r="B141" s="32" t="s">
        <v>138</v>
      </c>
      <c r="C141" s="61">
        <v>3798396</v>
      </c>
      <c r="D141" s="62">
        <v>3803124</v>
      </c>
      <c r="E141" s="62">
        <v>4278250</v>
      </c>
      <c r="F141" s="62">
        <v>4344823</v>
      </c>
      <c r="G141" s="62">
        <v>4150658.0000000005</v>
      </c>
      <c r="H141" s="62">
        <v>3873467</v>
      </c>
      <c r="I141" s="62">
        <v>2758504</v>
      </c>
      <c r="J141" s="62">
        <v>2197692</v>
      </c>
      <c r="K141" s="62">
        <v>1691429</v>
      </c>
      <c r="L141" s="62">
        <v>1332907</v>
      </c>
      <c r="M141" s="63">
        <v>1337676</v>
      </c>
    </row>
    <row r="142" spans="2:13" x14ac:dyDescent="0.3">
      <c r="B142" s="32" t="s">
        <v>139</v>
      </c>
      <c r="C142" s="61">
        <v>358733</v>
      </c>
      <c r="D142" s="62">
        <v>304538</v>
      </c>
      <c r="E142" s="62">
        <v>264609</v>
      </c>
      <c r="F142" s="62">
        <v>241045</v>
      </c>
      <c r="G142" s="62">
        <v>305743</v>
      </c>
      <c r="H142" s="62">
        <v>279015</v>
      </c>
      <c r="I142" s="62">
        <v>268347</v>
      </c>
      <c r="J142" s="62">
        <v>121294</v>
      </c>
      <c r="K142" s="62">
        <v>107411</v>
      </c>
      <c r="L142" s="62">
        <v>85685</v>
      </c>
      <c r="M142" s="63">
        <v>89699</v>
      </c>
    </row>
    <row r="143" spans="2:13" x14ac:dyDescent="0.3">
      <c r="B143" s="32" t="s">
        <v>140</v>
      </c>
      <c r="C143" s="61">
        <v>1270138</v>
      </c>
      <c r="D143" s="62">
        <v>1554824</v>
      </c>
      <c r="E143" s="62">
        <v>1534056</v>
      </c>
      <c r="F143" s="62">
        <v>1569121</v>
      </c>
      <c r="G143" s="62">
        <v>1093564</v>
      </c>
      <c r="H143" s="62">
        <v>1381918</v>
      </c>
      <c r="I143" s="62">
        <v>1366752</v>
      </c>
      <c r="J143" s="62">
        <v>1055324</v>
      </c>
      <c r="K143" s="62">
        <v>739521</v>
      </c>
      <c r="L143" s="62">
        <v>757730</v>
      </c>
      <c r="M143" s="63">
        <v>826395</v>
      </c>
    </row>
    <row r="144" spans="2:13" x14ac:dyDescent="0.3">
      <c r="B144" s="32" t="s">
        <v>141</v>
      </c>
      <c r="C144" s="61">
        <v>11932230</v>
      </c>
      <c r="D144" s="62">
        <v>10668764</v>
      </c>
      <c r="E144" s="62">
        <v>9951356</v>
      </c>
      <c r="F144" s="62">
        <v>8539525</v>
      </c>
      <c r="G144" s="62">
        <v>10994506</v>
      </c>
      <c r="H144" s="62">
        <v>10785373</v>
      </c>
      <c r="I144" s="62">
        <v>9552885</v>
      </c>
      <c r="J144" s="62">
        <v>5892423</v>
      </c>
      <c r="K144" s="62">
        <v>3998936</v>
      </c>
      <c r="L144" s="62">
        <v>4992349</v>
      </c>
      <c r="M144" s="63">
        <v>4524804</v>
      </c>
    </row>
    <row r="145" spans="2:13" x14ac:dyDescent="0.3">
      <c r="B145" s="32" t="s">
        <v>142</v>
      </c>
      <c r="C145" s="61">
        <v>907447</v>
      </c>
      <c r="D145" s="62">
        <v>642709</v>
      </c>
      <c r="E145" s="62">
        <v>476182</v>
      </c>
      <c r="F145" s="62">
        <v>367332</v>
      </c>
      <c r="G145" s="62">
        <v>390203</v>
      </c>
      <c r="H145" s="62">
        <v>281245</v>
      </c>
      <c r="I145" s="62">
        <v>212785</v>
      </c>
      <c r="J145" s="62">
        <v>135727</v>
      </c>
      <c r="K145" s="62">
        <v>92233</v>
      </c>
      <c r="L145" s="62">
        <v>44756</v>
      </c>
      <c r="M145" s="63">
        <v>53931</v>
      </c>
    </row>
    <row r="146" spans="2:13" x14ac:dyDescent="0.3">
      <c r="B146" s="32" t="s">
        <v>143</v>
      </c>
      <c r="C146" s="61">
        <v>0</v>
      </c>
      <c r="D146" s="62">
        <v>0</v>
      </c>
      <c r="E146" s="62">
        <v>0</v>
      </c>
      <c r="F146" s="62">
        <v>0</v>
      </c>
      <c r="G146" s="62">
        <v>0</v>
      </c>
      <c r="H146" s="62">
        <v>0</v>
      </c>
      <c r="I146" s="62">
        <v>0</v>
      </c>
      <c r="J146" s="62">
        <v>0</v>
      </c>
      <c r="K146" s="62">
        <v>0</v>
      </c>
      <c r="L146" s="62">
        <v>0</v>
      </c>
      <c r="M146" s="63">
        <v>0</v>
      </c>
    </row>
    <row r="147" spans="2:13" x14ac:dyDescent="0.3">
      <c r="B147" s="32" t="s">
        <v>144</v>
      </c>
      <c r="C147" s="61">
        <v>13883</v>
      </c>
      <c r="D147" s="62">
        <v>13163</v>
      </c>
      <c r="E147" s="62">
        <v>12786</v>
      </c>
      <c r="F147" s="62">
        <v>12588</v>
      </c>
      <c r="G147" s="62">
        <v>11403</v>
      </c>
      <c r="H147" s="62">
        <v>8884</v>
      </c>
      <c r="I147" s="62">
        <v>6556</v>
      </c>
      <c r="J147" s="62">
        <v>5298</v>
      </c>
      <c r="K147" s="62">
        <v>4003.9999999999995</v>
      </c>
      <c r="L147" s="62">
        <v>3127</v>
      </c>
      <c r="M147" s="63">
        <v>4219</v>
      </c>
    </row>
    <row r="148" spans="2:13" x14ac:dyDescent="0.3">
      <c r="B148" s="32" t="s">
        <v>145</v>
      </c>
      <c r="C148" s="61">
        <v>8499</v>
      </c>
      <c r="D148" s="62">
        <v>7740</v>
      </c>
      <c r="E148" s="62">
        <v>6994</v>
      </c>
      <c r="F148" s="62">
        <v>6620</v>
      </c>
      <c r="G148" s="62">
        <v>7075</v>
      </c>
      <c r="H148" s="62">
        <v>5526</v>
      </c>
      <c r="I148" s="62">
        <v>3949</v>
      </c>
      <c r="J148" s="62">
        <v>2732</v>
      </c>
      <c r="K148" s="62">
        <v>1821</v>
      </c>
      <c r="L148" s="62">
        <v>1739</v>
      </c>
      <c r="M148" s="63">
        <v>1729</v>
      </c>
    </row>
    <row r="149" spans="2:13" x14ac:dyDescent="0.3">
      <c r="B149" s="32" t="s">
        <v>146</v>
      </c>
      <c r="C149" s="61">
        <v>10914</v>
      </c>
      <c r="D149" s="62">
        <v>10361</v>
      </c>
      <c r="E149" s="62">
        <v>10124</v>
      </c>
      <c r="F149" s="62">
        <v>9651</v>
      </c>
      <c r="G149" s="62">
        <v>8243</v>
      </c>
      <c r="H149" s="62">
        <v>6866</v>
      </c>
      <c r="I149" s="62">
        <v>5194</v>
      </c>
      <c r="J149" s="62">
        <v>3431</v>
      </c>
      <c r="K149" s="62">
        <v>2798</v>
      </c>
      <c r="L149" s="62">
        <v>1978</v>
      </c>
      <c r="M149" s="63">
        <v>2129</v>
      </c>
    </row>
    <row r="150" spans="2:13" x14ac:dyDescent="0.3">
      <c r="B150" s="32" t="s">
        <v>147</v>
      </c>
      <c r="C150" s="61">
        <v>0</v>
      </c>
      <c r="D150" s="62">
        <v>0</v>
      </c>
      <c r="E150" s="62">
        <v>0</v>
      </c>
      <c r="F150" s="62">
        <v>0</v>
      </c>
      <c r="G150" s="62">
        <v>0</v>
      </c>
      <c r="H150" s="62">
        <v>0</v>
      </c>
      <c r="I150" s="62">
        <v>0</v>
      </c>
      <c r="J150" s="62">
        <v>0</v>
      </c>
      <c r="K150" s="62">
        <v>0</v>
      </c>
      <c r="L150" s="62">
        <v>0</v>
      </c>
      <c r="M150" s="63">
        <v>0</v>
      </c>
    </row>
    <row r="151" spans="2:13" x14ac:dyDescent="0.3">
      <c r="B151" s="32" t="s">
        <v>148</v>
      </c>
      <c r="C151" s="61">
        <v>11866</v>
      </c>
      <c r="D151" s="62">
        <v>12397</v>
      </c>
      <c r="E151" s="62">
        <v>7985</v>
      </c>
      <c r="F151" s="62">
        <v>6546</v>
      </c>
      <c r="G151" s="62">
        <v>5333</v>
      </c>
      <c r="H151" s="62">
        <v>3904</v>
      </c>
      <c r="I151" s="62">
        <v>2576</v>
      </c>
      <c r="J151" s="62">
        <v>1644</v>
      </c>
      <c r="K151" s="62">
        <v>1369</v>
      </c>
      <c r="L151" s="62">
        <v>1462</v>
      </c>
      <c r="M151" s="63">
        <v>1397</v>
      </c>
    </row>
    <row r="152" spans="2:13" x14ac:dyDescent="0.3">
      <c r="B152" s="32" t="s">
        <v>149</v>
      </c>
      <c r="C152" s="61">
        <v>3103365</v>
      </c>
      <c r="D152" s="62">
        <v>3389002</v>
      </c>
      <c r="E152" s="62">
        <v>2892303</v>
      </c>
      <c r="F152" s="62">
        <v>2087920</v>
      </c>
      <c r="G152" s="62">
        <v>1537063</v>
      </c>
      <c r="H152" s="62">
        <v>989932</v>
      </c>
      <c r="I152" s="62">
        <v>689197</v>
      </c>
      <c r="J152" s="62">
        <v>381220</v>
      </c>
      <c r="K152" s="62">
        <v>269884</v>
      </c>
      <c r="L152" s="62">
        <v>165575</v>
      </c>
      <c r="M152" s="63">
        <v>146856</v>
      </c>
    </row>
    <row r="153" spans="2:13" x14ac:dyDescent="0.3">
      <c r="B153" s="32" t="s">
        <v>150</v>
      </c>
      <c r="C153" s="61">
        <v>1020862</v>
      </c>
      <c r="D153" s="62">
        <v>809769</v>
      </c>
      <c r="E153" s="62">
        <v>640862</v>
      </c>
      <c r="F153" s="62">
        <v>497216</v>
      </c>
      <c r="G153" s="62">
        <v>392506</v>
      </c>
      <c r="H153" s="62">
        <v>311702</v>
      </c>
      <c r="I153" s="62">
        <v>250129</v>
      </c>
      <c r="J153" s="62">
        <v>179545</v>
      </c>
      <c r="K153" s="62">
        <v>134001</v>
      </c>
      <c r="L153" s="62">
        <v>83711</v>
      </c>
      <c r="M153" s="63">
        <v>51266</v>
      </c>
    </row>
    <row r="154" spans="2:13" x14ac:dyDescent="0.3">
      <c r="B154" s="32" t="s">
        <v>151</v>
      </c>
      <c r="C154" s="61">
        <v>640268</v>
      </c>
      <c r="D154" s="62">
        <v>667274</v>
      </c>
      <c r="E154" s="62">
        <v>647084</v>
      </c>
      <c r="F154" s="62">
        <v>604647</v>
      </c>
      <c r="G154" s="62">
        <v>605339</v>
      </c>
      <c r="H154" s="62">
        <v>633439</v>
      </c>
      <c r="I154" s="62">
        <v>700641</v>
      </c>
      <c r="J154" s="62">
        <v>554044</v>
      </c>
      <c r="K154" s="62">
        <v>333797</v>
      </c>
      <c r="L154" s="62">
        <v>303236</v>
      </c>
      <c r="M154" s="63">
        <v>339426</v>
      </c>
    </row>
    <row r="155" spans="2:13" x14ac:dyDescent="0.3">
      <c r="B155" s="32" t="s">
        <v>152</v>
      </c>
      <c r="C155" s="61">
        <v>7732</v>
      </c>
      <c r="D155" s="62">
        <v>7632</v>
      </c>
      <c r="E155" s="62">
        <v>7479</v>
      </c>
      <c r="F155" s="62">
        <v>7124</v>
      </c>
      <c r="G155" s="62">
        <v>6796</v>
      </c>
      <c r="H155" s="62">
        <v>5563</v>
      </c>
      <c r="I155" s="62">
        <v>3949</v>
      </c>
      <c r="J155" s="62">
        <v>2455</v>
      </c>
      <c r="K155" s="62">
        <v>2132</v>
      </c>
      <c r="L155" s="62">
        <v>1364</v>
      </c>
      <c r="M155" s="63">
        <v>1740</v>
      </c>
    </row>
    <row r="156" spans="2:13" x14ac:dyDescent="0.3">
      <c r="B156" s="32" t="s">
        <v>153</v>
      </c>
      <c r="C156" s="61">
        <v>489786</v>
      </c>
      <c r="D156" s="62">
        <v>403450</v>
      </c>
      <c r="E156" s="62">
        <v>326141</v>
      </c>
      <c r="F156" s="62">
        <v>252801</v>
      </c>
      <c r="G156" s="62">
        <v>197730</v>
      </c>
      <c r="H156" s="62">
        <v>153256</v>
      </c>
      <c r="I156" s="62">
        <v>118544</v>
      </c>
      <c r="J156" s="62">
        <v>88089</v>
      </c>
      <c r="K156" s="62">
        <v>55391</v>
      </c>
      <c r="L156" s="62">
        <v>26775</v>
      </c>
      <c r="M156" s="63">
        <v>10806</v>
      </c>
    </row>
    <row r="157" spans="2:13" x14ac:dyDescent="0.3">
      <c r="B157" s="32" t="s">
        <v>154</v>
      </c>
      <c r="C157" s="61">
        <v>392227</v>
      </c>
      <c r="D157" s="62">
        <v>429466</v>
      </c>
      <c r="E157" s="62">
        <v>456240</v>
      </c>
      <c r="F157" s="62">
        <v>443718</v>
      </c>
      <c r="G157" s="62">
        <v>457682</v>
      </c>
      <c r="H157" s="62">
        <v>423568</v>
      </c>
      <c r="I157" s="62">
        <v>342085</v>
      </c>
      <c r="J157" s="62">
        <v>256670.00000000003</v>
      </c>
      <c r="K157" s="62">
        <v>146750</v>
      </c>
      <c r="L157" s="62">
        <v>114255</v>
      </c>
      <c r="M157" s="63">
        <v>129184</v>
      </c>
    </row>
    <row r="158" spans="2:13" x14ac:dyDescent="0.3">
      <c r="B158" s="32" t="s">
        <v>155</v>
      </c>
      <c r="C158" s="61">
        <v>439304</v>
      </c>
      <c r="D158" s="62">
        <v>460882</v>
      </c>
      <c r="E158" s="62">
        <v>407669</v>
      </c>
      <c r="F158" s="62">
        <v>353375</v>
      </c>
      <c r="G158" s="62">
        <v>374497</v>
      </c>
      <c r="H158" s="62">
        <v>381571</v>
      </c>
      <c r="I158" s="62">
        <v>361007</v>
      </c>
      <c r="J158" s="62">
        <v>266023</v>
      </c>
      <c r="K158" s="62">
        <v>194098</v>
      </c>
      <c r="L158" s="62">
        <v>136740</v>
      </c>
      <c r="M158" s="63">
        <v>167760</v>
      </c>
    </row>
    <row r="159" spans="2:13" x14ac:dyDescent="0.3">
      <c r="B159" s="32" t="s">
        <v>156</v>
      </c>
      <c r="C159" s="61">
        <v>149295</v>
      </c>
      <c r="D159" s="62">
        <v>158403</v>
      </c>
      <c r="E159" s="62">
        <v>147574</v>
      </c>
      <c r="F159" s="62">
        <v>152998</v>
      </c>
      <c r="G159" s="62">
        <v>153146</v>
      </c>
      <c r="H159" s="62">
        <v>150993</v>
      </c>
      <c r="I159" s="62">
        <v>147315</v>
      </c>
      <c r="J159" s="62">
        <v>105903</v>
      </c>
      <c r="K159" s="62">
        <v>91097</v>
      </c>
      <c r="L159" s="62">
        <v>74846</v>
      </c>
      <c r="M159" s="63">
        <v>102336</v>
      </c>
    </row>
    <row r="160" spans="2:13" x14ac:dyDescent="0.3">
      <c r="B160" s="32" t="s">
        <v>157</v>
      </c>
      <c r="C160" s="61">
        <v>39756</v>
      </c>
      <c r="D160" s="62">
        <v>37426</v>
      </c>
      <c r="E160" s="62">
        <v>32057.000000000004</v>
      </c>
      <c r="F160" s="62">
        <v>23381</v>
      </c>
      <c r="G160" s="62">
        <v>18630</v>
      </c>
      <c r="H160" s="62">
        <v>14310</v>
      </c>
      <c r="I160" s="62">
        <v>10500</v>
      </c>
      <c r="J160" s="62">
        <v>8228</v>
      </c>
      <c r="K160" s="62">
        <v>6038</v>
      </c>
      <c r="L160" s="62">
        <v>3257</v>
      </c>
      <c r="M160" s="63">
        <v>2710</v>
      </c>
    </row>
    <row r="161" spans="2:13" x14ac:dyDescent="0.3">
      <c r="B161" s="32" t="s">
        <v>158</v>
      </c>
      <c r="C161" s="61">
        <v>786551</v>
      </c>
      <c r="D161" s="62">
        <v>640043</v>
      </c>
      <c r="E161" s="62">
        <v>539476</v>
      </c>
      <c r="F161" s="62">
        <v>444861</v>
      </c>
      <c r="G161" s="62">
        <v>356580</v>
      </c>
      <c r="H161" s="62">
        <v>289398</v>
      </c>
      <c r="I161" s="62">
        <v>228216</v>
      </c>
      <c r="J161" s="62">
        <v>165625</v>
      </c>
      <c r="K161" s="62">
        <v>105855</v>
      </c>
      <c r="L161" s="62">
        <v>62011</v>
      </c>
      <c r="M161" s="63">
        <v>40239</v>
      </c>
    </row>
    <row r="162" spans="2:13" x14ac:dyDescent="0.3">
      <c r="B162" s="32" t="s">
        <v>159</v>
      </c>
      <c r="C162" s="61">
        <v>4688763</v>
      </c>
      <c r="D162" s="62">
        <v>3914758</v>
      </c>
      <c r="E162" s="62">
        <v>3319227</v>
      </c>
      <c r="F162" s="62">
        <v>2816157</v>
      </c>
      <c r="G162" s="62">
        <v>2412652</v>
      </c>
      <c r="H162" s="62">
        <v>2035084</v>
      </c>
      <c r="I162" s="62">
        <v>1638878</v>
      </c>
      <c r="J162" s="62">
        <v>1121190</v>
      </c>
      <c r="K162" s="62">
        <v>786845</v>
      </c>
      <c r="L162" s="62">
        <v>487469</v>
      </c>
      <c r="M162" s="63">
        <v>413976</v>
      </c>
    </row>
    <row r="163" spans="2:13" x14ac:dyDescent="0.3">
      <c r="B163" s="32" t="s">
        <v>160</v>
      </c>
      <c r="C163" s="61">
        <v>3070849</v>
      </c>
      <c r="D163" s="62">
        <v>3894643</v>
      </c>
      <c r="E163" s="62">
        <v>3976137</v>
      </c>
      <c r="F163" s="62">
        <v>3723486</v>
      </c>
      <c r="G163" s="62">
        <v>3537571</v>
      </c>
      <c r="H163" s="62">
        <v>3126127</v>
      </c>
      <c r="I163" s="62">
        <v>2583719</v>
      </c>
      <c r="J163" s="62">
        <v>2356473</v>
      </c>
      <c r="K163" s="62">
        <v>1985906</v>
      </c>
      <c r="L163" s="62">
        <v>1612176</v>
      </c>
      <c r="M163" s="63">
        <v>2804176</v>
      </c>
    </row>
    <row r="164" spans="2:13" x14ac:dyDescent="0.3">
      <c r="B164" s="32" t="s">
        <v>161</v>
      </c>
      <c r="C164" s="61">
        <v>1516857</v>
      </c>
      <c r="D164" s="62">
        <v>1550648</v>
      </c>
      <c r="E164" s="62">
        <v>1365155</v>
      </c>
      <c r="F164" s="62">
        <v>1324242</v>
      </c>
      <c r="G164" s="62">
        <v>1259027</v>
      </c>
      <c r="H164" s="62">
        <v>1152878</v>
      </c>
      <c r="I164" s="62">
        <v>959992</v>
      </c>
      <c r="J164" s="62">
        <v>822029</v>
      </c>
      <c r="K164" s="62">
        <v>509112</v>
      </c>
      <c r="L164" s="62">
        <v>280404</v>
      </c>
      <c r="M164" s="63">
        <v>314647</v>
      </c>
    </row>
    <row r="165" spans="2:13" x14ac:dyDescent="0.3">
      <c r="B165" s="32" t="s">
        <v>162</v>
      </c>
      <c r="C165" s="61">
        <v>3202063</v>
      </c>
      <c r="D165" s="62">
        <v>2699833</v>
      </c>
      <c r="E165" s="62">
        <v>2269447</v>
      </c>
      <c r="F165" s="62">
        <v>1911735</v>
      </c>
      <c r="G165" s="62">
        <v>1533065</v>
      </c>
      <c r="H165" s="62">
        <v>1210011</v>
      </c>
      <c r="I165" s="62">
        <v>940971</v>
      </c>
      <c r="J165" s="62">
        <v>720104</v>
      </c>
      <c r="K165" s="62">
        <v>497733</v>
      </c>
      <c r="L165" s="62">
        <v>303671</v>
      </c>
      <c r="M165" s="63">
        <v>226329</v>
      </c>
    </row>
    <row r="166" spans="2:13" x14ac:dyDescent="0.3">
      <c r="B166" s="32" t="s">
        <v>163</v>
      </c>
      <c r="C166" s="61">
        <v>40481</v>
      </c>
      <c r="D166" s="62">
        <v>36064</v>
      </c>
      <c r="E166" s="62">
        <v>38629</v>
      </c>
      <c r="F166" s="62">
        <v>34447</v>
      </c>
      <c r="G166" s="62">
        <v>34219</v>
      </c>
      <c r="H166" s="62">
        <v>24181</v>
      </c>
      <c r="I166" s="62">
        <v>18032</v>
      </c>
      <c r="J166" s="62">
        <v>13557</v>
      </c>
      <c r="K166" s="62">
        <v>9625</v>
      </c>
      <c r="L166" s="62">
        <v>7116</v>
      </c>
      <c r="M166" s="63">
        <v>6655</v>
      </c>
    </row>
    <row r="167" spans="2:13" x14ac:dyDescent="0.3">
      <c r="B167" s="32" t="s">
        <v>164</v>
      </c>
      <c r="C167" s="61">
        <v>101721</v>
      </c>
      <c r="D167" s="62">
        <v>69501</v>
      </c>
      <c r="E167" s="62">
        <v>50803</v>
      </c>
      <c r="F167" s="62">
        <v>41914</v>
      </c>
      <c r="G167" s="62">
        <v>34239</v>
      </c>
      <c r="H167" s="62">
        <v>27772</v>
      </c>
      <c r="I167" s="62">
        <v>21935</v>
      </c>
      <c r="J167" s="62">
        <v>16679</v>
      </c>
      <c r="K167" s="62">
        <v>11552</v>
      </c>
      <c r="L167" s="62">
        <v>7442</v>
      </c>
      <c r="M167" s="63">
        <v>5341</v>
      </c>
    </row>
    <row r="168" spans="2:13" x14ac:dyDescent="0.3">
      <c r="B168" s="32" t="s">
        <v>165</v>
      </c>
      <c r="C168" s="61">
        <v>610345</v>
      </c>
      <c r="D168" s="62">
        <v>598935</v>
      </c>
      <c r="E168" s="62">
        <v>650390</v>
      </c>
      <c r="F168" s="62">
        <v>680444</v>
      </c>
      <c r="G168" s="62">
        <v>623382</v>
      </c>
      <c r="H168" s="62">
        <v>579441</v>
      </c>
      <c r="I168" s="62">
        <v>547599</v>
      </c>
      <c r="J168" s="62">
        <v>601935</v>
      </c>
      <c r="K168" s="62">
        <v>480811</v>
      </c>
      <c r="L168" s="62">
        <v>331384</v>
      </c>
      <c r="M168" s="63">
        <v>499309</v>
      </c>
    </row>
    <row r="169" spans="2:13" x14ac:dyDescent="0.3">
      <c r="B169" s="32" t="s">
        <v>166</v>
      </c>
      <c r="C169" s="61">
        <v>600163</v>
      </c>
      <c r="D169" s="62">
        <v>557645</v>
      </c>
      <c r="E169" s="62">
        <v>589326</v>
      </c>
      <c r="F169" s="62">
        <v>677483</v>
      </c>
      <c r="G169" s="62">
        <v>651659</v>
      </c>
      <c r="H169" s="62">
        <v>548070</v>
      </c>
      <c r="I169" s="62">
        <v>458136</v>
      </c>
      <c r="J169" s="62">
        <v>445312</v>
      </c>
      <c r="K169" s="62">
        <v>362187</v>
      </c>
      <c r="L169" s="62">
        <v>273412</v>
      </c>
      <c r="M169" s="63">
        <v>416363</v>
      </c>
    </row>
    <row r="170" spans="2:13" x14ac:dyDescent="0.3">
      <c r="B170" s="32" t="s">
        <v>167</v>
      </c>
      <c r="C170" s="61">
        <v>1300252</v>
      </c>
      <c r="D170" s="62">
        <v>1107527</v>
      </c>
      <c r="E170" s="62">
        <v>896092</v>
      </c>
      <c r="F170" s="62">
        <v>782458</v>
      </c>
      <c r="G170" s="62">
        <v>695813</v>
      </c>
      <c r="H170" s="62">
        <v>552103</v>
      </c>
      <c r="I170" s="62">
        <v>434739</v>
      </c>
      <c r="J170" s="62">
        <v>274186</v>
      </c>
      <c r="K170" s="62">
        <v>206018</v>
      </c>
      <c r="L170" s="62">
        <v>140800</v>
      </c>
      <c r="M170" s="63">
        <v>135935</v>
      </c>
    </row>
    <row r="171" spans="2:13" x14ac:dyDescent="0.3">
      <c r="B171" s="32" t="s">
        <v>168</v>
      </c>
      <c r="C171" s="61">
        <v>629882</v>
      </c>
      <c r="D171" s="62">
        <v>493047</v>
      </c>
      <c r="E171" s="62">
        <v>433310</v>
      </c>
      <c r="F171" s="62">
        <v>386866</v>
      </c>
      <c r="G171" s="62">
        <v>340777</v>
      </c>
      <c r="H171" s="62">
        <v>271229</v>
      </c>
      <c r="I171" s="62">
        <v>182943</v>
      </c>
      <c r="J171" s="62">
        <v>99752</v>
      </c>
      <c r="K171" s="62">
        <v>61798</v>
      </c>
      <c r="L171" s="62">
        <v>63365</v>
      </c>
      <c r="M171" s="63">
        <v>59061</v>
      </c>
    </row>
    <row r="172" spans="2:13" x14ac:dyDescent="0.3">
      <c r="B172" s="32" t="s">
        <v>169</v>
      </c>
      <c r="C172" s="61">
        <v>4798800</v>
      </c>
      <c r="D172" s="62">
        <v>5390823</v>
      </c>
      <c r="E172" s="62">
        <v>5717763</v>
      </c>
      <c r="F172" s="62">
        <v>5732028</v>
      </c>
      <c r="G172" s="62">
        <v>5242753</v>
      </c>
      <c r="H172" s="62">
        <v>4564256</v>
      </c>
      <c r="I172" s="62">
        <v>3478890</v>
      </c>
      <c r="J172" s="62">
        <v>2523297</v>
      </c>
      <c r="K172" s="62">
        <v>1858187</v>
      </c>
      <c r="L172" s="62">
        <v>1394198</v>
      </c>
      <c r="M172" s="63">
        <v>1477812</v>
      </c>
    </row>
    <row r="173" spans="2:13" x14ac:dyDescent="0.3">
      <c r="B173" s="32" t="s">
        <v>170</v>
      </c>
      <c r="C173" s="61">
        <v>165114</v>
      </c>
      <c r="D173" s="62">
        <v>155880</v>
      </c>
      <c r="E173" s="62">
        <v>147094</v>
      </c>
      <c r="F173" s="62">
        <v>147783</v>
      </c>
      <c r="G173" s="62">
        <v>142237</v>
      </c>
      <c r="H173" s="62">
        <v>136178</v>
      </c>
      <c r="I173" s="62">
        <v>126012</v>
      </c>
      <c r="J173" s="62">
        <v>90772</v>
      </c>
      <c r="K173" s="62">
        <v>69599</v>
      </c>
      <c r="L173" s="62">
        <v>54013</v>
      </c>
      <c r="M173" s="63">
        <v>46057</v>
      </c>
    </row>
    <row r="174" spans="2:13" x14ac:dyDescent="0.3">
      <c r="B174" s="32" t="s">
        <v>171</v>
      </c>
      <c r="C174" s="61">
        <v>69214</v>
      </c>
      <c r="D174" s="62">
        <v>42676</v>
      </c>
      <c r="E174" s="62">
        <v>58469</v>
      </c>
      <c r="F174" s="62">
        <v>47978</v>
      </c>
      <c r="G174" s="62">
        <v>36884</v>
      </c>
      <c r="H174" s="62">
        <v>29481</v>
      </c>
      <c r="I174" s="62">
        <v>23579</v>
      </c>
      <c r="J174" s="62">
        <v>19354</v>
      </c>
      <c r="K174" s="62">
        <v>12449</v>
      </c>
      <c r="L174" s="62">
        <v>7117</v>
      </c>
      <c r="M174" s="63">
        <v>3975</v>
      </c>
    </row>
    <row r="175" spans="2:13" x14ac:dyDescent="0.3">
      <c r="B175" s="32" t="s">
        <v>172</v>
      </c>
      <c r="C175" s="61">
        <v>515740</v>
      </c>
      <c r="D175" s="62">
        <v>434205</v>
      </c>
      <c r="E175" s="62">
        <v>348769</v>
      </c>
      <c r="F175" s="62">
        <v>272109</v>
      </c>
      <c r="G175" s="62">
        <v>213027</v>
      </c>
      <c r="H175" s="62">
        <v>166024</v>
      </c>
      <c r="I175" s="62">
        <v>127830</v>
      </c>
      <c r="J175" s="62">
        <v>93731</v>
      </c>
      <c r="K175" s="62">
        <v>61812</v>
      </c>
      <c r="L175" s="62">
        <v>33619</v>
      </c>
      <c r="M175" s="63">
        <v>17712</v>
      </c>
    </row>
    <row r="176" spans="2:13" x14ac:dyDescent="0.3">
      <c r="B176" s="32" t="s">
        <v>173</v>
      </c>
      <c r="C176" s="61">
        <v>6501</v>
      </c>
      <c r="D176" s="62">
        <v>5903</v>
      </c>
      <c r="E176" s="62">
        <v>5808</v>
      </c>
      <c r="F176" s="62">
        <v>4696</v>
      </c>
      <c r="G176" s="62">
        <v>3870</v>
      </c>
      <c r="H176" s="62">
        <v>3792</v>
      </c>
      <c r="I176" s="62">
        <v>2423</v>
      </c>
      <c r="J176" s="62">
        <v>1941</v>
      </c>
      <c r="K176" s="62">
        <v>1569</v>
      </c>
      <c r="L176" s="62">
        <v>1243</v>
      </c>
      <c r="M176" s="63">
        <v>1477</v>
      </c>
    </row>
    <row r="177" spans="2:13" x14ac:dyDescent="0.3">
      <c r="B177" s="32" t="s">
        <v>174</v>
      </c>
      <c r="C177" s="61">
        <v>127416</v>
      </c>
      <c r="D177" s="62">
        <v>102646</v>
      </c>
      <c r="E177" s="62">
        <v>92048</v>
      </c>
      <c r="F177" s="62">
        <v>85218</v>
      </c>
      <c r="G177" s="62">
        <v>96652</v>
      </c>
      <c r="H177" s="62">
        <v>80765</v>
      </c>
      <c r="I177" s="62">
        <v>65397.000000000007</v>
      </c>
      <c r="J177" s="62">
        <v>48872</v>
      </c>
      <c r="K177" s="62">
        <v>35069</v>
      </c>
      <c r="L177" s="62">
        <v>22183</v>
      </c>
      <c r="M177" s="63">
        <v>21885</v>
      </c>
    </row>
    <row r="178" spans="2:13" x14ac:dyDescent="0.3">
      <c r="B178" s="32" t="s">
        <v>175</v>
      </c>
      <c r="C178" s="61">
        <v>966076</v>
      </c>
      <c r="D178" s="62">
        <v>845527</v>
      </c>
      <c r="E178" s="62">
        <v>736991</v>
      </c>
      <c r="F178" s="62">
        <v>736237</v>
      </c>
      <c r="G178" s="62">
        <v>671674</v>
      </c>
      <c r="H178" s="62">
        <v>567341</v>
      </c>
      <c r="I178" s="62">
        <v>458538</v>
      </c>
      <c r="J178" s="62">
        <v>285733</v>
      </c>
      <c r="K178" s="62">
        <v>217352</v>
      </c>
      <c r="L178" s="62">
        <v>176538</v>
      </c>
      <c r="M178" s="63">
        <v>178260</v>
      </c>
    </row>
    <row r="179" spans="2:13" x14ac:dyDescent="0.3">
      <c r="B179" s="32" t="s">
        <v>176</v>
      </c>
      <c r="C179" s="61">
        <v>6302731</v>
      </c>
      <c r="D179" s="62">
        <v>5937002</v>
      </c>
      <c r="E179" s="62">
        <v>5374505</v>
      </c>
      <c r="F179" s="62">
        <v>4701000</v>
      </c>
      <c r="G179" s="62">
        <v>4115448.9999999995</v>
      </c>
      <c r="H179" s="62">
        <v>3535719</v>
      </c>
      <c r="I179" s="62">
        <v>2876996</v>
      </c>
      <c r="J179" s="62">
        <v>2145099</v>
      </c>
      <c r="K179" s="62">
        <v>1627438</v>
      </c>
      <c r="L179" s="62">
        <v>1184552</v>
      </c>
      <c r="M179" s="63">
        <v>1149459</v>
      </c>
    </row>
    <row r="180" spans="2:13" x14ac:dyDescent="0.3">
      <c r="B180" s="32" t="s">
        <v>177</v>
      </c>
      <c r="C180" s="61">
        <v>439951</v>
      </c>
      <c r="D180" s="62">
        <v>386786</v>
      </c>
      <c r="E180" s="62">
        <v>328687</v>
      </c>
      <c r="F180" s="62">
        <v>295531</v>
      </c>
      <c r="G180" s="62">
        <v>267387</v>
      </c>
      <c r="H180" s="62">
        <v>220745</v>
      </c>
      <c r="I180" s="62">
        <v>152466</v>
      </c>
      <c r="J180" s="62">
        <v>85360</v>
      </c>
      <c r="K180" s="62">
        <v>47462</v>
      </c>
      <c r="L180" s="62">
        <v>50340</v>
      </c>
      <c r="M180" s="63">
        <v>43602</v>
      </c>
    </row>
    <row r="181" spans="2:13" x14ac:dyDescent="0.3">
      <c r="B181" s="32" t="s">
        <v>178</v>
      </c>
      <c r="C181" s="61">
        <v>0</v>
      </c>
      <c r="D181" s="62">
        <v>0</v>
      </c>
      <c r="E181" s="62">
        <v>0</v>
      </c>
      <c r="F181" s="62">
        <v>0</v>
      </c>
      <c r="G181" s="62">
        <v>0</v>
      </c>
      <c r="H181" s="62">
        <v>0</v>
      </c>
      <c r="I181" s="62">
        <v>0</v>
      </c>
      <c r="J181" s="62">
        <v>0</v>
      </c>
      <c r="K181" s="62">
        <v>0</v>
      </c>
      <c r="L181" s="62">
        <v>0</v>
      </c>
      <c r="M181" s="63">
        <v>0</v>
      </c>
    </row>
    <row r="182" spans="2:13" x14ac:dyDescent="0.3">
      <c r="B182" s="32" t="s">
        <v>179</v>
      </c>
      <c r="C182" s="61">
        <v>2412255</v>
      </c>
      <c r="D182" s="62">
        <v>1922920</v>
      </c>
      <c r="E182" s="62">
        <v>1477883</v>
      </c>
      <c r="F182" s="62">
        <v>1084808</v>
      </c>
      <c r="G182" s="62">
        <v>778910</v>
      </c>
      <c r="H182" s="62">
        <v>593525</v>
      </c>
      <c r="I182" s="62">
        <v>471061</v>
      </c>
      <c r="J182" s="62">
        <v>347924</v>
      </c>
      <c r="K182" s="62">
        <v>249208</v>
      </c>
      <c r="L182" s="62">
        <v>144832</v>
      </c>
      <c r="M182" s="63">
        <v>131058</v>
      </c>
    </row>
    <row r="183" spans="2:13" x14ac:dyDescent="0.3">
      <c r="B183" s="32" t="s">
        <v>180</v>
      </c>
      <c r="C183" s="61">
        <v>3643779</v>
      </c>
      <c r="D183" s="62">
        <v>3383440</v>
      </c>
      <c r="E183" s="62">
        <v>3138677</v>
      </c>
      <c r="F183" s="62">
        <v>2892056</v>
      </c>
      <c r="G183" s="62">
        <v>3261448</v>
      </c>
      <c r="H183" s="62">
        <v>3165672</v>
      </c>
      <c r="I183" s="62">
        <v>2944722</v>
      </c>
      <c r="J183" s="62">
        <v>2122882</v>
      </c>
      <c r="K183" s="62">
        <v>1605643</v>
      </c>
      <c r="L183" s="62">
        <v>1844115</v>
      </c>
      <c r="M183" s="63">
        <v>1522002</v>
      </c>
    </row>
    <row r="184" spans="2:13" x14ac:dyDescent="0.3">
      <c r="B184" s="32" t="s">
        <v>181</v>
      </c>
      <c r="C184" s="61">
        <v>1550781</v>
      </c>
      <c r="D184" s="62">
        <v>1369668</v>
      </c>
      <c r="E184" s="62">
        <v>1129213</v>
      </c>
      <c r="F184" s="62">
        <v>714468</v>
      </c>
      <c r="G184" s="62">
        <v>457959</v>
      </c>
      <c r="H184" s="62">
        <v>231125</v>
      </c>
      <c r="I184" s="62">
        <v>85600</v>
      </c>
      <c r="J184" s="62">
        <v>45416</v>
      </c>
      <c r="K184" s="62">
        <v>26460</v>
      </c>
      <c r="L184" s="62">
        <v>11133</v>
      </c>
      <c r="M184" s="63">
        <v>10535</v>
      </c>
    </row>
    <row r="185" spans="2:13" x14ac:dyDescent="0.3">
      <c r="B185" s="32" t="s">
        <v>182</v>
      </c>
      <c r="C185" s="61">
        <v>4407572</v>
      </c>
      <c r="D185" s="62">
        <v>4190658.9999999995</v>
      </c>
      <c r="E185" s="62">
        <v>4255481</v>
      </c>
      <c r="F185" s="62">
        <v>4651304</v>
      </c>
      <c r="G185" s="62">
        <v>4601529</v>
      </c>
      <c r="H185" s="62">
        <v>4004158</v>
      </c>
      <c r="I185" s="62">
        <v>3527137</v>
      </c>
      <c r="J185" s="62">
        <v>3658879</v>
      </c>
      <c r="K185" s="62">
        <v>2777490</v>
      </c>
      <c r="L185" s="62">
        <v>2183863</v>
      </c>
      <c r="M185" s="63">
        <v>3230710</v>
      </c>
    </row>
    <row r="186" spans="2:13" x14ac:dyDescent="0.3">
      <c r="B186" s="32" t="s">
        <v>183</v>
      </c>
      <c r="C186" s="61">
        <v>3403263</v>
      </c>
      <c r="D186" s="62">
        <v>2810321</v>
      </c>
      <c r="E186" s="62">
        <v>2218768</v>
      </c>
      <c r="F186" s="62">
        <v>1713734</v>
      </c>
      <c r="G186" s="62">
        <v>1332927</v>
      </c>
      <c r="H186" s="62">
        <v>1069349</v>
      </c>
      <c r="I186" s="62">
        <v>827819</v>
      </c>
      <c r="J186" s="62">
        <v>665895</v>
      </c>
      <c r="K186" s="62">
        <v>466805</v>
      </c>
      <c r="L186" s="62">
        <v>302576</v>
      </c>
      <c r="M186" s="63">
        <v>240561</v>
      </c>
    </row>
    <row r="187" spans="2:13" x14ac:dyDescent="0.3">
      <c r="B187" s="32" t="s">
        <v>184</v>
      </c>
      <c r="C187" s="61">
        <v>21256690</v>
      </c>
      <c r="D187" s="62">
        <v>20132748</v>
      </c>
      <c r="E187" s="62">
        <v>20065032</v>
      </c>
      <c r="F187" s="62">
        <v>20852607</v>
      </c>
      <c r="G187" s="62">
        <v>22139434</v>
      </c>
      <c r="H187" s="62">
        <v>21562264</v>
      </c>
      <c r="I187" s="62">
        <v>18929116</v>
      </c>
      <c r="J187" s="62">
        <v>15703718</v>
      </c>
      <c r="K187" s="62">
        <v>11185208</v>
      </c>
      <c r="L187" s="62">
        <v>8100189</v>
      </c>
      <c r="M187" s="63">
        <v>11849613</v>
      </c>
    </row>
    <row r="188" spans="2:13" x14ac:dyDescent="0.3">
      <c r="B188" s="32" t="s">
        <v>185</v>
      </c>
      <c r="C188" s="61">
        <v>224634</v>
      </c>
      <c r="D188" s="62">
        <v>237891</v>
      </c>
      <c r="E188" s="62">
        <v>224356</v>
      </c>
      <c r="F188" s="62">
        <v>200916</v>
      </c>
      <c r="G188" s="62">
        <v>201274</v>
      </c>
      <c r="H188" s="62">
        <v>188075</v>
      </c>
      <c r="I188" s="62">
        <v>161486</v>
      </c>
      <c r="J188" s="62">
        <v>139783</v>
      </c>
      <c r="K188" s="62">
        <v>115930</v>
      </c>
      <c r="L188" s="62">
        <v>92580</v>
      </c>
      <c r="M188" s="63">
        <v>147038</v>
      </c>
    </row>
    <row r="189" spans="2:13" x14ac:dyDescent="0.3">
      <c r="B189" s="32" t="s">
        <v>186</v>
      </c>
      <c r="C189" s="61">
        <v>2579446</v>
      </c>
      <c r="D189" s="62">
        <v>2138878</v>
      </c>
      <c r="E189" s="62">
        <v>1865321</v>
      </c>
      <c r="F189" s="62">
        <v>1616713</v>
      </c>
      <c r="G189" s="62">
        <v>1569820</v>
      </c>
      <c r="H189" s="62">
        <v>1261768</v>
      </c>
      <c r="I189" s="62">
        <v>877600</v>
      </c>
      <c r="J189" s="62">
        <v>420900</v>
      </c>
      <c r="K189" s="62">
        <v>317451</v>
      </c>
      <c r="L189" s="62">
        <v>283542</v>
      </c>
      <c r="M189" s="63">
        <v>288863</v>
      </c>
    </row>
    <row r="190" spans="2:13" x14ac:dyDescent="0.3">
      <c r="B190" s="32" t="s">
        <v>187</v>
      </c>
      <c r="C190" s="61">
        <v>19885</v>
      </c>
      <c r="D190" s="62">
        <v>16187.999999999998</v>
      </c>
      <c r="E190" s="62">
        <v>13448</v>
      </c>
      <c r="F190" s="62">
        <v>11865</v>
      </c>
      <c r="G190" s="62">
        <v>10411</v>
      </c>
      <c r="H190" s="62">
        <v>7484</v>
      </c>
      <c r="I190" s="62">
        <v>6010</v>
      </c>
      <c r="J190" s="62">
        <v>4171</v>
      </c>
      <c r="K190" s="62">
        <v>3676</v>
      </c>
      <c r="L190" s="62">
        <v>2027.0000000000002</v>
      </c>
      <c r="M190" s="63">
        <v>1230</v>
      </c>
    </row>
    <row r="191" spans="2:13" x14ac:dyDescent="0.3">
      <c r="B191" s="32" t="s">
        <v>188</v>
      </c>
      <c r="C191" s="61">
        <v>2389824</v>
      </c>
      <c r="D191" s="62">
        <v>2151463</v>
      </c>
      <c r="E191" s="62">
        <v>1900011</v>
      </c>
      <c r="F191" s="62">
        <v>1841776</v>
      </c>
      <c r="G191" s="62">
        <v>1684190</v>
      </c>
      <c r="H191" s="62">
        <v>1296897</v>
      </c>
      <c r="I191" s="62">
        <v>975030</v>
      </c>
      <c r="J191" s="62">
        <v>729701</v>
      </c>
      <c r="K191" s="62">
        <v>517203</v>
      </c>
      <c r="L191" s="62">
        <v>340548</v>
      </c>
      <c r="M191" s="63">
        <v>362089</v>
      </c>
    </row>
    <row r="192" spans="2:13" x14ac:dyDescent="0.3">
      <c r="B192" s="32" t="s">
        <v>189</v>
      </c>
      <c r="C192" s="61">
        <v>7947439</v>
      </c>
      <c r="D192" s="62">
        <v>7165621</v>
      </c>
      <c r="E192" s="62">
        <v>6652663</v>
      </c>
      <c r="F192" s="62">
        <v>6011282</v>
      </c>
      <c r="G192" s="62">
        <v>5469103</v>
      </c>
      <c r="H192" s="62">
        <v>4622868</v>
      </c>
      <c r="I192" s="62">
        <v>3309828</v>
      </c>
      <c r="J192" s="62">
        <v>1896408</v>
      </c>
      <c r="K192" s="62">
        <v>1375011</v>
      </c>
      <c r="L192" s="62">
        <v>1161654</v>
      </c>
      <c r="M192" s="63">
        <v>1877906</v>
      </c>
    </row>
    <row r="193" spans="2:13" x14ac:dyDescent="0.3">
      <c r="B193" s="32" t="s">
        <v>190</v>
      </c>
      <c r="C193" s="61">
        <v>1902806</v>
      </c>
      <c r="D193" s="62">
        <v>1459100</v>
      </c>
      <c r="E193" s="62">
        <v>1012173</v>
      </c>
      <c r="F193" s="62">
        <v>816450</v>
      </c>
      <c r="G193" s="62">
        <v>693972</v>
      </c>
      <c r="H193" s="62">
        <v>563015</v>
      </c>
      <c r="I193" s="62">
        <v>443957</v>
      </c>
      <c r="J193" s="62">
        <v>343032</v>
      </c>
      <c r="K193" s="62">
        <v>213457</v>
      </c>
      <c r="L193" s="62">
        <v>124916</v>
      </c>
      <c r="M193" s="63">
        <v>87598</v>
      </c>
    </row>
    <row r="194" spans="2:13" x14ac:dyDescent="0.3">
      <c r="B194" s="32" t="s">
        <v>191</v>
      </c>
      <c r="C194" s="61">
        <v>1051763</v>
      </c>
      <c r="D194" s="62">
        <v>860569</v>
      </c>
      <c r="E194" s="62">
        <v>654471</v>
      </c>
      <c r="F194" s="62">
        <v>465218</v>
      </c>
      <c r="G194" s="62">
        <v>340112</v>
      </c>
      <c r="H194" s="62">
        <v>252315</v>
      </c>
      <c r="I194" s="62">
        <v>195186</v>
      </c>
      <c r="J194" s="62">
        <v>154511</v>
      </c>
      <c r="K194" s="62">
        <v>114819</v>
      </c>
      <c r="L194" s="62">
        <v>74847</v>
      </c>
      <c r="M194" s="63">
        <v>58675</v>
      </c>
    </row>
    <row r="195" spans="2:13" x14ac:dyDescent="0.3">
      <c r="B195" s="32" t="s">
        <v>192</v>
      </c>
      <c r="C195" s="61">
        <v>1239416</v>
      </c>
      <c r="D195" s="62">
        <v>938009</v>
      </c>
      <c r="E195" s="62">
        <v>639517</v>
      </c>
      <c r="F195" s="62">
        <v>442113</v>
      </c>
      <c r="G195" s="62">
        <v>339891</v>
      </c>
      <c r="H195" s="62">
        <v>272552</v>
      </c>
      <c r="I195" s="62">
        <v>223346</v>
      </c>
      <c r="J195" s="62">
        <v>148565</v>
      </c>
      <c r="K195" s="62">
        <v>129728.00000000001</v>
      </c>
      <c r="L195" s="62">
        <v>87787</v>
      </c>
      <c r="M195" s="63">
        <v>79411</v>
      </c>
    </row>
    <row r="196" spans="2:13" ht="16.2" thickBot="1" x14ac:dyDescent="0.35">
      <c r="B196" s="32" t="s">
        <v>193</v>
      </c>
      <c r="C196" s="64">
        <v>260012.99999999997</v>
      </c>
      <c r="D196" s="65">
        <v>259714.99999999997</v>
      </c>
      <c r="E196" s="65">
        <v>246065</v>
      </c>
      <c r="F196" s="65">
        <v>239455</v>
      </c>
      <c r="G196" s="65">
        <v>232474</v>
      </c>
      <c r="H196" s="65">
        <v>207853</v>
      </c>
      <c r="I196" s="65">
        <v>190246</v>
      </c>
      <c r="J196" s="65">
        <v>171779</v>
      </c>
      <c r="K196" s="65">
        <v>128020.99999999999</v>
      </c>
      <c r="L196" s="65">
        <v>95637</v>
      </c>
      <c r="M196" s="66">
        <v>137437</v>
      </c>
    </row>
    <row r="197" spans="2:13" x14ac:dyDescent="0.3">
      <c r="B197" s="71"/>
    </row>
  </sheetData>
  <mergeCells count="1">
    <mergeCell ref="C2:M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Input</vt:lpstr>
      <vt:lpstr>Output</vt:lpstr>
      <vt:lpstr>CESM2_results</vt:lpstr>
      <vt:lpstr>GFDL_results</vt:lpstr>
      <vt:lpstr>GISS_results</vt:lpstr>
      <vt:lpstr>HadGEM_results</vt:lpstr>
      <vt:lpstr>MIROC_results</vt:lpstr>
      <vt:lpstr>MMM_results</vt:lpstr>
      <vt:lpstr>Population</vt:lpstr>
      <vt:lpstr>Baseline Mortality</vt:lpstr>
    </vt:vector>
  </TitlesOfParts>
  <Company>fastmath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Seltzer</dc:creator>
  <cp:lastModifiedBy>McDuffie, Erin</cp:lastModifiedBy>
  <dcterms:created xsi:type="dcterms:W3CDTF">2019-07-18T19:11:40Z</dcterms:created>
  <dcterms:modified xsi:type="dcterms:W3CDTF">2023-04-24T18:58:03Z</dcterms:modified>
</cp:coreProperties>
</file>