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bookViews>
    <workbookView xWindow="0" yWindow="0" windowWidth="13125" windowHeight="6105" firstSheet="0" activeTab="0"/>
  </bookViews>
  <sheets>
    <sheet name="opt1-prb" sheetId="27" state="visible" r:id="rId1"/>
    <sheet name="opt1-crb" sheetId="28" state="visible" r:id="rId2"/>
    <sheet name="fac_affected" sheetId="2" state="visible" r:id="rId3"/>
    <sheet name="emissions" sheetId="3" state="visible" r:id="rId4"/>
    <sheet name="gas_revenue" sheetId="4" state="visible" r:id="rId5"/>
    <sheet name="costs" sheetId="5" state="visible" r:id="rId6"/>
    <sheet name="comp_alts" sheetId="6" state="visible" r:id="rId7"/>
    <sheet name="comp_alt_baselines" sheetId="29" state="visible" r:id="rId8"/>
    <sheet name="altbaselines" sheetId="30" state="visible" r:id="rId9"/>
    <sheet name="discount_rate" sheetId="7" state="visible" r:id="rId10"/>
    <sheet name="Detail_1.opt1-prb_2020" sheetId="31" state="visible" r:id="rId11"/>
    <sheet name="Detail_1.opt1-prb_2025" sheetId="32" state="visible" r:id="rId12"/>
    <sheet name="Detail_2.opt1-crb_2020" sheetId="33" state="visible" r:id="rId13"/>
    <sheet name="Detail_2.opt1-crb_2025" sheetId="34" state="visible" r:id="rId14"/>
    <sheet name="cost_undisc_7" sheetId="14" state="visible" r:id="rId15"/>
    <sheet name="cost_undisc_3" sheetId="15" state="visible" r:id="rId16"/>
    <sheet name="cost_disc_7" sheetId="16" state="visible" r:id="rId17"/>
    <sheet name="cost_disc_3" sheetId="17" state="visible" r:id="rId18"/>
    <sheet name="pv_eav_combo" sheetId="18" state="visible" r:id="rId19"/>
    <sheet name="dr_pv_eav" sheetId="19" state="visible" r:id="rId20"/>
  </sheets>
  <calcPr calcId="191029"/>
</workbook>
</file>

<file path=xl/sharedStrings.xml><?xml version="1.0" encoding="utf-8"?>
<sst xmlns="http://schemas.openxmlformats.org/spreadsheetml/2006/main" count="191" uniqueCount="191">
  <si>
    <t>Methane</t>
  </si>
  <si>
    <t>Table 2-2</t>
  </si>
  <si>
    <t>Year</t>
  </si>
  <si>
    <r>
      <t>Incrementally Affected Sources</t>
    </r>
    <r>
      <rPr>
        <b/>
        <vertAlign val="superscript"/>
        <sz val="10"/>
        <rFont val="Times New Roman"/>
        <family val="1"/>
      </rPr>
      <t>1</t>
    </r>
  </si>
  <si>
    <r>
      <t>Total Affected Sources</t>
    </r>
    <r>
      <rPr>
        <b/>
        <vertAlign val="superscript"/>
        <sz val="10"/>
        <rFont val="Times New Roman"/>
        <family val="1"/>
      </rPr>
      <t>1</t>
    </r>
  </si>
  <si>
    <t>Table 2-3</t>
  </si>
  <si>
    <t>Emission Changes</t>
  </si>
  <si>
    <t xml:space="preserve">Methane </t>
  </si>
  <si>
    <t xml:space="preserve">VOC </t>
  </si>
  <si>
    <t xml:space="preserve">HAP </t>
  </si>
  <si>
    <t>(short tons)</t>
  </si>
  <si>
    <r>
      <t>(metric tons CO</t>
    </r>
    <r>
      <rPr>
        <b/>
        <vertAlign val="subscript"/>
        <sz val="10"/>
        <color rgb="FF000000"/>
        <rFont val="Times New Roman"/>
        <family val="1"/>
      </rPr>
      <t>2</t>
    </r>
    <r>
      <rPr>
        <b/>
        <sz val="10"/>
        <color rgb="FF000000"/>
        <rFont val="Times New Roman"/>
        <family val="1"/>
      </rPr>
      <t xml:space="preserve"> Eq.)</t>
    </r>
  </si>
  <si>
    <t>Total</t>
  </si>
  <si>
    <t>Table 2-4</t>
  </si>
  <si>
    <t>Change in Gas recovery (Mcf)</t>
  </si>
  <si>
    <t>Change in the Value of Recovery</t>
  </si>
  <si>
    <t>Change in Compliance Costs</t>
  </si>
  <si>
    <r>
      <t>Planning Costs</t>
    </r>
    <r>
      <rPr>
        <vertAlign val="superscript"/>
        <sz val="10"/>
        <color rgb="FF000000"/>
        <rFont val="Times New Roman"/>
        <family val="1"/>
      </rPr>
      <t>1</t>
    </r>
  </si>
  <si>
    <t>Annualized Costs (without savings)</t>
  </si>
  <si>
    <t>Revenue from Product Recovery</t>
  </si>
  <si>
    <t>Nationwide Annualized Costs with Addl. Revenue (2016$)</t>
  </si>
  <si>
    <t>Tabel 2-6</t>
  </si>
  <si>
    <t>Regulatory Alternative</t>
  </si>
  <si>
    <t>Option 1</t>
  </si>
  <si>
    <t>Option 2</t>
  </si>
  <si>
    <t>(Proposed)</t>
  </si>
  <si>
    <t>Total Impacts, 2020</t>
  </si>
  <si>
    <t>Change in Emissions</t>
  </si>
  <si>
    <t xml:space="preserve">    Methane Emissions (short tons/year)</t>
  </si>
  <si>
    <t xml:space="preserve">    VOC Emissions (short tons/year)</t>
  </si>
  <si>
    <t>Natural Gas Recovery (Mcf) (millions)</t>
  </si>
  <si>
    <t>Change in Costs</t>
  </si>
  <si>
    <t xml:space="preserve">    Planning Costs</t>
  </si>
  <si>
    <t xml:space="preserve">    Annualized Costs w/o Addl. Revenue</t>
  </si>
  <si>
    <t xml:space="preserve">    Annualized Costs with Addl. Revenue</t>
  </si>
  <si>
    <t>Total Impacts, 2025</t>
  </si>
  <si>
    <t>Table 2-9</t>
  </si>
  <si>
    <t>Undiscounted annualized cost changes at 3 and 7 percent</t>
  </si>
  <si>
    <t>7 Percent</t>
  </si>
  <si>
    <t>3 Percent</t>
  </si>
  <si>
    <t>Nationwide Annualized Costs with Addl. Revenue</t>
  </si>
  <si>
    <t>Source/Emissions Point</t>
  </si>
  <si>
    <t>Nationwide Emissions Reductions</t>
  </si>
  <si>
    <t>National Costs</t>
  </si>
  <si>
    <t>Methane (metric tons CO2e)</t>
  </si>
  <si>
    <t>Capital Costs</t>
  </si>
  <si>
    <t>Annualized Costs With Addl. Revenues</t>
  </si>
  <si>
    <t>Fugitive Emissions</t>
  </si>
  <si>
    <t>Reporting and Recordkeeping</t>
  </si>
  <si>
    <t>TOTAL</t>
  </si>
  <si>
    <t>Certifications</t>
  </si>
  <si>
    <t>CVS and Technical Infeasibility</t>
  </si>
  <si>
    <t>Methane (short tons)</t>
  </si>
  <si>
    <t>VOC (short tons)</t>
  </si>
  <si>
    <t>HAP (short tons)</t>
  </si>
  <si>
    <t>Projected No. of Reconsideration Affected Units</t>
  </si>
  <si>
    <t>PV</t>
  </si>
  <si>
    <t>EAV</t>
  </si>
  <si>
    <t>Annual Operating Costs</t>
  </si>
  <si>
    <t>Total Costs with Addl. Revenue (2016$)</t>
  </si>
  <si>
    <t>Discounted Change in Compliance Costs</t>
  </si>
  <si>
    <t>Total Annual Costs (without savings)</t>
  </si>
  <si>
    <t>Total Impacts, 2019 - 2025</t>
  </si>
  <si>
    <t>Methane Emissions (short tons/year)</t>
  </si>
  <si>
    <t>VOC Emissions (short tons/year)</t>
  </si>
  <si>
    <t>PV of Cost Changes</t>
  </si>
  <si>
    <t>Compliance Costs (millions 2016$)</t>
  </si>
  <si>
    <t>Planning Costs</t>
  </si>
  <si>
    <t>Total Annual Costs (w/o savings)</t>
  </si>
  <si>
    <t>Total Costs (w/savings)</t>
  </si>
  <si>
    <t>EAV of Cost Changes</t>
  </si>
  <si>
    <t>Total Costs (with savings)</t>
  </si>
  <si>
    <t>Tranmission and Storage Compressor Stations</t>
  </si>
  <si>
    <t>Natural Gas Transmission and Storage</t>
  </si>
  <si>
    <t>Reciprocating Compressors</t>
  </si>
  <si>
    <t>Centrifugal Compressors</t>
  </si>
  <si>
    <t>Pneumatic Controllers</t>
  </si>
  <si>
    <t>Operating and Maintenance Savings</t>
  </si>
  <si>
    <t>Forgone Product Recovery</t>
  </si>
  <si>
    <t>Change in natural gas recovery compared to 2018 proposed regulatory baseline</t>
  </si>
  <si>
    <t>Change in emissions compared to 2018 Proposed Regulatory Baseline</t>
  </si>
  <si>
    <t>Incrementally and Total affected sources under the proposed option compared to the 2018 Proposed Regulatory Baseline</t>
  </si>
  <si>
    <t>0b.baseline_OOOOa-proposal</t>
  </si>
  <si>
    <t>year</t>
  </si>
  <si>
    <t>Methane</t>
  </si>
  <si>
    <t>VOC</t>
  </si>
  <si>
    <t>HAP</t>
  </si>
  <si>
    <t>CH4_CO2e</t>
  </si>
  <si>
    <t>capital_cost</t>
  </si>
  <si>
    <t>annual_cost</t>
  </si>
  <si>
    <t>gas_revenue</t>
  </si>
  <si>
    <t>ann_7</t>
  </si>
  <si>
    <t>ann_7_wgas</t>
  </si>
  <si>
    <t>ann_3</t>
  </si>
  <si>
    <t>ann_3_wgas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</si>
  <si>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</si>
  <si>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</si>
  <si>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</si>
  <si>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</si>
  <si>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</si>
  <si>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</si>
  <si>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</si>
  <si>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</si>
  <si>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</si>
  <si>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</si>
  <si>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</si>
  <si>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</si>
  <si>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incr_affected</t>
  </si>
  <si>
    <t>fac_affected</t>
  </si>
  <si>
    <t>gas_capture</t>
  </si>
  <si>
    <t>var</t>
  </si>
  <si>
    <t>1.opt1-prb</t>
  </si>
  <si>
    <t>2.opt1-crb</t>
  </si>
  <si>
    <t>0a.pre2016-proposal</t>
  </si>
  <si>
    <t>0c.baseline_prb-proposal</t>
  </si>
  <si>
    <t>0d.baseline_techalt-proposal</t>
  </si>
  <si>
    <t>pol_scn</t>
  </si>
  <si>
    <t>gas_rev2</t>
  </si>
  <si>
    <t>source</t>
  </si>
  <si>
    <t>detail_2</t>
  </si>
  <si>
    <t>fugitives</t>
  </si>
  <si>
    <t>T&amp;S Compressor Stations</t>
  </si>
  <si>
    <t>compressors</t>
  </si>
  <si>
    <t>T&amp;S Recip Comp</t>
  </si>
  <si>
    <t>T&amp;S Centrifugal Comp</t>
  </si>
  <si>
    <t>pneucontr</t>
  </si>
  <si>
    <t>T&amp;S Pneumatic Controllers</t>
  </si>
  <si>
    <t>cert</t>
  </si>
  <si>
    <t>CVS Design/Infeasibility Certification</t>
  </si>
  <si>
    <t>Total</t>
  </si>
  <si>
    <t>PV</t>
  </si>
  <si>
    <t>EAV</t>
  </si>
  <si>
    <t>vartype</t>
  </si>
  <si>
    <t>year1</t>
  </si>
  <si>
    <t>gas_revenue1</t>
  </si>
  <si>
    <t>Increase in Emissions - CRB</t>
  </si>
  <si>
    <t>Increase in Emissions - PRB</t>
  </si>
  <si>
    <t>0b.baseline_crb-proposal</t>
  </si>
  <si>
    <t xml:space="preserve">year</t>
  </si>
  <si>
    <t xml:space="preserve">Methane</t>
  </si>
  <si>
    <t xml:space="preserve">VOC</t>
  </si>
  <si>
    <t xml:space="preserve">HAP</t>
  </si>
  <si>
    <t xml:space="preserve">CH4_CO2e</t>
  </si>
  <si>
    <t xml:space="preserve">capital_cost</t>
  </si>
  <si>
    <t xml:space="preserve">annual_cost</t>
  </si>
  <si>
    <t xml:space="preserve">gas_revenue</t>
  </si>
  <si>
    <t xml:space="preserve">ann_7</t>
  </si>
  <si>
    <t xml:space="preserve">ann_7_wgas</t>
  </si>
  <si>
    <t xml:space="preserve">ann_3</t>
  </si>
  <si>
    <t xml:space="preserve">ann_3_wgas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</si>
  <si>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</si>
  <si>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</si>
  <si>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</si>
  <si>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</si>
  <si>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</si>
  <si>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</si>
  <si>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</si>
  <si>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</si>
  <si>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</si>
  <si>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</si>
  <si>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</si>
  <si>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</si>
  <si>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incr_affected</t>
  </si>
  <si>
    <t xml:space="preserve">fac_affected</t>
  </si>
  <si>
    <t xml:space="preserve">gas_capture</t>
  </si>
  <si>
    <t xml:space="preserve">var</t>
  </si>
  <si>
    <t xml:space="preserve">1.opt1-prb</t>
  </si>
  <si>
    <t xml:space="preserve">2.opt1-crb</t>
  </si>
  <si>
    <t xml:space="preserve">0a.pre2016-proposal</t>
  </si>
  <si>
    <t xml:space="preserve">0b.baseline_crb-proposal</t>
  </si>
  <si>
    <t xml:space="preserve">0c.baseline_prb-proposal</t>
  </si>
  <si>
    <t xml:space="preserve">0d.baseline_techalt-proposal</t>
  </si>
  <si>
    <t xml:space="preserve">pol_scn</t>
  </si>
  <si>
    <t xml:space="preserve">gas_rev2</t>
  </si>
  <si>
    <t xml:space="preserve">source</t>
  </si>
  <si>
    <t xml:space="preserve">detail_2</t>
  </si>
  <si>
    <t xml:space="preserve">fugitives</t>
  </si>
  <si>
    <t xml:space="preserve">T&amp;S Compressor Stations</t>
  </si>
  <si>
    <t xml:space="preserve">compressors</t>
  </si>
  <si>
    <t xml:space="preserve">T&amp;S Recip Comp</t>
  </si>
  <si>
    <t xml:space="preserve">T&amp;S Centrifugal Comp</t>
  </si>
  <si>
    <t xml:space="preserve">pneucontr</t>
  </si>
  <si>
    <t xml:space="preserve">T&amp;S Pneumatic Controllers</t>
  </si>
  <si>
    <t xml:space="preserve">cert</t>
  </si>
  <si>
    <t xml:space="preserve">CVS Design/Infeasibility Certification</t>
  </si>
  <si>
    <t xml:space="preserve">Total</t>
  </si>
  <si>
    <t xml:space="preserve">PV</t>
  </si>
  <si>
    <t xml:space="preserve">EAV</t>
  </si>
  <si>
    <t xml:space="preserve">vartype</t>
  </si>
  <si>
    <t xml:space="preserve">year1</t>
  </si>
  <si>
    <t xml:space="preserve">gas_revenue1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</si>
</sst>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$&quot;#,##0.0"/>
    <numFmt numFmtId="165" formatCode="#,##0.0"/>
    <numFmt numFmtId="166" formatCode="_(* #,##0_);_(* \(#,##0\);_(* &quot;-&quot;??_);_(@_)"/>
    <numFmt numFmtId="167" formatCode="&quot;$&quot;#,##0"/>
  </numFmts>
  <fonts count="10">
    <font>
      <sz val="11"/>
      <color theme="1"/>
      <name val="Calibri"/>
      <family val="2"/>
      <scheme val="minor"/>
    </font>
    <font>
      <sz val="10"/>
      <color rgb="FF000000"/>
      <name val="Times New Roman"/>
      <b/>
    </font>
    <font>
      <sz val="10"/>
      <color theme="1"/>
      <name val="Times New Roman"/>
      <b/>
    </font>
    <font>
      <sz val="10"/>
      <color theme="1"/>
      <name val="Times New Roman"/>
    </font>
    <font>
      <sz val="10"/>
      <color rgb="FF000000"/>
      <name val="Times New Roman"/>
    </font>
    <font>
      <sz val="11"/>
      <color theme="1"/>
      <name val="Calibri"/>
    </font>
    <font>
      <sz val="11"/>
      <color rgb="FF000000"/>
      <name val="Calibri"/>
    </font>
    <font>
      <sz val="10"/>
      <color indexed="8"/>
      <name val="Times New Roman"/>
      <b/>
    </font>
    <font>
      <sz val="10"/>
      <color indexed="8"/>
      <name val="Times New Roman"/>
    </font>
    <font>
      <sz val="11"/>
      <color theme="1"/>
      <name val="Calibri"/>
      <b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bottom style="double">
        <color indexed="64"/>
      </bottom>
    </border>
    <border>
      <top style="double">
        <color indexed="64"/>
      </top>
      <bottom style="thin">
        <color indexed="64"/>
      </bottom>
    </border>
    <border>
      <top style="double">
        <color indexed="64"/>
      </top>
    </border>
    <border>
      <bottom style="thin">
        <color indexed="64"/>
      </bottom>
    </border>
    <border>
      <top style="thin">
        <color indexed="64"/>
      </top>
      <bottom style="double">
        <color indexed="64"/>
      </bottom>
    </border>
    <border>
      <top style="thin">
        <color indexed="64"/>
      </top>
    </border>
    <border>
      <top style="thin">
        <color indexed="64"/>
      </top>
      <bottom style="thin">
        <color indexed="64"/>
      </bottom>
    </border>
    <border>
      <bottom style="medium">
        <color rgb="FF000000"/>
      </bottom>
    </border>
    <border>
      <bottom style="medium">
        <color indexed="64"/>
      </bottom>
    </border>
    <border>
      <top style="hair">
        <color indexed="64"/>
      </top>
      <bottom style="hair">
        <color indexed="64"/>
      </bottom>
    </border>
    <border>
      <top style="hair">
        <color indexed="64"/>
      </top>
    </border>
    <border>
      <top style="medium">
        <color rgb="FF000000"/>
      </top>
    </border>
  </borders>
  <cellStyleXfs count="1">
    <xf numFmtId="0" fontId="0" fillId="0" borderId="0"/>
  </cellStyleXfs>
  <cellXfs count="11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3" fontId="3" fillId="0" borderId="0" xfId="0" applyFont="1" applyNumberFormat="1" applyAlignment="1">
      <alignment horizontal="center" vertical="center" wrapText="1"/>
    </xf>
    <xf numFmtId="37" fontId="3" fillId="0" borderId="0" xfId="0" applyFont="1" applyNumberFormat="1" applyAlignment="1">
      <alignment horizontal="center" vertical="center"/>
    </xf>
    <xf numFmtId="3" fontId="4" fillId="0" borderId="0" xfId="0" applyFont="1" applyNumberFormat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3" fontId="4" fillId="0" borderId="1" xfId="0" applyFont="1" applyNumberFormat="1" applyBorder="1" applyAlignment="1">
      <alignment horizontal="center" vertical="center" wrapText="1"/>
    </xf>
    <xf numFmtId="37" fontId="3" fillId="0" borderId="1" xfId="0" applyFont="1" applyNumberForma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3" fontId="3" fillId="0" borderId="0" xfId="0" applyFont="1" applyNumberForma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3" fontId="3" fillId="0" borderId="5" xfId="0" applyFont="1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4" fontId="4" fillId="0" borderId="0" xfId="0" applyFont="1" applyNumberFormat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4" fontId="4" fillId="0" borderId="0" xfId="0" applyFont="1" applyNumberFormat="1" applyAlignment="1">
      <alignment horizontal="center" vertical="center" wrapText="1"/>
    </xf>
    <xf numFmtId="164" fontId="4" fillId="0" borderId="6" xfId="0" applyFont="1" applyNumberFormat="1" applyBorder="1" applyAlignment="1">
      <alignment horizontal="center" vertical="center" wrapText="1"/>
    </xf>
    <xf numFmtId="165" fontId="4" fillId="0" borderId="0" xfId="0" applyFont="1" applyNumberFormat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165" fontId="4" fillId="0" borderId="1" xfId="0" applyFont="1" applyNumberFormat="1" applyBorder="1" applyAlignment="1">
      <alignment horizontal="center" vertical="center" wrapText="1"/>
    </xf>
    <xf numFmtId="164" fontId="4" fillId="0" borderId="1" xfId="0" applyFont="1" applyNumberFormat="1" applyBorder="1" applyAlignment="1">
      <alignment horizontal="center" vertical="center" wrapText="1"/>
    </xf>
    <xf numFmtId="166" fontId="5" fillId="0" borderId="0" xfId="0" applyFont="1" applyNumberFormat="1" applyAlignment="1">
      <alignment horizontal="center" vertical="center"/>
    </xf>
    <xf numFmtId="164" fontId="4" fillId="0" borderId="0" xfId="0" applyFont="1" applyNumberFormat="1" applyAlignment="1">
      <alignment horizontal="center" vertical="center"/>
    </xf>
    <xf numFmtId="167" fontId="4" fillId="0" borderId="6" xfId="0" applyFont="1" applyNumberFormat="1" applyBorder="1" applyAlignment="1">
      <alignment horizontal="center" vertical="center"/>
    </xf>
    <xf numFmtId="167" fontId="4" fillId="0" borderId="0" xfId="0" applyFont="1" applyNumberFormat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7" xfId="0" applyFont="1" applyBorder="1" applyAlignment="1">
      <alignment horizontal="center" vertical="center" wrapText="1"/>
    </xf>
    <xf numFmtId="164" fontId="4" fillId="0" borderId="6" xfId="0" applyFont="1" applyNumberFormat="1" applyBorder="1" applyAlignment="1">
      <alignment horizontal="center" vertical="center"/>
    </xf>
    <xf numFmtId="164" fontId="4" fillId="0" borderId="1" xfId="0" applyFont="1" applyNumberFormat="1" applyBorder="1" applyAlignment="1">
      <alignment horizontal="center" vertical="center"/>
    </xf>
    <xf numFmtId="167" fontId="4" fillId="0" borderId="1" xfId="0" applyFont="1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5" fontId="4" fillId="0" borderId="4" xfId="0" applyFont="1" applyNumberForma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3" fontId="4" fillId="0" borderId="0" xfId="0" applyFont="1" applyNumberFormat="1" applyAlignment="1">
      <alignment horizontal="center" vertical="center"/>
    </xf>
    <xf numFmtId="0" fontId="4" fillId="0" borderId="4" xfId="0" applyFont="1" applyBorder="1" applyAlignment="1">
      <alignment vertical="center"/>
    </xf>
    <xf numFmtId="3" fontId="4" fillId="0" borderId="4" xfId="0" applyFont="1" applyNumberForma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/>
    <xf numFmtId="165" fontId="4" fillId="0" borderId="0" xfId="0" applyFont="1" applyNumberForma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7" fontId="3" fillId="0" borderId="6" xfId="0" applyFont="1" applyNumberForma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67" fontId="3" fillId="0" borderId="0" xfId="0" applyFont="1" applyNumberFormat="1" applyAlignment="1">
      <alignment horizontal="center" vertical="center" wrapText="1"/>
    </xf>
    <xf numFmtId="164" fontId="3" fillId="0" borderId="6" xfId="0" applyFont="1" applyNumberFormat="1" applyBorder="1" applyAlignment="1">
      <alignment horizontal="center" vertical="center" wrapText="1"/>
    </xf>
    <xf numFmtId="164" fontId="3" fillId="0" borderId="0" xfId="0" applyFont="1" applyNumberForma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6" fillId="0" borderId="3" xfId="0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67" fontId="3" fillId="0" borderId="1" xfId="0" applyFont="1" applyNumberFormat="1" applyBorder="1" applyAlignment="1">
      <alignment horizontal="center" vertical="center" wrapText="1"/>
    </xf>
    <xf numFmtId="164" fontId="3" fillId="0" borderId="1" xfId="0" applyFont="1" applyNumberFormat="1" applyBorder="1" applyAlignment="1">
      <alignment horizontal="center" vertical="center" wrapText="1"/>
    </xf>
    <xf numFmtId="0" fontId="7" fillId="0" borderId="3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164" fontId="8" fillId="0" borderId="0" xfId="0" applyFont="1" applyNumberFormat="1" applyAlignment="1">
      <alignment horizontal="center" vertical="center"/>
    </xf>
    <xf numFmtId="3" fontId="4" fillId="0" borderId="10" xfId="0" applyFont="1" applyNumberForma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164" fontId="8" fillId="0" borderId="10" xfId="0" applyFont="1" applyNumberFormat="1" applyBorder="1" applyAlignment="1">
      <alignment horizontal="center" vertical="center"/>
    </xf>
    <xf numFmtId="164" fontId="1" fillId="0" borderId="1" xfId="0" applyFont="1" applyNumberFormat="1" applyBorder="1" applyAlignment="1">
      <alignment horizontal="center" vertical="center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7" fillId="0" borderId="4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3" fontId="8" fillId="0" borderId="10" xfId="0" applyFont="1" applyNumberFormat="1" applyBorder="1" applyAlignment="1">
      <alignment horizontal="center" vertical="center"/>
    </xf>
    <xf numFmtId="3" fontId="8" fillId="0" borderId="4" xfId="0" applyFont="1" applyNumberFormat="1" applyBorder="1" applyAlignment="1">
      <alignment horizontal="center" vertical="center"/>
    </xf>
    <xf numFmtId="3" fontId="1" fillId="0" borderId="1" xfId="0" applyFont="1" applyNumberForma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3" fontId="7" fillId="0" borderId="1" xfId="0" applyFont="1" applyNumberFormat="1" applyBorder="1" applyAlignment="1">
      <alignment horizontal="center" vertical="center"/>
    </xf>
    <xf numFmtId="0" fontId="7" fillId="0" borderId="9" xfId="0" applyFont="1" applyBorder="1" applyAlignment="1">
      <alignment horizontal="center" wrapText="1"/>
    </xf>
    <xf numFmtId="164" fontId="8" fillId="0" borderId="4" xfId="0" applyFont="1" applyNumberFormat="1" applyBorder="1" applyAlignment="1">
      <alignment horizontal="center" vertical="center"/>
    </xf>
    <xf numFmtId="3" fontId="8" fillId="0" borderId="0" xfId="0" applyFont="1" applyNumberFormat="1" applyAlignment="1">
      <alignment horizontal="center" vertical="center"/>
    </xf>
    <xf numFmtId="3" fontId="8" fillId="0" borderId="11" xfId="0" applyFont="1" applyNumberFormat="1" applyBorder="1" applyAlignment="1">
      <alignment horizontal="right" vertical="center"/>
    </xf>
    <xf numFmtId="0" fontId="1" fillId="0" borderId="11" xfId="0" applyFont="1" applyBorder="1" applyAlignment="1">
      <alignment vertical="center"/>
    </xf>
    <xf numFmtId="164" fontId="1" fillId="0" borderId="11" xfId="0" applyFont="1" applyNumberFormat="1" applyBorder="1" applyAlignment="1">
      <alignment vertical="center"/>
    </xf>
    <xf numFmtId="167" fontId="8" fillId="0" borderId="0" xfId="0" applyFont="1" applyNumberFormat="1" applyAlignment="1">
      <alignment horizontal="center" vertical="center"/>
    </xf>
    <xf numFmtId="3" fontId="5" fillId="0" borderId="0" xfId="0" applyFont="1" applyNumberFormat="1"/>
    <xf numFmtId="0" fontId="2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 wrapText="1"/>
    </xf>
    <xf numFmtId="167" fontId="4" fillId="0" borderId="4" xfId="0" applyFont="1" applyNumberFormat="1" applyBorder="1" applyAlignment="1">
      <alignment horizontal="center" vertical="center"/>
    </xf>
    <xf numFmtId="164" fontId="4" fillId="0" borderId="4" xfId="0" applyFont="1" applyNumberForma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" fillId="0" borderId="9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167" fontId="3" fillId="0" borderId="0" xfId="0" applyFont="1" applyNumberFormat="1" applyAlignment="1">
      <alignment vertical="center"/>
    </xf>
    <xf numFmtId="0" fontId="1" fillId="0" borderId="12" xfId="0" applyFont="1" applyBorder="1" applyAlignment="1">
      <alignment vertical="center"/>
    </xf>
    <xf numFmtId="167" fontId="3" fillId="0" borderId="4" xfId="0" applyFont="1" applyNumberFormat="1" applyBorder="1" applyAlignment="1">
      <alignment horizontal="center" vertical="center" wrapText="1"/>
    </xf>
    <xf numFmtId="0" fontId="1" fillId="0" borderId="6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164" fontId="3" fillId="0" borderId="4" xfId="0" applyFont="1" applyNumberFormat="1" applyBorder="1" applyAlignment="1">
      <alignment horizontal="center" vertical="center" wrapText="1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E11" sqref="E11"/>
    </sheetView>
  </sheetViews>
  <sheetFormatPr defaultRowHeight="15.0"/>
  <sheetData>
    <row r="2">
      <c r="B2" t="s">
        <v>138</v>
      </c>
      <c r="C2" t="s">
        <v>139</v>
      </c>
      <c r="D2" t="s">
        <v>140</v>
      </c>
      <c r="E2" t="s">
        <v>141</v>
      </c>
      <c r="F2" t="s">
        <v>142</v>
      </c>
      <c r="G2" t="s">
        <v>143</v>
      </c>
      <c r="H2" t="s">
        <v>144</v>
      </c>
      <c r="I2" t="s">
        <v>145</v>
      </c>
      <c r="J2" t="s">
        <v>146</v>
      </c>
      <c r="K2" t="s">
        <v>147</v>
      </c>
      <c r="L2" t="s">
        <v>148</v>
      </c>
      <c r="M2" t="s">
        <v>149</v>
      </c>
    </row>
    <row r="3">
      <c r="B3" t="s">
        <v>150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B4" t="s">
        <v>151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B5" t="s">
        <v>152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B6" t="s">
        <v>153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B7" t="s">
        <v>154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B8" t="s">
        <v>155</v>
      </c>
      <c r="C8" t="n">
        <v>31136.7642593279</v>
      </c>
      <c r="D8" t="n">
        <v>862.488369983384</v>
      </c>
      <c r="E8" t="n">
        <v>25.5944202211676</v>
      </c>
      <c r="F8" t="n">
        <v>706169.934725993</v>
      </c>
      <c r="G8" t="n">
        <v>-2140769.8800852</v>
      </c>
      <c r="H8" t="n">
        <v>-12624340.8373622</v>
      </c>
      <c r="I8" t="n">
        <v>-2839531.59936858</v>
      </c>
      <c r="J8" t="n">
        <v>-14546724.6174865</v>
      </c>
      <c r="K8" t="n">
        <v>-11707193.0181179</v>
      </c>
      <c r="L8" t="n">
        <v>-14275741.2695142</v>
      </c>
      <c r="M8" t="n">
        <v>-11436209.6701456</v>
      </c>
    </row>
    <row r="9">
      <c r="B9" t="s">
        <v>156</v>
      </c>
      <c r="C9" t="n">
        <v>37364.1171111935</v>
      </c>
      <c r="D9" t="n">
        <v>1034.98604398006</v>
      </c>
      <c r="E9" t="n">
        <v>30.7133042654011</v>
      </c>
      <c r="F9" t="n">
        <v>847403.921671191</v>
      </c>
      <c r="G9" t="n">
        <v>-2140769.8800852</v>
      </c>
      <c r="H9" t="n">
        <v>-15149209.0048346</v>
      </c>
      <c r="I9" t="n">
        <v>-3705175.21315668</v>
      </c>
      <c r="J9" t="n">
        <v>-17454207.4729838</v>
      </c>
      <c r="K9" t="n">
        <v>-13749032.2598271</v>
      </c>
      <c r="L9" t="n">
        <v>-17129027.455417</v>
      </c>
      <c r="M9" t="n">
        <v>-13423852.2422603</v>
      </c>
    </row>
    <row r="10">
      <c r="B10" t="s">
        <v>157</v>
      </c>
      <c r="C10" t="n">
        <v>43591.4699630591</v>
      </c>
      <c r="D10" t="n">
        <v>1207.48371797674</v>
      </c>
      <c r="E10" t="n">
        <v>35.8321883096346</v>
      </c>
      <c r="F10" t="n">
        <v>988637.90861639</v>
      </c>
      <c r="G10" t="n">
        <v>-2140769.8800852</v>
      </c>
      <c r="H10" t="n">
        <v>-17674077.1723071</v>
      </c>
      <c r="I10" t="n">
        <v>-4284108.84021241</v>
      </c>
      <c r="J10" t="n">
        <v>-20361690.3284811</v>
      </c>
      <c r="K10" t="n">
        <v>-16077581.4882687</v>
      </c>
      <c r="L10" t="n">
        <v>-19982313.6413198</v>
      </c>
      <c r="M10" t="n">
        <v>-15698204.8011074</v>
      </c>
    </row>
    <row r="11">
      <c r="B11" t="s">
        <v>158</v>
      </c>
      <c r="C11" t="n">
        <v>49818.8228149247</v>
      </c>
      <c r="D11" t="n">
        <v>1379.98139197341</v>
      </c>
      <c r="E11" t="n">
        <v>40.9510723538681</v>
      </c>
      <c r="F11" t="n">
        <v>1129871.89556159</v>
      </c>
      <c r="G11" t="n">
        <v>-2140769.8800852</v>
      </c>
      <c r="H11" t="n">
        <v>-20198945.3397795</v>
      </c>
      <c r="I11" t="n">
        <v>-4940233.61754223</v>
      </c>
      <c r="J11" t="n">
        <v>-23269173.1839784</v>
      </c>
      <c r="K11" t="n">
        <v>-18328939.5664362</v>
      </c>
      <c r="L11" t="n">
        <v>-22835599.8272227</v>
      </c>
      <c r="M11" t="n">
        <v>-17895366.2096804</v>
      </c>
    </row>
    <row r="12">
      <c r="B12" t="s">
        <v>159</v>
      </c>
      <c r="C12" t="n">
        <v>56046.1756667903</v>
      </c>
      <c r="D12" t="n">
        <v>1552.47906597009</v>
      </c>
      <c r="E12" t="n">
        <v>46.0699563981016</v>
      </c>
      <c r="F12" t="n">
        <v>1271105.88250679</v>
      </c>
      <c r="G12" t="n">
        <v>-2366373.4201704</v>
      </c>
      <c r="H12" t="n">
        <v>-22723813.5072519</v>
      </c>
      <c r="I12" t="n">
        <v>-5756254.34901126</v>
      </c>
      <c r="J12" t="n">
        <v>-26176656.0394757</v>
      </c>
      <c r="K12" t="n">
        <v>-20420401.6904644</v>
      </c>
      <c r="L12" t="n">
        <v>-25688886.0131255</v>
      </c>
      <c r="M12" t="n">
        <v>-19932631.6641142</v>
      </c>
    </row>
    <row r="13">
      <c r="B13" t="s">
        <v>160</v>
      </c>
      <c r="C13" t="n">
        <v>62273.5285186559</v>
      </c>
      <c r="D13" t="n">
        <v>1724.97673996677</v>
      </c>
      <c r="E13" t="n">
        <v>51.1888404423351</v>
      </c>
      <c r="F13" t="n">
        <v>1412339.86945199</v>
      </c>
      <c r="G13" t="n">
        <v>-2366373.4201704</v>
      </c>
      <c r="H13" t="n">
        <v>-25248681.6747244</v>
      </c>
      <c r="I13" t="n">
        <v>-6579626.61860164</v>
      </c>
      <c r="J13" t="n">
        <v>-29084138.894973</v>
      </c>
      <c r="K13" t="n">
        <v>-22504512.2763713</v>
      </c>
      <c r="L13" t="n">
        <v>-28542172.1990283</v>
      </c>
      <c r="M13" t="n">
        <v>-21962545.5804267</v>
      </c>
    </row>
    <row r="14">
      <c r="B14" t="s">
        <v>161</v>
      </c>
      <c r="C14" t="n">
        <v>68500.8813705215</v>
      </c>
      <c r="D14" t="n">
        <v>1897.47441396344</v>
      </c>
      <c r="E14" t="n">
        <v>56.3077244865687</v>
      </c>
      <c r="F14" t="n">
        <v>1553573.85639718</v>
      </c>
      <c r="G14" t="n">
        <v>-3734589.4201704</v>
      </c>
      <c r="H14" t="n">
        <v>-27773549.8421968</v>
      </c>
      <c r="I14" t="n">
        <v>-7480190.03846611</v>
      </c>
      <c r="J14" t="n">
        <v>-31991621.7504703</v>
      </c>
      <c r="K14" t="n">
        <v>-24511431.7120042</v>
      </c>
      <c r="L14" t="n">
        <v>-31395458.3849312</v>
      </c>
      <c r="M14" t="n">
        <v>-23915268.346465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E31" sqref="E31"/>
    </sheetView>
  </sheetViews>
  <sheetFormatPr defaultRowHeight="15.0"/>
  <sheetData>
    <row r="2">
      <c r="B2" t="s">
        <v>138</v>
      </c>
      <c r="C2" t="s">
        <v>139</v>
      </c>
      <c r="D2" t="s">
        <v>140</v>
      </c>
      <c r="E2" t="s">
        <v>141</v>
      </c>
      <c r="F2" t="s">
        <v>142</v>
      </c>
      <c r="G2" t="s">
        <v>143</v>
      </c>
      <c r="H2" t="s">
        <v>144</v>
      </c>
      <c r="I2" t="s">
        <v>145</v>
      </c>
      <c r="J2" t="s">
        <v>146</v>
      </c>
      <c r="K2" t="s">
        <v>147</v>
      </c>
      <c r="L2" t="s">
        <v>148</v>
      </c>
      <c r="M2" t="s">
        <v>149</v>
      </c>
    </row>
    <row r="3">
      <c r="B3" t="s">
        <v>150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B4" t="s">
        <v>151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B5" t="s">
        <v>152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B6" t="s">
        <v>153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B7" t="s">
        <v>154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B8" t="s">
        <v>155</v>
      </c>
      <c r="C8" t="n">
        <v>32875.7262499379</v>
      </c>
      <c r="D8" t="n">
        <v>910.657617123281</v>
      </c>
      <c r="E8" t="n">
        <v>27.023846977449</v>
      </c>
      <c r="F8" t="n">
        <v>745608.929259028</v>
      </c>
      <c r="G8" t="n">
        <v>-2145672.7000852</v>
      </c>
      <c r="H8" t="n">
        <v>-15018748.3179004</v>
      </c>
      <c r="I8" t="n">
        <v>-3117711.17063096</v>
      </c>
      <c r="J8" t="n">
        <v>-16946034.9180247</v>
      </c>
      <c r="K8" t="n">
        <v>-13828323.7473937</v>
      </c>
      <c r="L8" t="n">
        <v>-16675051.5700523</v>
      </c>
      <c r="M8" t="n">
        <v>-13557340.3994214</v>
      </c>
    </row>
    <row r="9">
      <c r="B9" t="s">
        <v>156</v>
      </c>
      <c r="C9" t="n">
        <v>39450.8714999255</v>
      </c>
      <c r="D9" t="n">
        <v>1092.78914054794</v>
      </c>
      <c r="E9" t="n">
        <v>32.4286163729388</v>
      </c>
      <c r="F9" t="n">
        <v>894730.715110834</v>
      </c>
      <c r="G9" t="n">
        <v>-2145672.7000852</v>
      </c>
      <c r="H9" t="n">
        <v>-18022497.9814804</v>
      </c>
      <c r="I9" t="n">
        <v>-4068159.04206602</v>
      </c>
      <c r="J9" t="n">
        <v>-20332399.2696296</v>
      </c>
      <c r="K9" t="n">
        <v>-16264240.2275636</v>
      </c>
      <c r="L9" t="n">
        <v>-20007219.2520628</v>
      </c>
      <c r="M9" t="n">
        <v>-15939060.2099968</v>
      </c>
    </row>
    <row r="10">
      <c r="B10" t="s">
        <v>157</v>
      </c>
      <c r="C10" t="n">
        <v>46026.0167499131</v>
      </c>
      <c r="D10" t="n">
        <v>1274.92066397259</v>
      </c>
      <c r="E10" t="n">
        <v>37.8333857684286</v>
      </c>
      <c r="F10" t="n">
        <v>1043852.50096264</v>
      </c>
      <c r="G10" t="n">
        <v>-2145672.7000852</v>
      </c>
      <c r="H10" t="n">
        <v>-21026247.6450605</v>
      </c>
      <c r="I10" t="n">
        <v>-4703808.89238884</v>
      </c>
      <c r="J10" t="n">
        <v>-23718763.6212345</v>
      </c>
      <c r="K10" t="n">
        <v>-19014954.7288457</v>
      </c>
      <c r="L10" t="n">
        <v>-23339386.9340733</v>
      </c>
      <c r="M10" t="n">
        <v>-18635578.0416844</v>
      </c>
    </row>
    <row r="11">
      <c r="B11" t="s">
        <v>158</v>
      </c>
      <c r="C11" t="n">
        <v>52601.1619999007</v>
      </c>
      <c r="D11" t="n">
        <v>1457.05218739725</v>
      </c>
      <c r="E11" t="n">
        <v>43.2381551639184</v>
      </c>
      <c r="F11" t="n">
        <v>1192974.28681445</v>
      </c>
      <c r="G11" t="n">
        <v>-2145672.7000852</v>
      </c>
      <c r="H11" t="n">
        <v>-24029997.3086406</v>
      </c>
      <c r="I11" t="n">
        <v>-5424212.05608803</v>
      </c>
      <c r="J11" t="n">
        <v>-27105127.9728395</v>
      </c>
      <c r="K11" t="n">
        <v>-21680915.9167515</v>
      </c>
      <c r="L11" t="n">
        <v>-26671554.6160838</v>
      </c>
      <c r="M11" t="n">
        <v>-21247342.5599957</v>
      </c>
    </row>
    <row r="12">
      <c r="B12" t="s">
        <v>159</v>
      </c>
      <c r="C12" t="n">
        <v>59176.3072498883</v>
      </c>
      <c r="D12" t="n">
        <v>1639.18371082191</v>
      </c>
      <c r="E12" t="n">
        <v>48.6429245594082</v>
      </c>
      <c r="F12" t="n">
        <v>1342096.07266625</v>
      </c>
      <c r="G12" t="n">
        <v>-2371276.2401704</v>
      </c>
      <c r="H12" t="n">
        <v>-27033746.9722207</v>
      </c>
      <c r="I12" t="n">
        <v>-6320175.65463829</v>
      </c>
      <c r="J12" t="n">
        <v>-30491492.3244444</v>
      </c>
      <c r="K12" t="n">
        <v>-24171316.6698061</v>
      </c>
      <c r="L12" t="n">
        <v>-30003722.2980942</v>
      </c>
      <c r="M12" t="n">
        <v>-23683546.6434559</v>
      </c>
    </row>
    <row r="13">
      <c r="B13" t="s">
        <v>160</v>
      </c>
      <c r="C13" t="n">
        <v>65751.4524998759</v>
      </c>
      <c r="D13" t="n">
        <v>1821.31523424656</v>
      </c>
      <c r="E13" t="n">
        <v>54.047693954898</v>
      </c>
      <c r="F13" t="n">
        <v>1491217.85851806</v>
      </c>
      <c r="G13" t="n">
        <v>-2371276.2401704</v>
      </c>
      <c r="H13" t="n">
        <v>-30037496.6358007</v>
      </c>
      <c r="I13" t="n">
        <v>-7224210.99731963</v>
      </c>
      <c r="J13" t="n">
        <v>-33877856.6760494</v>
      </c>
      <c r="K13" t="n">
        <v>-26653645.6787297</v>
      </c>
      <c r="L13" t="n">
        <v>-33335889.9801047</v>
      </c>
      <c r="M13" t="n">
        <v>-26111678.9827851</v>
      </c>
    </row>
    <row r="14">
      <c r="B14" t="s">
        <v>161</v>
      </c>
      <c r="C14" t="n">
        <v>72326.5977498635</v>
      </c>
      <c r="D14" t="n">
        <v>2003.44675767122</v>
      </c>
      <c r="E14" t="n">
        <v>59.4524633503878</v>
      </c>
      <c r="F14" t="n">
        <v>1640339.64436986</v>
      </c>
      <c r="G14" t="n">
        <v>-3739492.2401704</v>
      </c>
      <c r="H14" t="n">
        <v>-33041246.2993808</v>
      </c>
      <c r="I14" t="n">
        <v>-8212999.65337734</v>
      </c>
      <c r="J14" t="n">
        <v>-37264221.0276543</v>
      </c>
      <c r="K14" t="n">
        <v>-29051221.374277</v>
      </c>
      <c r="L14" t="n">
        <v>-36668057.6621152</v>
      </c>
      <c r="M14" t="n">
        <v>-28455058.0087378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B17" sqref="B17"/>
    </sheetView>
  </sheetViews>
  <sheetFormatPr defaultRowHeight="15.0"/>
  <cols>
    <col min="2" max="2" width="9.28515625" hidden="0" customWidth="1"/>
    <col min="3" max="3" width="15.5703125" hidden="0" customWidth="1"/>
    <col min="4" max="4" width="15.5703125" hidden="0" customWidth="1"/>
  </cols>
  <sheetData>
    <row r="2">
      <c r="B2" t="s">
        <v>138</v>
      </c>
      <c r="C2" t="s">
        <v>162</v>
      </c>
      <c r="D2" t="s">
        <v>163</v>
      </c>
    </row>
    <row r="3">
      <c r="B3" t="s">
        <v>155</v>
      </c>
      <c r="C3" t="n">
        <v>466</v>
      </c>
      <c r="D3" t="n">
        <v>2226</v>
      </c>
    </row>
    <row r="4">
      <c r="B4" t="s">
        <v>156</v>
      </c>
      <c r="C4" t="n">
        <v>466</v>
      </c>
      <c r="D4" t="n">
        <v>2666</v>
      </c>
    </row>
    <row r="5">
      <c r="B5" t="s">
        <v>157</v>
      </c>
      <c r="C5" t="n">
        <v>466</v>
      </c>
      <c r="D5" t="n">
        <v>3106</v>
      </c>
    </row>
    <row r="6">
      <c r="B6" t="s">
        <v>158</v>
      </c>
      <c r="C6" t="n">
        <v>466</v>
      </c>
      <c r="D6" t="n">
        <v>3546</v>
      </c>
    </row>
    <row r="7">
      <c r="B7" t="s">
        <v>159</v>
      </c>
      <c r="C7" t="n">
        <v>466</v>
      </c>
      <c r="D7" t="n">
        <v>3986</v>
      </c>
    </row>
    <row r="8">
      <c r="B8" t="s">
        <v>160</v>
      </c>
      <c r="C8" t="n">
        <v>466</v>
      </c>
      <c r="D8" t="n">
        <v>4426</v>
      </c>
    </row>
    <row r="9">
      <c r="B9" t="s">
        <v>161</v>
      </c>
      <c r="C9" t="n">
        <v>466</v>
      </c>
      <c r="D9" t="n">
        <v>4866</v>
      </c>
    </row>
    <row r="15">
      <c r="B15" t="s">
        <v>1</v>
      </c>
    </row>
    <row r="16" ht="15.75" customHeight="1">
      <c r="B16" t="s">
        <v>81</v>
      </c>
    </row>
    <row r="17" ht="42" customHeight="1">
      <c r="B17" s="7" t="s">
        <v>2</v>
      </c>
      <c r="C17" s="2" t="s">
        <v>3</v>
      </c>
      <c r="D17" s="2" t="s">
        <v>4</v>
      </c>
    </row>
    <row r="18">
      <c r="B18" s="3" t="n">
        <v>2019</v>
      </c>
      <c r="C18" s="4" t="n">
        <f>ROUND(C3,-LEN(ROUND(C3,0))+2)</f>
        <v>470</v>
      </c>
      <c r="D18" s="5" t="n">
        <f t="shared" ref="D18:D24" si="0">ROUND(D3,-LEN(ROUND(D3,0))+2)</f>
        <v>2200</v>
      </c>
    </row>
    <row r="19">
      <c r="B19" s="3" t="n">
        <v>2020</v>
      </c>
      <c r="C19" s="6" t="n">
        <f t="shared" ref="C19" si="1">ROUND(C4,-LEN(ROUND(C4,0))+2)</f>
        <v>470</v>
      </c>
      <c r="D19" s="5" t="n">
        <f t="shared" si="0"/>
        <v>2700</v>
      </c>
    </row>
    <row r="20">
      <c r="B20" s="3" t="n">
        <v>2021</v>
      </c>
      <c r="C20" s="6" t="n">
        <f t="shared" ref="C20" si="2">ROUND(C5,-LEN(ROUND(C5,0))+2)</f>
        <v>470</v>
      </c>
      <c r="D20" s="5" t="n">
        <f t="shared" si="0"/>
        <v>3100</v>
      </c>
    </row>
    <row r="21">
      <c r="B21" s="3" t="n">
        <v>2022</v>
      </c>
      <c r="C21" s="6" t="n">
        <f t="shared" ref="C21" si="3">ROUND(C6,-LEN(ROUND(C6,0))+2)</f>
        <v>470</v>
      </c>
      <c r="D21" s="5" t="n">
        <f t="shared" si="0"/>
        <v>3500</v>
      </c>
    </row>
    <row r="22">
      <c r="B22" s="3" t="n">
        <v>2023</v>
      </c>
      <c r="C22" s="6" t="n">
        <f t="shared" ref="C22" si="4">ROUND(C7,-LEN(ROUND(C7,0))+2)</f>
        <v>470</v>
      </c>
      <c r="D22" s="5" t="n">
        <f t="shared" si="0"/>
        <v>4000</v>
      </c>
    </row>
    <row r="23">
      <c r="B23" s="3" t="n">
        <v>2024</v>
      </c>
      <c r="C23" s="6" t="n">
        <f t="shared" ref="C23" si="5">ROUND(C8,-LEN(ROUND(C8,0))+2)</f>
        <v>470</v>
      </c>
      <c r="D23" s="5" t="n">
        <f t="shared" si="0"/>
        <v>4400</v>
      </c>
    </row>
    <row r="24" ht="15.75" customHeight="1">
      <c r="B24" s="1" t="n">
        <v>2025</v>
      </c>
      <c r="C24" s="8" t="n">
        <f t="shared" ref="C24" si="6">ROUND(C9,-LEN(ROUND(C9,0))+2)</f>
        <v>470</v>
      </c>
      <c r="D24" s="9" t="n">
        <f t="shared" si="0"/>
        <v>4900</v>
      </c>
    </row>
    <row r="25" ht="15.75" customHeight="1"/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C21" sqref="C21:F21"/>
    </sheetView>
  </sheetViews>
  <sheetFormatPr defaultRowHeight="15.0"/>
  <cols>
    <col min="2" max="2" width="8.7109375" hidden="0" customWidth="1"/>
  </cols>
  <sheetData>
    <row r="2">
      <c r="B2" t="s">
        <v>138</v>
      </c>
      <c r="C2" t="s">
        <v>139</v>
      </c>
      <c r="D2" t="s">
        <v>140</v>
      </c>
      <c r="E2" t="s">
        <v>141</v>
      </c>
      <c r="F2" t="s">
        <v>142</v>
      </c>
    </row>
    <row r="3">
      <c r="B3" t="s">
        <v>150</v>
      </c>
      <c r="C3" t="n">
        <v>0</v>
      </c>
      <c r="D3" t="n">
        <v>0</v>
      </c>
      <c r="E3" t="n">
        <v>0</v>
      </c>
      <c r="F3" t="n">
        <v>0</v>
      </c>
    </row>
    <row r="4">
      <c r="B4" t="s">
        <v>151</v>
      </c>
      <c r="C4" t="n">
        <v>0</v>
      </c>
      <c r="D4" t="n">
        <v>0</v>
      </c>
      <c r="E4" t="n">
        <v>0</v>
      </c>
      <c r="F4" t="n">
        <v>0</v>
      </c>
    </row>
    <row r="5">
      <c r="B5" t="s">
        <v>152</v>
      </c>
      <c r="C5" t="n">
        <v>0</v>
      </c>
      <c r="D5" t="n">
        <v>0</v>
      </c>
      <c r="E5" t="n">
        <v>0</v>
      </c>
      <c r="F5" t="n">
        <v>0</v>
      </c>
    </row>
    <row r="6">
      <c r="B6" t="s">
        <v>153</v>
      </c>
      <c r="C6" t="n">
        <v>0</v>
      </c>
      <c r="D6" t="n">
        <v>0</v>
      </c>
      <c r="E6" t="n">
        <v>0</v>
      </c>
      <c r="F6" t="n">
        <v>0</v>
      </c>
    </row>
    <row r="7">
      <c r="B7" t="s">
        <v>154</v>
      </c>
      <c r="C7" t="n">
        <v>0</v>
      </c>
      <c r="D7" t="n">
        <v>0</v>
      </c>
      <c r="E7" t="n">
        <v>0</v>
      </c>
      <c r="F7" t="n">
        <v>0</v>
      </c>
    </row>
    <row r="8">
      <c r="B8" t="s">
        <v>155</v>
      </c>
      <c r="C8" t="n">
        <v>31136.7642593279</v>
      </c>
      <c r="D8" t="n">
        <v>862.488369983384</v>
      </c>
      <c r="E8" t="n">
        <v>25.5944202211676</v>
      </c>
      <c r="F8" t="n">
        <v>706169.934725993</v>
      </c>
    </row>
    <row r="9">
      <c r="B9" t="s">
        <v>156</v>
      </c>
      <c r="C9" t="n">
        <v>37364.1171111935</v>
      </c>
      <c r="D9" t="n">
        <v>1034.98604398006</v>
      </c>
      <c r="E9" t="n">
        <v>30.7133042654011</v>
      </c>
      <c r="F9" t="n">
        <v>847403.921671191</v>
      </c>
    </row>
    <row r="10">
      <c r="B10" t="s">
        <v>157</v>
      </c>
      <c r="C10" t="n">
        <v>43591.4699630591</v>
      </c>
      <c r="D10" t="n">
        <v>1207.48371797674</v>
      </c>
      <c r="E10" t="n">
        <v>35.8321883096346</v>
      </c>
      <c r="F10" t="n">
        <v>988637.90861639</v>
      </c>
    </row>
    <row r="11">
      <c r="B11" t="s">
        <v>158</v>
      </c>
      <c r="C11" t="n">
        <v>49818.8228149247</v>
      </c>
      <c r="D11" t="n">
        <v>1379.98139197341</v>
      </c>
      <c r="E11" t="n">
        <v>40.9510723538681</v>
      </c>
      <c r="F11" t="n">
        <v>1129871.89556159</v>
      </c>
    </row>
    <row r="12">
      <c r="B12" t="s">
        <v>159</v>
      </c>
      <c r="C12" t="n">
        <v>56046.1756667903</v>
      </c>
      <c r="D12" t="n">
        <v>1552.47906597009</v>
      </c>
      <c r="E12" t="n">
        <v>46.0699563981016</v>
      </c>
      <c r="F12" t="n">
        <v>1271105.88250679</v>
      </c>
    </row>
    <row r="13">
      <c r="B13" t="s">
        <v>160</v>
      </c>
      <c r="C13" t="n">
        <v>62273.5285186559</v>
      </c>
      <c r="D13" t="n">
        <v>1724.97673996677</v>
      </c>
      <c r="E13" t="n">
        <v>51.1888404423351</v>
      </c>
      <c r="F13" t="n">
        <v>1412339.86945199</v>
      </c>
    </row>
    <row r="14">
      <c r="B14" t="s">
        <v>161</v>
      </c>
      <c r="C14" t="n">
        <v>68500.8813705215</v>
      </c>
      <c r="D14" t="n">
        <v>1897.47441396344</v>
      </c>
      <c r="E14" t="n">
        <v>56.3077244865687</v>
      </c>
      <c r="F14" t="n">
        <v>1553573.85639718</v>
      </c>
    </row>
    <row r="20" ht="15.75" customHeight="1">
      <c r="B20" t="s">
        <v>5</v>
      </c>
      <c r="C20" t="s">
        <v>80</v>
      </c>
    </row>
    <row r="21" ht="15.75" customHeight="1">
      <c r="B21" s="10" t="s">
        <v>2</v>
      </c>
      <c r="C21" s="13" t="s">
        <v>6</v>
      </c>
      <c r="D21" s="13"/>
      <c r="E21" s="13"/>
      <c r="F21" s="13"/>
    </row>
    <row r="22">
      <c r="B22" s="11"/>
      <c r="C22" s="20" t="s">
        <v>7</v>
      </c>
      <c r="D22" s="20" t="s">
        <v>8</v>
      </c>
      <c r="E22" s="20" t="s">
        <v>9</v>
      </c>
      <c r="F22" s="20" t="s">
        <v>0</v>
      </c>
    </row>
    <row r="23" ht="39.75" customHeight="1">
      <c r="B23" s="12"/>
      <c r="C23" s="14" t="s">
        <v>10</v>
      </c>
      <c r="D23" s="14" t="s">
        <v>10</v>
      </c>
      <c r="E23" s="14" t="s">
        <v>10</v>
      </c>
      <c r="F23" s="14" t="s">
        <v>11</v>
      </c>
      <c r="K23" s="21"/>
      <c r="L23" s="21"/>
      <c r="M23" s="21"/>
    </row>
    <row r="24">
      <c r="B24" s="15" t="n">
        <v>2019</v>
      </c>
      <c r="C24" s="16" t="n">
        <f>ROUND(C8,-LEN(ROUND(C8,0))+2)</f>
        <v>31000</v>
      </c>
      <c r="D24" s="16" t="n">
        <f t="shared" ref="D24:F24" si="0">ROUND(D8,-LEN(ROUND(D8,0))+2)</f>
        <v>860</v>
      </c>
      <c r="E24" s="16" t="n">
        <f t="shared" si="0"/>
        <v>26</v>
      </c>
      <c r="F24" s="16" t="n">
        <f t="shared" si="0"/>
        <v>710000</v>
      </c>
    </row>
    <row r="25">
      <c r="B25" s="17" t="n">
        <v>2020</v>
      </c>
      <c r="C25" s="16" t="n">
        <f t="shared" ref="C25:F25" si="1">ROUND(C9,-LEN(ROUND(C9,0))+2)</f>
        <v>37000</v>
      </c>
      <c r="D25" s="16" t="n">
        <f t="shared" si="1"/>
        <v>1000</v>
      </c>
      <c r="E25" s="16" t="n">
        <f t="shared" si="1"/>
        <v>31</v>
      </c>
      <c r="F25" s="16" t="n">
        <f t="shared" si="1"/>
        <v>850000</v>
      </c>
    </row>
    <row r="26">
      <c r="B26" s="17" t="n">
        <v>2021</v>
      </c>
      <c r="C26" s="16" t="n">
        <f t="shared" ref="C26:F26" si="2">ROUND(C10,-LEN(ROUND(C10,0))+2)</f>
        <v>44000</v>
      </c>
      <c r="D26" s="16" t="n">
        <f t="shared" si="2"/>
        <v>1200</v>
      </c>
      <c r="E26" s="16" t="n">
        <f t="shared" si="2"/>
        <v>36</v>
      </c>
      <c r="F26" s="16" t="n">
        <f t="shared" si="2"/>
        <v>990000</v>
      </c>
    </row>
    <row r="27">
      <c r="B27" s="17" t="n">
        <v>2022</v>
      </c>
      <c r="C27" s="16" t="n">
        <f t="shared" ref="C27:F27" si="3">ROUND(C11,-LEN(ROUND(C11,0))+2)</f>
        <v>50000</v>
      </c>
      <c r="D27" s="16" t="n">
        <f t="shared" si="3"/>
        <v>1400</v>
      </c>
      <c r="E27" s="16" t="n">
        <f t="shared" si="3"/>
        <v>41</v>
      </c>
      <c r="F27" s="16" t="n">
        <f t="shared" si="3"/>
        <v>1100000</v>
      </c>
    </row>
    <row r="28">
      <c r="B28" s="17" t="n">
        <v>2023</v>
      </c>
      <c r="C28" s="16" t="n">
        <f t="shared" ref="C28:F28" si="4">ROUND(C12,-LEN(ROUND(C12,0))+2)</f>
        <v>56000</v>
      </c>
      <c r="D28" s="16" t="n">
        <f t="shared" si="4"/>
        <v>1600</v>
      </c>
      <c r="E28" s="16" t="n">
        <f t="shared" si="4"/>
        <v>46</v>
      </c>
      <c r="F28" s="16" t="n">
        <f t="shared" si="4"/>
        <v>1300000</v>
      </c>
    </row>
    <row r="29">
      <c r="B29" s="17" t="n">
        <v>2024</v>
      </c>
      <c r="C29" s="16" t="n">
        <f t="shared" ref="C29:F29" si="5">ROUND(C13,-LEN(ROUND(C13,0))+2)</f>
        <v>62000</v>
      </c>
      <c r="D29" s="16" t="n">
        <f t="shared" si="5"/>
        <v>1700</v>
      </c>
      <c r="E29" s="16" t="n">
        <f t="shared" si="5"/>
        <v>51</v>
      </c>
      <c r="F29" s="16" t="n">
        <f t="shared" si="5"/>
        <v>1400000</v>
      </c>
    </row>
    <row r="30">
      <c r="B30" s="17" t="n">
        <v>2025</v>
      </c>
      <c r="C30" s="16" t="n">
        <f t="shared" ref="C30:F30" si="6">ROUND(C14,-LEN(ROUND(C14,0))+2)</f>
        <v>69000</v>
      </c>
      <c r="D30" s="16" t="n">
        <f t="shared" si="6"/>
        <v>1900</v>
      </c>
      <c r="E30" s="16" t="n">
        <f t="shared" si="6"/>
        <v>56</v>
      </c>
      <c r="F30" s="16" t="n">
        <f t="shared" si="6"/>
        <v>1600000</v>
      </c>
      <c r="G30" s="16"/>
    </row>
    <row r="31" ht="15.75" customHeight="1">
      <c r="B31" s="18" t="s">
        <v>12</v>
      </c>
      <c r="C31" s="19" t="n">
        <f>ROUND(SUM(C8:C14),-LEN(ROUND(SUM(C8:C14),0))+2)</f>
        <v>350000</v>
      </c>
      <c r="D31" s="19" t="n">
        <f t="shared" ref="D31:F31" si="7">ROUND(SUM(D8:D14),-LEN(ROUND(SUM(D8:D14),0))+2)</f>
        <v>9700</v>
      </c>
      <c r="E31" s="19" t="n">
        <f t="shared" si="7"/>
        <v>290</v>
      </c>
      <c r="F31" s="19" t="n">
        <f t="shared" si="7"/>
        <v>7900000</v>
      </c>
    </row>
    <row r="32" ht="15.75" customHeight="1"/>
  </sheetData>
  <mergeCells count="2">
    <mergeCell ref="B21:B23"/>
    <mergeCell ref="C21:F21"/>
  </mergeCell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C16" sqref="C16"/>
    </sheetView>
  </sheetViews>
  <sheetFormatPr defaultRowHeight="15.0"/>
  <cols>
    <col min="3" max="3" width="17.28515625" hidden="0" customWidth="1"/>
    <col min="4" max="4" width="12.7109375" hidden="0" customWidth="1"/>
  </cols>
  <sheetData>
    <row r="2">
      <c r="B2" t="s">
        <v>138</v>
      </c>
      <c r="C2" t="s">
        <v>164</v>
      </c>
      <c r="D2" t="s">
        <v>145</v>
      </c>
    </row>
    <row r="3">
      <c r="B3" t="s">
        <v>155</v>
      </c>
      <c r="C3" s="30" t="n">
        <v>-918942.265167826</v>
      </c>
      <c r="D3" t="n">
        <v>-2839531.59936858</v>
      </c>
    </row>
    <row r="4">
      <c r="B4" t="s">
        <v>156</v>
      </c>
      <c r="C4" s="30" t="n">
        <v>-1102730.71820139</v>
      </c>
      <c r="D4" t="n">
        <v>-3705175.21315668</v>
      </c>
    </row>
    <row r="5">
      <c r="B5" t="s">
        <v>157</v>
      </c>
      <c r="C5" s="30" t="n">
        <v>-1286519.17123496</v>
      </c>
      <c r="D5" t="n">
        <v>-4284108.84021241</v>
      </c>
    </row>
    <row r="6">
      <c r="B6" t="s">
        <v>158</v>
      </c>
      <c r="C6" s="30" t="n">
        <v>-1470307.62426852</v>
      </c>
      <c r="D6" t="n">
        <v>-4940233.61754223</v>
      </c>
    </row>
    <row r="7">
      <c r="B7" t="s">
        <v>159</v>
      </c>
      <c r="C7" s="30" t="n">
        <v>-1654096.07730209</v>
      </c>
      <c r="D7" t="n">
        <v>-5756254.34901126</v>
      </c>
    </row>
    <row r="8">
      <c r="B8" t="s">
        <v>160</v>
      </c>
      <c r="C8" s="30" t="n">
        <v>-1837884.53033565</v>
      </c>
      <c r="D8" t="n">
        <v>-6579626.61860164</v>
      </c>
    </row>
    <row r="9">
      <c r="B9" t="s">
        <v>161</v>
      </c>
      <c r="C9" s="30" t="n">
        <v>-2021672.98336922</v>
      </c>
      <c r="D9" t="n">
        <v>-7480190.03846611</v>
      </c>
    </row>
    <row r="15" ht="15.75" customHeight="1">
      <c r="B15" t="s">
        <v>13</v>
      </c>
      <c r="C15" t="s">
        <v>79</v>
      </c>
    </row>
    <row r="16" ht="51.75" customHeight="1">
      <c r="B16" s="23" t="s">
        <v>2</v>
      </c>
      <c r="C16" s="13" t="s">
        <v>14</v>
      </c>
      <c r="D16" s="13" t="s">
        <v>15</v>
      </c>
    </row>
    <row r="17">
      <c r="B17" s="15" t="n">
        <v>2019</v>
      </c>
      <c r="C17" s="24" t="n">
        <f>C3/1000000</f>
        <v>-0.91894226516782596</v>
      </c>
      <c r="D17" s="25" t="n">
        <f>D3/1000000</f>
        <v>-2.8395315993685801</v>
      </c>
    </row>
    <row r="18">
      <c r="B18" s="17" t="n">
        <v>2020</v>
      </c>
      <c r="C18" s="26" t="n">
        <f t="shared" ref="C18:C23" si="0">C4/1000000</f>
        <v>-1.1027307182013899</v>
      </c>
      <c r="D18" s="22" t="n">
        <f t="shared" ref="D18:D23" si="1">D4/1000000</f>
        <v>-3.70517521315668</v>
      </c>
    </row>
    <row r="19">
      <c r="B19" s="17" t="n">
        <v>2021</v>
      </c>
      <c r="C19" s="26" t="n">
        <f t="shared" si="0"/>
        <v>-1.28651917123496</v>
      </c>
      <c r="D19" s="22" t="n">
        <f t="shared" si="1"/>
        <v>-4.2841088402124106</v>
      </c>
    </row>
    <row r="20">
      <c r="B20" s="17" t="n">
        <v>2022</v>
      </c>
      <c r="C20" s="26" t="n">
        <f t="shared" si="0"/>
        <v>-1.47030762426852</v>
      </c>
      <c r="D20" s="22" t="n">
        <f t="shared" si="1"/>
        <v>-4.9402336175422299</v>
      </c>
    </row>
    <row r="21">
      <c r="B21" s="17" t="n">
        <v>2023</v>
      </c>
      <c r="C21" s="26" t="n">
        <f t="shared" si="0"/>
        <v>-1.6540960773020899</v>
      </c>
      <c r="D21" s="22" t="n">
        <f t="shared" si="1"/>
        <v>-5.7562543490112601</v>
      </c>
    </row>
    <row r="22">
      <c r="B22" s="17" t="n">
        <v>2024</v>
      </c>
      <c r="C22" s="26" t="n">
        <f t="shared" si="0"/>
        <v>-1.8378845303356501</v>
      </c>
      <c r="D22" s="22" t="n">
        <f t="shared" si="1"/>
        <v>-6.5796266186016394</v>
      </c>
    </row>
    <row r="23" ht="15.75" customHeight="1">
      <c r="B23" s="27" t="n">
        <v>2025</v>
      </c>
      <c r="C23" s="28" t="n">
        <f t="shared" si="0"/>
        <v>-2.02167298336922</v>
      </c>
      <c r="D23" s="29" t="n">
        <f t="shared" si="1"/>
        <v>-7.4801900384661097</v>
      </c>
    </row>
    <row r="24" ht="15.75" customHeight="1"/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A25" sqref="A25"/>
    </sheetView>
  </sheetViews>
  <sheetFormatPr defaultRowHeight="15.0"/>
  <cols>
    <col min="4" max="4" width="10.7109375" hidden="0" customWidth="1"/>
    <col min="6" max="6" width="11.140625" hidden="0" customWidth="1"/>
  </cols>
  <sheetData>
    <row r="2">
      <c r="B2" t="s">
        <v>138</v>
      </c>
      <c r="C2" t="s">
        <v>143</v>
      </c>
      <c r="D2" t="s">
        <v>146</v>
      </c>
      <c r="E2" t="s">
        <v>145</v>
      </c>
      <c r="F2" t="s">
        <v>147</v>
      </c>
    </row>
    <row r="3">
      <c r="B3" t="s">
        <v>155</v>
      </c>
      <c r="C3" t="n">
        <v>-2140769.8800852</v>
      </c>
      <c r="D3" t="n">
        <v>-14546724.6174865</v>
      </c>
      <c r="E3" t="n">
        <v>-2839531.59936858</v>
      </c>
      <c r="F3" t="n">
        <v>-11707193.0181179</v>
      </c>
    </row>
    <row r="4">
      <c r="B4" t="s">
        <v>156</v>
      </c>
      <c r="C4" t="n">
        <v>-2140769.8800852</v>
      </c>
      <c r="D4" t="n">
        <v>-17454207.4729838</v>
      </c>
      <c r="E4" t="n">
        <v>-3705175.21315668</v>
      </c>
      <c r="F4" t="n">
        <v>-13749032.2598271</v>
      </c>
    </row>
    <row r="5">
      <c r="B5" t="s">
        <v>157</v>
      </c>
      <c r="C5" t="n">
        <v>-2140769.8800852</v>
      </c>
      <c r="D5" t="n">
        <v>-20361690.3284811</v>
      </c>
      <c r="E5" t="n">
        <v>-4284108.84021241</v>
      </c>
      <c r="F5" t="n">
        <v>-16077581.4882687</v>
      </c>
    </row>
    <row r="6">
      <c r="B6" t="s">
        <v>158</v>
      </c>
      <c r="C6" t="n">
        <v>-2140769.8800852</v>
      </c>
      <c r="D6" t="n">
        <v>-23269173.1839784</v>
      </c>
      <c r="E6" t="n">
        <v>-4940233.61754223</v>
      </c>
      <c r="F6" t="n">
        <v>-18328939.5664362</v>
      </c>
    </row>
    <row r="7">
      <c r="B7" t="s">
        <v>159</v>
      </c>
      <c r="C7" t="n">
        <v>-2366373.4201704</v>
      </c>
      <c r="D7" t="n">
        <v>-26176656.0394757</v>
      </c>
      <c r="E7" t="n">
        <v>-5756254.34901126</v>
      </c>
      <c r="F7" t="n">
        <v>-20420401.6904644</v>
      </c>
    </row>
    <row r="8">
      <c r="B8" t="s">
        <v>160</v>
      </c>
      <c r="C8" t="n">
        <v>-2366373.4201704</v>
      </c>
      <c r="D8" t="n">
        <v>-29084138.894973</v>
      </c>
      <c r="E8" t="n">
        <v>-6579626.61860164</v>
      </c>
      <c r="F8" t="n">
        <v>-22504512.2763713</v>
      </c>
    </row>
    <row r="9">
      <c r="B9" t="s">
        <v>161</v>
      </c>
      <c r="C9" t="n">
        <v>-3734589.4201704</v>
      </c>
      <c r="D9" t="n">
        <v>-31991621.7504703</v>
      </c>
      <c r="E9" t="n">
        <v>-7480190.03846611</v>
      </c>
      <c r="F9" t="n">
        <v>-24511431.7120042</v>
      </c>
    </row>
    <row r="14" ht="15.75" customHeight="1"/>
    <row r="15" ht="15.75" customHeight="1">
      <c r="B15" s="34"/>
      <c r="C15" s="13" t="s">
        <v>16</v>
      </c>
      <c r="D15" s="13"/>
      <c r="E15" s="13"/>
      <c r="F15" s="13"/>
    </row>
    <row r="16" ht="76.5" customHeight="1">
      <c r="B16" s="35" t="s">
        <v>2</v>
      </c>
      <c r="C16" s="36" t="s">
        <v>17</v>
      </c>
      <c r="D16" s="36" t="s">
        <v>18</v>
      </c>
      <c r="E16" s="36" t="s">
        <v>19</v>
      </c>
      <c r="F16" s="36" t="s">
        <v>20</v>
      </c>
    </row>
    <row r="17">
      <c r="B17" s="15" t="n">
        <v>2019</v>
      </c>
      <c r="C17" s="37" t="n">
        <f>C3/1000000</f>
        <v>-2.1407698800852</v>
      </c>
      <c r="D17" s="32" t="n">
        <f t="shared" ref="D17:F17" si="0">D3/1000000</f>
        <v>-14.546724617486499</v>
      </c>
      <c r="E17" s="37" t="n">
        <f t="shared" si="0"/>
        <v>-2.8395315993685801</v>
      </c>
      <c r="F17" s="32" t="n">
        <f t="shared" si="0"/>
        <v>-11.707193018117898</v>
      </c>
    </row>
    <row r="18">
      <c r="B18" s="17" t="n">
        <v>2020</v>
      </c>
      <c r="C18" s="31" t="n">
        <f t="shared" ref="C18:F18" si="1">C4/1000000</f>
        <v>-2.1407698800852</v>
      </c>
      <c r="D18" s="33" t="n">
        <f t="shared" si="1"/>
        <v>-17.4542074729838</v>
      </c>
      <c r="E18" s="31" t="n">
        <f t="shared" si="1"/>
        <v>-3.70517521315668</v>
      </c>
      <c r="F18" s="33" t="n">
        <f t="shared" si="1"/>
        <v>-13.7490322598271</v>
      </c>
    </row>
    <row r="19">
      <c r="B19" s="17" t="n">
        <v>2021</v>
      </c>
      <c r="C19" s="31" t="n">
        <f t="shared" ref="C19:F19" si="2">C5/1000000</f>
        <v>-2.1407698800852</v>
      </c>
      <c r="D19" s="33" t="n">
        <f t="shared" si="2"/>
        <v>-20.361690328481099</v>
      </c>
      <c r="E19" s="31" t="n">
        <f t="shared" si="2"/>
        <v>-4.2841088402124106</v>
      </c>
      <c r="F19" s="33" t="n">
        <f t="shared" si="2"/>
        <v>-16.077581488268699</v>
      </c>
    </row>
    <row r="20">
      <c r="B20" s="17" t="n">
        <v>2022</v>
      </c>
      <c r="C20" s="31" t="n">
        <f t="shared" ref="C20:F20" si="3">C6/1000000</f>
        <v>-2.1407698800852</v>
      </c>
      <c r="D20" s="33" t="n">
        <f t="shared" si="3"/>
        <v>-23.269173183978403</v>
      </c>
      <c r="E20" s="31" t="n">
        <f t="shared" si="3"/>
        <v>-4.9402336175422299</v>
      </c>
      <c r="F20" s="33" t="n">
        <f t="shared" si="3"/>
        <v>-18.328939566436201</v>
      </c>
    </row>
    <row r="21">
      <c r="B21" s="17" t="n">
        <v>2023</v>
      </c>
      <c r="C21" s="31" t="n">
        <f t="shared" ref="C21:F21" si="4">C7/1000000</f>
        <v>-2.3663734201703996</v>
      </c>
      <c r="D21" s="33" t="n">
        <f t="shared" si="4"/>
        <v>-26.176656039475702</v>
      </c>
      <c r="E21" s="31" t="n">
        <f t="shared" si="4"/>
        <v>-5.7562543490112601</v>
      </c>
      <c r="F21" s="33" t="n">
        <f t="shared" si="4"/>
        <v>-20.420401690464399</v>
      </c>
    </row>
    <row r="22">
      <c r="B22" s="17" t="n">
        <v>2024</v>
      </c>
      <c r="C22" s="31" t="n">
        <f t="shared" ref="C22:F22" si="5">C8/1000000</f>
        <v>-2.3663734201703996</v>
      </c>
      <c r="D22" s="33" t="n">
        <f t="shared" si="5"/>
        <v>-29.084138894972998</v>
      </c>
      <c r="E22" s="31" t="n">
        <f t="shared" si="5"/>
        <v>-6.5796266186016394</v>
      </c>
      <c r="F22" s="33" t="n">
        <f t="shared" si="5"/>
        <v>-22.504512276371301</v>
      </c>
    </row>
    <row r="23" ht="15.75" customHeight="1">
      <c r="B23" s="27" t="n">
        <v>2025</v>
      </c>
      <c r="C23" s="38" t="n">
        <f t="shared" ref="C23:F23" si="6">C9/1000000</f>
        <v>-3.7345894201704</v>
      </c>
      <c r="D23" s="39" t="n">
        <f t="shared" si="6"/>
        <v>-31.991621750470298</v>
      </c>
      <c r="E23" s="38" t="n">
        <f t="shared" si="6"/>
        <v>-7.4801900384661097</v>
      </c>
      <c r="F23" s="39" t="n">
        <f t="shared" si="6"/>
        <v>-24.5114317120042</v>
      </c>
    </row>
    <row r="24" ht="15.75" customHeight="1"/>
  </sheetData>
  <mergeCells count="1">
    <mergeCell ref="C15:F15"/>
  </mergeCells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D21" sqref="D21:E21"/>
    </sheetView>
  </sheetViews>
  <sheetFormatPr defaultRowHeight="15.0"/>
  <cols>
    <col min="3" max="3" width="36.140625" hidden="0" customWidth="1"/>
    <col min="5" max="5" width="10.5703125" hidden="0" customWidth="1"/>
  </cols>
  <sheetData>
    <row r="2">
      <c r="B2" t="s">
        <v>138</v>
      </c>
      <c r="C2" t="s">
        <v>165</v>
      </c>
      <c r="D2" t="s">
        <v>166</v>
      </c>
      <c r="E2" t="s">
        <v>167</v>
      </c>
    </row>
    <row r="3">
      <c r="B3" t="s">
        <v>156</v>
      </c>
      <c r="C3" t="s">
        <v>139</v>
      </c>
      <c r="D3" t="n">
        <v>37364.1171111935</v>
      </c>
      <c r="E3" t="n">
        <v>39450.8714999255</v>
      </c>
    </row>
    <row r="4">
      <c r="B4" t="s">
        <v>156</v>
      </c>
      <c r="C4" t="s">
        <v>140</v>
      </c>
      <c r="D4" t="n">
        <v>1034.98604398006</v>
      </c>
      <c r="E4" t="n">
        <v>1092.78914054794</v>
      </c>
    </row>
    <row r="5">
      <c r="B5" t="s">
        <v>156</v>
      </c>
      <c r="C5" t="s">
        <v>164</v>
      </c>
      <c r="D5" t="n">
        <v>-1102730.71820139</v>
      </c>
      <c r="E5" t="n">
        <v>-1210761.61966251</v>
      </c>
    </row>
    <row r="6">
      <c r="B6" t="s">
        <v>156</v>
      </c>
      <c r="C6" t="s">
        <v>143</v>
      </c>
      <c r="D6" t="n">
        <v>-2140769.8800852</v>
      </c>
      <c r="E6" t="n">
        <v>-2145672.7000852</v>
      </c>
    </row>
    <row r="7">
      <c r="B7" t="s">
        <v>156</v>
      </c>
      <c r="C7" t="s">
        <v>146</v>
      </c>
      <c r="D7" t="n">
        <v>-17454207.4729838</v>
      </c>
      <c r="E7" t="n">
        <v>-20332399.2696296</v>
      </c>
    </row>
    <row r="8">
      <c r="B8" t="s">
        <v>156</v>
      </c>
      <c r="C8" t="s">
        <v>147</v>
      </c>
      <c r="D8" t="n">
        <v>-13749032.2598271</v>
      </c>
      <c r="E8" t="n">
        <v>-16264240.2275636</v>
      </c>
    </row>
    <row r="9">
      <c r="B9" t="s">
        <v>161</v>
      </c>
      <c r="C9" t="s">
        <v>139</v>
      </c>
      <c r="D9" t="n">
        <v>68500.8813705215</v>
      </c>
      <c r="E9" t="n">
        <v>72326.5977498635</v>
      </c>
    </row>
    <row r="10">
      <c r="B10" t="s">
        <v>161</v>
      </c>
      <c r="C10" t="s">
        <v>140</v>
      </c>
      <c r="D10" t="n">
        <v>1897.47441396344</v>
      </c>
      <c r="E10" t="n">
        <v>2003.44675767122</v>
      </c>
    </row>
    <row r="11">
      <c r="B11" t="s">
        <v>161</v>
      </c>
      <c r="C11" t="s">
        <v>164</v>
      </c>
      <c r="D11" t="n">
        <v>-2021672.98336922</v>
      </c>
      <c r="E11" t="n">
        <v>-2219729.63604793</v>
      </c>
    </row>
    <row r="12">
      <c r="B12" t="s">
        <v>161</v>
      </c>
      <c r="C12" t="s">
        <v>143</v>
      </c>
      <c r="D12" t="n">
        <v>-3734589.4201704</v>
      </c>
      <c r="E12" t="n">
        <v>-3739492.2401704</v>
      </c>
    </row>
    <row r="13">
      <c r="B13" t="s">
        <v>161</v>
      </c>
      <c r="C13" t="s">
        <v>146</v>
      </c>
      <c r="D13" t="n">
        <v>-31991621.7504703</v>
      </c>
      <c r="E13" t="n">
        <v>-37264221.0276543</v>
      </c>
    </row>
    <row r="14">
      <c r="B14" t="s">
        <v>161</v>
      </c>
      <c r="C14" t="s">
        <v>147</v>
      </c>
      <c r="D14" t="n">
        <v>-24511431.7120042</v>
      </c>
      <c r="E14" t="n">
        <v>-29051221.374277</v>
      </c>
    </row>
    <row r="20" ht="15.75" customHeight="1">
      <c r="C20" t="s">
        <v>21</v>
      </c>
    </row>
    <row r="21" ht="15.75" customHeight="1">
      <c r="C21" s="45"/>
      <c r="D21" s="40"/>
      <c r="E21" s="40"/>
    </row>
    <row r="22" ht="15.75" customHeight="1">
      <c r="C22" s="46"/>
      <c r="D22" s="42" t="s">
        <v>136</v>
      </c>
      <c r="E22" s="42" t="s">
        <v>135</v>
      </c>
    </row>
    <row r="23" ht="26.25" customHeight="1">
      <c r="C23" s="47"/>
      <c r="D23" s="43"/>
      <c r="E23" s="43"/>
    </row>
    <row r="24">
      <c r="C24" s="41" t="s">
        <v>26</v>
      </c>
      <c r="D24" s="41"/>
      <c r="E24" s="41"/>
    </row>
    <row r="25">
      <c r="C25" s="48" t="s">
        <v>27</v>
      </c>
      <c r="D25" s="49"/>
      <c r="E25" s="49"/>
    </row>
    <row r="26">
      <c r="C26" s="50" t="s">
        <v>28</v>
      </c>
      <c r="D26" s="51" t="n">
        <f>D3</f>
        <v>37364.117111193496</v>
      </c>
      <c r="E26" s="51" t="n">
        <f>ROUND(E3,-LEN(ROUND(E3,0))+2)</f>
        <v>39000</v>
      </c>
    </row>
    <row r="27">
      <c r="C27" s="50" t="s">
        <v>29</v>
      </c>
      <c r="D27" s="51" t="n">
        <f t="shared" ref="D27" si="0">D4</f>
        <v>1034.98604398006</v>
      </c>
      <c r="E27" s="51" t="n">
        <f>ROUND(E4,-LEN(ROUND(E4,0))+2)</f>
        <v>1100</v>
      </c>
    </row>
    <row r="28">
      <c r="C28" s="52" t="s">
        <v>30</v>
      </c>
      <c r="D28" s="53" t="n">
        <f t="shared" ref="D28" si="1">D5</f>
        <v>-1102730.71820139</v>
      </c>
      <c r="E28" s="44" t="n">
        <f>E5/1000000</f>
        <v>-1.2107616196625099</v>
      </c>
    </row>
    <row r="29">
      <c r="C29" s="54" t="s">
        <v>31</v>
      </c>
    </row>
    <row r="30">
      <c r="C30" s="50" t="s">
        <v>32</v>
      </c>
      <c r="D30" s="31" t="n">
        <f>D6/1000000</f>
        <v>-2.1407698800852</v>
      </c>
      <c r="E30" s="31" t="n">
        <f t="shared" ref="E30" si="2">E6/1000000</f>
        <v>-2.1456727000851998</v>
      </c>
    </row>
    <row r="31">
      <c r="C31" s="50" t="s">
        <v>33</v>
      </c>
      <c r="D31" s="31" t="n">
        <f t="shared" ref="D31:E31" si="3">D7/1000000</f>
        <v>-17.4542074729838</v>
      </c>
      <c r="E31" s="31" t="n">
        <f t="shared" si="3"/>
        <v>-20.332399269629601</v>
      </c>
    </row>
    <row r="32" ht="15.75" customHeight="1">
      <c r="C32" s="55" t="s">
        <v>34</v>
      </c>
      <c r="D32" s="38" t="n">
        <f t="shared" ref="D32:E32" si="4">D8/1000000</f>
        <v>-13.7490322598271</v>
      </c>
      <c r="E32" s="38" t="n">
        <f t="shared" si="4"/>
        <v>-16.264240227563601</v>
      </c>
    </row>
    <row r="33" ht="15.75" customHeight="1">
      <c r="C33" s="41" t="s">
        <v>35</v>
      </c>
      <c r="D33" s="41"/>
      <c r="E33" s="41"/>
    </row>
    <row r="34">
      <c r="C34" s="48" t="s">
        <v>27</v>
      </c>
      <c r="D34" s="49"/>
      <c r="E34" s="49"/>
    </row>
    <row r="35">
      <c r="C35" s="50" t="s">
        <v>28</v>
      </c>
      <c r="D35" s="51" t="n">
        <f>D9</f>
        <v>68500.8813705215</v>
      </c>
      <c r="E35" s="51" t="n">
        <f>ROUND(E9,-LEN(ROUND(E9,0))+2)</f>
        <v>72000</v>
      </c>
    </row>
    <row r="36">
      <c r="C36" s="50" t="s">
        <v>29</v>
      </c>
      <c r="D36" s="51" t="n">
        <f t="shared" ref="D36" si="5">D10</f>
        <v>1897.4744139634399</v>
      </c>
      <c r="E36" s="51" t="n">
        <f>ROUND(E10,-LEN(ROUND(E10,0))+2)</f>
        <v>2000</v>
      </c>
    </row>
    <row r="37">
      <c r="C37" s="52" t="s">
        <v>30</v>
      </c>
      <c r="D37" s="53" t="n">
        <f t="shared" ref="D37" si="6">D11</f>
        <v>-2021672.98336922</v>
      </c>
      <c r="E37" s="44" t="n">
        <f>E11/1000000</f>
        <v>-2.2197296360479299</v>
      </c>
    </row>
    <row r="38">
      <c r="C38" s="54" t="s">
        <v>31</v>
      </c>
    </row>
    <row r="39">
      <c r="C39" s="50" t="s">
        <v>32</v>
      </c>
      <c r="D39" s="31" t="n">
        <f>D12/1000000</f>
        <v>-3.7345894201704</v>
      </c>
      <c r="E39" s="31" t="n">
        <f t="shared" ref="E39" si="7">E12/1000000</f>
        <v>-3.7394922401704003</v>
      </c>
    </row>
    <row r="40">
      <c r="C40" s="50" t="s">
        <v>33</v>
      </c>
      <c r="D40" s="31" t="n">
        <f t="shared" ref="D40:E40" si="8">D13/1000000</f>
        <v>-31.991621750470298</v>
      </c>
      <c r="E40" s="33" t="n">
        <f t="shared" si="8"/>
        <v>-37.264221027654301</v>
      </c>
    </row>
    <row r="41" ht="15.75" customHeight="1">
      <c r="C41" s="55" t="s">
        <v>34</v>
      </c>
      <c r="D41" s="38" t="n">
        <f t="shared" ref="D41:E41" si="9">D14/1000000</f>
        <v>-24.5114317120042</v>
      </c>
      <c r="E41" s="39" t="n">
        <f t="shared" si="9"/>
        <v>-29.051221374276999</v>
      </c>
    </row>
    <row r="42" ht="15.75" customHeight="1"/>
  </sheetData>
  <mergeCells count="5">
    <mergeCell ref="D21:E21"/>
    <mergeCell ref="C24:E24"/>
    <mergeCell ref="C33:E33"/>
    <mergeCell ref="E22:E23"/>
    <mergeCell ref="D22:D23"/>
  </mergeCells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0" workbookViewId="0">
      <selection activeCell="F28" sqref="F28"/>
    </sheetView>
  </sheetViews>
  <sheetFormatPr defaultRowHeight="15.0"/>
  <cols>
    <col min="3" max="3" width="37.7109375" hidden="0" customWidth="1"/>
    <col min="4" max="4" width="20.85546875" hidden="0" customWidth="1"/>
    <col min="5" max="5" width="28.28515625" hidden="0" customWidth="1"/>
    <col min="6" max="6" width="23.5703125" hidden="0" customWidth="1"/>
    <col min="7" max="7" width="27" hidden="0" customWidth="1"/>
  </cols>
  <sheetData>
    <row r="2">
      <c r="B2" t="s">
        <v>138</v>
      </c>
      <c r="C2" t="s">
        <v>165</v>
      </c>
      <c r="D2" t="s">
        <v>168</v>
      </c>
      <c r="E2" t="s">
        <v>169</v>
      </c>
      <c r="F2" t="s">
        <v>170</v>
      </c>
      <c r="G2" t="s">
        <v>171</v>
      </c>
    </row>
    <row r="3">
      <c r="B3" t="s">
        <v>156</v>
      </c>
      <c r="C3" t="s">
        <v>139</v>
      </c>
      <c r="D3" t="n">
        <v>0</v>
      </c>
      <c r="E3" t="n">
        <v>39450.8714999255</v>
      </c>
      <c r="F3" t="n">
        <v>37364.1171111935</v>
      </c>
      <c r="G3" t="n">
        <v>35277.3627224615</v>
      </c>
    </row>
    <row r="4">
      <c r="B4" t="s">
        <v>156</v>
      </c>
      <c r="C4" t="s">
        <v>140</v>
      </c>
      <c r="D4" t="n">
        <v>0</v>
      </c>
      <c r="E4" t="n">
        <v>1092.78914054794</v>
      </c>
      <c r="F4" t="n">
        <v>1034.98604398006</v>
      </c>
      <c r="G4" t="n">
        <v>977.182947412184</v>
      </c>
    </row>
    <row r="5">
      <c r="B5" t="s">
        <v>156</v>
      </c>
      <c r="C5" t="s">
        <v>164</v>
      </c>
      <c r="D5" t="n">
        <v>0</v>
      </c>
      <c r="E5" t="n">
        <v>-1210761.61966251</v>
      </c>
      <c r="F5" t="n">
        <v>-1102730.71820139</v>
      </c>
      <c r="G5" t="n">
        <v>-994699.816740276</v>
      </c>
    </row>
    <row r="6">
      <c r="B6" t="s">
        <v>156</v>
      </c>
      <c r="C6" t="s">
        <v>143</v>
      </c>
      <c r="D6" t="n">
        <v>0</v>
      </c>
      <c r="E6" t="n">
        <v>-2145672.7000852</v>
      </c>
      <c r="F6" t="n">
        <v>-2140769.8800852</v>
      </c>
      <c r="G6" t="n">
        <v>-2140769.8800852</v>
      </c>
    </row>
    <row r="7">
      <c r="B7" t="s">
        <v>156</v>
      </c>
      <c r="C7" t="s">
        <v>146</v>
      </c>
      <c r="D7" t="n">
        <v>0</v>
      </c>
      <c r="E7" t="n">
        <v>-20332399.2696296</v>
      </c>
      <c r="F7" t="n">
        <v>-17454207.4729838</v>
      </c>
      <c r="G7" t="n">
        <v>-16017562.9846609</v>
      </c>
    </row>
    <row r="8">
      <c r="B8" t="s">
        <v>156</v>
      </c>
      <c r="C8" t="s">
        <v>147</v>
      </c>
      <c r="D8" t="n">
        <v>0</v>
      </c>
      <c r="E8" t="n">
        <v>-16264240.2275636</v>
      </c>
      <c r="F8" t="n">
        <v>-13749032.2598271</v>
      </c>
      <c r="G8" t="n">
        <v>-12675371.6004136</v>
      </c>
    </row>
    <row r="9">
      <c r="B9" t="s">
        <v>161</v>
      </c>
      <c r="C9" t="s">
        <v>139</v>
      </c>
      <c r="D9" t="n">
        <v>0</v>
      </c>
      <c r="E9" t="n">
        <v>72326.5977498635</v>
      </c>
      <c r="F9" t="n">
        <v>68500.8813705215</v>
      </c>
      <c r="G9" t="n">
        <v>64675.1649911795</v>
      </c>
    </row>
    <row r="10">
      <c r="B10" t="s">
        <v>161</v>
      </c>
      <c r="C10" t="s">
        <v>140</v>
      </c>
      <c r="D10" t="n">
        <v>0</v>
      </c>
      <c r="E10" t="n">
        <v>2003.44675767122</v>
      </c>
      <c r="F10" t="n">
        <v>1897.47441396344</v>
      </c>
      <c r="G10" t="n">
        <v>1791.50207025567</v>
      </c>
    </row>
    <row r="11">
      <c r="B11" t="s">
        <v>161</v>
      </c>
      <c r="C11" t="s">
        <v>164</v>
      </c>
      <c r="D11" t="n">
        <v>0</v>
      </c>
      <c r="E11" t="n">
        <v>-2219729.63604793</v>
      </c>
      <c r="F11" t="n">
        <v>-2021672.98336922</v>
      </c>
      <c r="G11" t="n">
        <v>-1823616.33069051</v>
      </c>
    </row>
    <row r="12">
      <c r="B12" t="s">
        <v>161</v>
      </c>
      <c r="C12" t="s">
        <v>143</v>
      </c>
      <c r="D12" t="n">
        <v>0</v>
      </c>
      <c r="E12" t="n">
        <v>-3739492.2401704</v>
      </c>
      <c r="F12" t="n">
        <v>-3734589.4201704</v>
      </c>
      <c r="G12" t="n">
        <v>-3734589.4201704</v>
      </c>
    </row>
    <row r="13">
      <c r="B13" t="s">
        <v>161</v>
      </c>
      <c r="C13" t="s">
        <v>146</v>
      </c>
      <c r="D13" t="n">
        <v>0</v>
      </c>
      <c r="E13" t="n">
        <v>-37264221.0276543</v>
      </c>
      <c r="F13" t="n">
        <v>-31991621.7504703</v>
      </c>
      <c r="G13" t="n">
        <v>-29357773.5218783</v>
      </c>
    </row>
    <row r="14">
      <c r="B14" t="s">
        <v>161</v>
      </c>
      <c r="C14" t="s">
        <v>147</v>
      </c>
      <c r="D14" t="n">
        <v>0</v>
      </c>
      <c r="E14" t="n">
        <v>-29051221.374277</v>
      </c>
      <c r="F14" t="n">
        <v>-24511431.7120042</v>
      </c>
      <c r="G14" t="n">
        <v>-22610393.0983234</v>
      </c>
    </row>
    <row r="20" ht="15.75" customHeight="1"/>
    <row r="21" ht="16.5" customHeight="1">
      <c r="C21" s="45"/>
      <c r="D21" s="40" t="s">
        <v>22</v>
      </c>
      <c r="E21" s="40"/>
    </row>
    <row r="22" ht="15.75" customHeight="1">
      <c r="C22" s="46"/>
      <c r="D22" s="42" t="s">
        <v>136</v>
      </c>
      <c r="E22" s="42" t="s">
        <v>135</v>
      </c>
    </row>
    <row r="23" ht="15.75" customHeight="1">
      <c r="C23" s="47"/>
      <c r="D23" s="43"/>
      <c r="E23" s="43"/>
    </row>
    <row r="24">
      <c r="C24" s="41" t="s">
        <v>26</v>
      </c>
      <c r="D24" s="41"/>
      <c r="E24" s="41"/>
    </row>
    <row r="25">
      <c r="C25" s="48" t="s">
        <v>27</v>
      </c>
      <c r="D25" s="49"/>
      <c r="E25" s="49"/>
      <c r="H25" s="56"/>
    </row>
    <row r="26">
      <c r="C26" s="50" t="s">
        <v>28</v>
      </c>
      <c r="D26" s="51" t="n">
        <f>ROUND(F3,-LEN(ROUND(F3,0))+2)</f>
        <v>37000</v>
      </c>
      <c r="E26" s="51" t="n">
        <f>ROUND(E3,-LEN(ROUND(E3,0))+2)</f>
        <v>39000</v>
      </c>
      <c r="H26" s="51"/>
    </row>
    <row r="27">
      <c r="C27" s="50" t="s">
        <v>29</v>
      </c>
      <c r="D27" s="51" t="n">
        <f>ROUND(F4,-LEN(ROUND(F4,0))+2)</f>
        <v>1000</v>
      </c>
      <c r="E27" s="51" t="n">
        <f>ROUND(E4,-LEN(ROUND(E4,0))+2)</f>
        <v>1100</v>
      </c>
      <c r="H27" s="51"/>
    </row>
    <row r="28">
      <c r="C28" s="52" t="s">
        <v>30</v>
      </c>
      <c r="D28" s="44" t="n">
        <f>F5/1000000</f>
        <v>-1.1027307182013899</v>
      </c>
      <c r="E28" s="44" t="n">
        <f>E5/1000000</f>
        <v>-1.2107616196625099</v>
      </c>
      <c r="H28" s="57"/>
    </row>
    <row r="29">
      <c r="C29" s="54" t="s">
        <v>31</v>
      </c>
      <c r="H29" s="56"/>
    </row>
    <row r="30">
      <c r="C30" s="50" t="s">
        <v>32</v>
      </c>
      <c r="D30" s="31" t="n">
        <f t="shared" ref="D30:E32" si="0">F6/1000000</f>
        <v>-2.1407698800852</v>
      </c>
      <c r="E30" s="31" t="n">
        <f>E6/1000000</f>
        <v>-2.1456727000851998</v>
      </c>
      <c r="H30" s="31"/>
    </row>
    <row r="31">
      <c r="C31" s="50" t="s">
        <v>33</v>
      </c>
      <c r="D31" s="31" t="n">
        <f t="shared" si="0"/>
        <v>-17.4542074729838</v>
      </c>
      <c r="E31" s="31" t="n">
        <f>E7/1000000</f>
        <v>-20.332399269629601</v>
      </c>
      <c r="H31" s="31"/>
    </row>
    <row r="32" ht="15.75" customHeight="1">
      <c r="C32" s="55" t="s">
        <v>34</v>
      </c>
      <c r="D32" s="38" t="n">
        <f t="shared" si="0"/>
        <v>-13.7490322598271</v>
      </c>
      <c r="E32" s="38" t="n">
        <f>E8/1000000</f>
        <v>-16.264240227563601</v>
      </c>
      <c r="H32" s="31"/>
    </row>
    <row r="33" ht="15.75" customHeight="1">
      <c r="C33" s="41" t="s">
        <v>35</v>
      </c>
      <c r="D33" s="41"/>
      <c r="E33" s="41"/>
      <c r="H33" s="56"/>
    </row>
    <row r="34">
      <c r="C34" s="48" t="s">
        <v>27</v>
      </c>
      <c r="D34" s="49"/>
      <c r="E34" s="49"/>
      <c r="H34" s="56"/>
    </row>
    <row r="35">
      <c r="C35" s="50" t="s">
        <v>28</v>
      </c>
      <c r="D35" s="51" t="n">
        <f>ROUND(F9,-LEN(ROUND(F9,0))+2)</f>
        <v>69000</v>
      </c>
      <c r="E35" s="51" t="n">
        <f>ROUND(E9,-LEN(ROUND(E9,0))+2)</f>
        <v>72000</v>
      </c>
      <c r="H35" s="51"/>
    </row>
    <row r="36">
      <c r="C36" s="50" t="s">
        <v>29</v>
      </c>
      <c r="D36" s="51" t="n">
        <f>ROUND(F10,-LEN(ROUND(F10,0))+2)</f>
        <v>1900</v>
      </c>
      <c r="E36" s="51" t="n">
        <f>ROUND(E10,-LEN(ROUND(E10,0))+2)</f>
        <v>2000</v>
      </c>
      <c r="H36" s="51"/>
    </row>
    <row r="37">
      <c r="C37" s="52" t="s">
        <v>30</v>
      </c>
      <c r="D37" s="44" t="n">
        <f>F11/1000000</f>
        <v>-2.02167298336922</v>
      </c>
      <c r="E37" s="44" t="n">
        <f>E11/1000000</f>
        <v>-2.2197296360479299</v>
      </c>
      <c r="H37" s="57"/>
    </row>
    <row r="38">
      <c r="C38" s="54" t="s">
        <v>31</v>
      </c>
      <c r="H38" s="56"/>
    </row>
    <row r="39">
      <c r="C39" s="50" t="s">
        <v>32</v>
      </c>
      <c r="D39" s="31" t="n">
        <f t="shared" ref="D39:E41" si="1">F12/1000000</f>
        <v>-3.7345894201704</v>
      </c>
      <c r="E39" s="31" t="n">
        <f>E12/1000000</f>
        <v>-3.7394922401704003</v>
      </c>
      <c r="H39" s="31"/>
    </row>
    <row r="40">
      <c r="C40" s="50" t="s">
        <v>33</v>
      </c>
      <c r="D40" s="33" t="n">
        <f t="shared" si="1"/>
        <v>-31.991621750470298</v>
      </c>
      <c r="E40" s="33" t="n">
        <f>E13/1000000</f>
        <v>-37.264221027654301</v>
      </c>
      <c r="H40" s="33"/>
    </row>
    <row r="41" ht="15.75" customHeight="1">
      <c r="C41" s="55" t="s">
        <v>34</v>
      </c>
      <c r="D41" s="39" t="n">
        <f t="shared" si="1"/>
        <v>-24.5114317120042</v>
      </c>
      <c r="E41" s="39" t="n">
        <f>E14/1000000</f>
        <v>-29.051221374276999</v>
      </c>
      <c r="H41" s="33"/>
    </row>
    <row r="42" ht="15.75" customHeight="1"/>
  </sheetData>
  <mergeCells count="5">
    <mergeCell ref="D21:E21"/>
    <mergeCell ref="E22:E23"/>
    <mergeCell ref="C24:E24"/>
    <mergeCell ref="C33:E33"/>
    <mergeCell ref="D22:D23"/>
  </mergeCells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defaultRowHeight="15.0"/>
  <cols>
    <col min="3" max="3" width="33.28515625" hidden="0" customWidth="1"/>
  </cols>
  <sheetData>
    <row r="2">
      <c r="B2" t="s">
        <v>138</v>
      </c>
      <c r="C2" t="s">
        <v>172</v>
      </c>
      <c r="D2" t="s">
        <v>163</v>
      </c>
      <c r="E2" t="s">
        <v>139</v>
      </c>
      <c r="F2" t="s">
        <v>140</v>
      </c>
      <c r="G2" t="s">
        <v>143</v>
      </c>
      <c r="H2" t="s">
        <v>147</v>
      </c>
    </row>
    <row r="3">
      <c r="B3" t="s">
        <v>156</v>
      </c>
      <c r="C3" t="s">
        <v>168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B4" t="s">
        <v>156</v>
      </c>
      <c r="C4" t="s">
        <v>169</v>
      </c>
      <c r="D4" t="n">
        <v>2666</v>
      </c>
      <c r="E4" t="n">
        <v>39450.8714999255</v>
      </c>
      <c r="F4" t="n">
        <v>1092.78914054794</v>
      </c>
      <c r="G4" t="n">
        <v>-2145672.7000852</v>
      </c>
      <c r="H4" t="n">
        <v>-16264240.2275636</v>
      </c>
    </row>
    <row r="5">
      <c r="B5" t="s">
        <v>156</v>
      </c>
      <c r="C5" t="s">
        <v>170</v>
      </c>
      <c r="D5" t="n">
        <v>2666</v>
      </c>
      <c r="E5" t="n">
        <v>37364.1171111935</v>
      </c>
      <c r="F5" t="n">
        <v>1034.98604398006</v>
      </c>
      <c r="G5" t="n">
        <v>-2140769.8800852</v>
      </c>
      <c r="H5" t="n">
        <v>-13749032.2598271</v>
      </c>
    </row>
    <row r="6">
      <c r="B6" t="s">
        <v>156</v>
      </c>
      <c r="C6" t="s">
        <v>171</v>
      </c>
      <c r="D6" t="n">
        <v>2666</v>
      </c>
      <c r="E6" t="n">
        <v>35277.3627224615</v>
      </c>
      <c r="F6" t="n">
        <v>977.182947412184</v>
      </c>
      <c r="G6" t="n">
        <v>-2140769.8800852</v>
      </c>
      <c r="H6" t="n">
        <v>-12675371.6004136</v>
      </c>
    </row>
    <row r="7">
      <c r="B7" t="s">
        <v>161</v>
      </c>
      <c r="C7" t="s">
        <v>168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B8" t="s">
        <v>161</v>
      </c>
      <c r="C8" t="s">
        <v>169</v>
      </c>
      <c r="D8" t="n">
        <v>4866</v>
      </c>
      <c r="E8" t="n">
        <v>72326.5977498635</v>
      </c>
      <c r="F8" t="n">
        <v>2003.44675767122</v>
      </c>
      <c r="G8" t="n">
        <v>-3739492.2401704</v>
      </c>
      <c r="H8" t="n">
        <v>-29051221.374277</v>
      </c>
    </row>
    <row r="9">
      <c r="B9" t="s">
        <v>161</v>
      </c>
      <c r="C9" t="s">
        <v>170</v>
      </c>
      <c r="D9" t="n">
        <v>4866</v>
      </c>
      <c r="E9" t="n">
        <v>68500.8813705215</v>
      </c>
      <c r="F9" t="n">
        <v>1897.47441396344</v>
      </c>
      <c r="G9" t="n">
        <v>-3734589.4201704</v>
      </c>
      <c r="H9" t="n">
        <v>-24511431.7120042</v>
      </c>
    </row>
    <row r="10">
      <c r="B10" t="s">
        <v>161</v>
      </c>
      <c r="C10" t="s">
        <v>171</v>
      </c>
      <c r="D10" t="n">
        <v>4866</v>
      </c>
      <c r="E10" t="n">
        <v>64675.1649911795</v>
      </c>
      <c r="F10" t="n">
        <v>1791.50207025567</v>
      </c>
      <c r="G10" t="n">
        <v>-3734589.4201704</v>
      </c>
      <c r="H10" t="n">
        <v>-22610393.0983234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.0"/>
  <cols>
    <col min="3" max="3" width="10.42578125" hidden="0" customWidth="1"/>
    <col min="5" max="5" width="10.28515625" hidden="0" customWidth="1"/>
    <col min="6" max="6" width="3.28515625" hidden="0" customWidth="1"/>
    <col min="7" max="7" width="10" hidden="0" customWidth="1"/>
    <col min="9" max="9" width="11.140625" hidden="0" customWidth="1"/>
  </cols>
  <sheetData>
    <row r="2">
      <c r="B2" t="s">
        <v>138</v>
      </c>
      <c r="C2" t="s">
        <v>146</v>
      </c>
      <c r="D2" t="s">
        <v>145</v>
      </c>
      <c r="E2" t="s">
        <v>147</v>
      </c>
      <c r="F2" t="s">
        <v>148</v>
      </c>
      <c r="G2" t="s">
        <v>173</v>
      </c>
      <c r="H2" t="s">
        <v>149</v>
      </c>
    </row>
    <row r="3">
      <c r="B3" t="s">
        <v>155</v>
      </c>
      <c r="C3" t="n">
        <v>-14546724.6174865</v>
      </c>
      <c r="D3" t="n">
        <v>-2839531.59936858</v>
      </c>
      <c r="E3" t="n">
        <v>-11707193.0181179</v>
      </c>
      <c r="F3" t="n">
        <v>-14275741.2695142</v>
      </c>
      <c r="G3" t="n">
        <v>-2839531.59936858</v>
      </c>
      <c r="H3" t="n">
        <v>-11436209.6701456</v>
      </c>
    </row>
    <row r="4">
      <c r="B4" t="s">
        <v>156</v>
      </c>
      <c r="C4" t="n">
        <v>-17454207.4729838</v>
      </c>
      <c r="D4" t="n">
        <v>-3705175.21315668</v>
      </c>
      <c r="E4" t="n">
        <v>-13749032.2598271</v>
      </c>
      <c r="F4" t="n">
        <v>-17129027.455417</v>
      </c>
      <c r="G4" t="n">
        <v>-3705175.21315668</v>
      </c>
      <c r="H4" t="n">
        <v>-13423852.2422603</v>
      </c>
    </row>
    <row r="5">
      <c r="B5" t="s">
        <v>157</v>
      </c>
      <c r="C5" t="n">
        <v>-20361690.3284811</v>
      </c>
      <c r="D5" t="n">
        <v>-4284108.84021241</v>
      </c>
      <c r="E5" t="n">
        <v>-16077581.4882687</v>
      </c>
      <c r="F5" t="n">
        <v>-19982313.6413198</v>
      </c>
      <c r="G5" t="n">
        <v>-4284108.84021241</v>
      </c>
      <c r="H5" t="n">
        <v>-15698204.8011074</v>
      </c>
    </row>
    <row r="6">
      <c r="B6" t="s">
        <v>158</v>
      </c>
      <c r="C6" t="n">
        <v>-23269173.1839784</v>
      </c>
      <c r="D6" t="n">
        <v>-4940233.61754223</v>
      </c>
      <c r="E6" t="n">
        <v>-18328939.5664362</v>
      </c>
      <c r="F6" t="n">
        <v>-22835599.8272227</v>
      </c>
      <c r="G6" t="n">
        <v>-4940233.61754223</v>
      </c>
      <c r="H6" t="n">
        <v>-17895366.2096804</v>
      </c>
    </row>
    <row r="7">
      <c r="B7" t="s">
        <v>159</v>
      </c>
      <c r="C7" t="n">
        <v>-26176656.0394757</v>
      </c>
      <c r="D7" t="n">
        <v>-5756254.34901126</v>
      </c>
      <c r="E7" t="n">
        <v>-20420401.6904644</v>
      </c>
      <c r="F7" t="n">
        <v>-25688886.0131255</v>
      </c>
      <c r="G7" t="n">
        <v>-5756254.34901126</v>
      </c>
      <c r="H7" t="n">
        <v>-19932631.6641142</v>
      </c>
    </row>
    <row r="8">
      <c r="B8" t="s">
        <v>160</v>
      </c>
      <c r="C8" t="n">
        <v>-29084138.894973</v>
      </c>
      <c r="D8" t="n">
        <v>-6579626.61860164</v>
      </c>
      <c r="E8" t="n">
        <v>-22504512.2763713</v>
      </c>
      <c r="F8" t="n">
        <v>-28542172.1990283</v>
      </c>
      <c r="G8" t="n">
        <v>-6579626.61860164</v>
      </c>
      <c r="H8" t="n">
        <v>-21962545.5804267</v>
      </c>
    </row>
    <row r="9">
      <c r="B9" t="s">
        <v>161</v>
      </c>
      <c r="C9" t="n">
        <v>-31991621.7504703</v>
      </c>
      <c r="D9" t="n">
        <v>-7480190.03846611</v>
      </c>
      <c r="E9" t="n">
        <v>-24511431.7120042</v>
      </c>
      <c r="F9" t="n">
        <v>-31395458.3849312</v>
      </c>
      <c r="G9" t="n">
        <v>-7480190.03846611</v>
      </c>
      <c r="H9" t="n">
        <v>-23915268.346465</v>
      </c>
    </row>
    <row r="15" ht="15.75" customHeight="1">
      <c r="B15" s="64" t="s">
        <v>36</v>
      </c>
      <c r="C15" s="64" t="s">
        <v>37</v>
      </c>
      <c r="D15" s="6"/>
      <c r="E15" s="6"/>
      <c r="F15" s="6"/>
      <c r="G15" s="6"/>
    </row>
    <row r="16" ht="15.75" customHeight="1">
      <c r="B16" s="65"/>
      <c r="C16" s="13" t="s">
        <v>38</v>
      </c>
      <c r="D16" s="13"/>
      <c r="E16" s="13"/>
      <c r="F16" s="45"/>
      <c r="G16" s="13" t="s">
        <v>39</v>
      </c>
      <c r="H16" s="13"/>
      <c r="I16" s="13"/>
    </row>
    <row r="17" ht="63.75" customHeight="1">
      <c r="B17" s="66" t="s">
        <v>2</v>
      </c>
      <c r="C17" s="14" t="s">
        <v>18</v>
      </c>
      <c r="D17" s="14" t="s">
        <v>19</v>
      </c>
      <c r="E17" s="14" t="s">
        <v>40</v>
      </c>
      <c r="F17" s="67"/>
      <c r="G17" s="14" t="s">
        <v>18</v>
      </c>
      <c r="H17" s="14" t="s">
        <v>19</v>
      </c>
      <c r="I17" s="14" t="s">
        <v>40</v>
      </c>
    </row>
    <row r="18">
      <c r="B18" s="15" t="n">
        <v>2019</v>
      </c>
      <c r="C18" s="59" t="n">
        <f>C3/1000000</f>
        <v>-14.546724617486499</v>
      </c>
      <c r="D18" s="62" t="n">
        <f t="shared" ref="D18:E18" si="0">D3/1000000</f>
        <v>-2.8395315993685801</v>
      </c>
      <c r="E18" s="59" t="n">
        <f t="shared" si="0"/>
        <v>-11.707193018117898</v>
      </c>
      <c r="F18" s="60"/>
      <c r="G18" s="59" t="n">
        <f>F3/1000000</f>
        <v>-14.275741269514199</v>
      </c>
      <c r="H18" s="62" t="n">
        <f t="shared" ref="H18:I18" si="1">G3/1000000</f>
        <v>-2.8395315993685801</v>
      </c>
      <c r="I18" s="59" t="n">
        <f t="shared" si="1"/>
        <v>-11.436209670145599</v>
      </c>
    </row>
    <row r="19">
      <c r="B19" s="68" t="n">
        <v>2020</v>
      </c>
      <c r="C19" s="61" t="n">
        <f t="shared" ref="C19:E19" si="2">C4/1000000</f>
        <v>-17.4542074729838</v>
      </c>
      <c r="D19" s="63" t="n">
        <f t="shared" si="2"/>
        <v>-3.70517521315668</v>
      </c>
      <c r="E19" s="61" t="n">
        <f t="shared" si="2"/>
        <v>-13.7490322598271</v>
      </c>
      <c r="F19" s="21"/>
      <c r="G19" s="61" t="n">
        <f t="shared" ref="G19:I19" si="3">F4/1000000</f>
        <v>-17.129027455416999</v>
      </c>
      <c r="H19" s="63" t="n">
        <f t="shared" si="3"/>
        <v>-3.70517521315668</v>
      </c>
      <c r="I19" s="61" t="n">
        <f t="shared" si="3"/>
        <v>-13.423852242260299</v>
      </c>
    </row>
    <row r="20">
      <c r="B20" s="68" t="n">
        <v>2021</v>
      </c>
      <c r="C20" s="61" t="n">
        <f t="shared" ref="C20:E20" si="4">C5/1000000</f>
        <v>-20.361690328481099</v>
      </c>
      <c r="D20" s="63" t="n">
        <f t="shared" si="4"/>
        <v>-4.2841088402124106</v>
      </c>
      <c r="E20" s="61" t="n">
        <f t="shared" si="4"/>
        <v>-16.077581488268699</v>
      </c>
      <c r="F20" s="21"/>
      <c r="G20" s="61" t="n">
        <f t="shared" ref="G20:I20" si="5">F5/1000000</f>
        <v>-19.982313641319799</v>
      </c>
      <c r="H20" s="63" t="n">
        <f t="shared" si="5"/>
        <v>-4.2841088402124106</v>
      </c>
      <c r="I20" s="61" t="n">
        <f t="shared" si="5"/>
        <v>-15.6982048011074</v>
      </c>
    </row>
    <row r="21">
      <c r="B21" s="68" t="n">
        <v>2022</v>
      </c>
      <c r="C21" s="61" t="n">
        <f t="shared" ref="C21:E21" si="6">C6/1000000</f>
        <v>-23.269173183978403</v>
      </c>
      <c r="D21" s="63" t="n">
        <f t="shared" si="6"/>
        <v>-4.9402336175422299</v>
      </c>
      <c r="E21" s="61" t="n">
        <f t="shared" si="6"/>
        <v>-18.328939566436201</v>
      </c>
      <c r="F21" s="21"/>
      <c r="G21" s="61" t="n">
        <f t="shared" ref="G21:I21" si="7">F6/1000000</f>
        <v>-22.835599827222701</v>
      </c>
      <c r="H21" s="63" t="n">
        <f t="shared" si="7"/>
        <v>-4.9402336175422299</v>
      </c>
      <c r="I21" s="61" t="n">
        <f t="shared" si="7"/>
        <v>-17.8953662096804</v>
      </c>
    </row>
    <row r="22">
      <c r="B22" s="68" t="n">
        <v>2023</v>
      </c>
      <c r="C22" s="61" t="n">
        <f t="shared" ref="C22:E22" si="8">C7/1000000</f>
        <v>-26.176656039475702</v>
      </c>
      <c r="D22" s="63" t="n">
        <f t="shared" si="8"/>
        <v>-5.7562543490112601</v>
      </c>
      <c r="E22" s="61" t="n">
        <f t="shared" si="8"/>
        <v>-20.420401690464399</v>
      </c>
      <c r="F22" s="21"/>
      <c r="G22" s="61" t="n">
        <f t="shared" ref="G22:I22" si="9">F7/1000000</f>
        <v>-25.688886013125501</v>
      </c>
      <c r="H22" s="63" t="n">
        <f t="shared" si="9"/>
        <v>-5.7562543490112601</v>
      </c>
      <c r="I22" s="61" t="n">
        <f t="shared" si="9"/>
        <v>-19.932631664114201</v>
      </c>
    </row>
    <row r="23">
      <c r="B23" s="68" t="n">
        <v>2024</v>
      </c>
      <c r="C23" s="61" t="n">
        <f t="shared" ref="C23:E23" si="10">C8/1000000</f>
        <v>-29.084138894972998</v>
      </c>
      <c r="D23" s="63" t="n">
        <f t="shared" si="10"/>
        <v>-6.5796266186016394</v>
      </c>
      <c r="E23" s="61" t="n">
        <f t="shared" si="10"/>
        <v>-22.504512276371301</v>
      </c>
      <c r="F23" s="21"/>
      <c r="G23" s="61" t="n">
        <f t="shared" ref="G23:I23" si="11">F8/1000000</f>
        <v>-28.542172199028297</v>
      </c>
      <c r="H23" s="63" t="n">
        <f t="shared" si="11"/>
        <v>-6.5796266186016394</v>
      </c>
      <c r="I23" s="61" t="n">
        <f t="shared" si="11"/>
        <v>-21.962545580426699</v>
      </c>
    </row>
    <row r="24" ht="15.75" customHeight="1">
      <c r="B24" s="69" t="n">
        <v>2025</v>
      </c>
      <c r="C24" s="70" t="n">
        <f t="shared" ref="C24:E24" si="12">C9/1000000</f>
        <v>-31.991621750470298</v>
      </c>
      <c r="D24" s="71" t="n">
        <f t="shared" si="12"/>
        <v>-7.4801900384661097</v>
      </c>
      <c r="E24" s="70" t="n">
        <f t="shared" si="12"/>
        <v>-24.5114317120042</v>
      </c>
      <c r="F24" s="58"/>
      <c r="G24" s="70" t="n">
        <f t="shared" ref="G24:I24" si="13">F9/1000000</f>
        <v>-31.395458384931199</v>
      </c>
      <c r="H24" s="71" t="n">
        <f t="shared" si="13"/>
        <v>-7.4801900384661097</v>
      </c>
      <c r="I24" s="70" t="n">
        <f t="shared" si="13"/>
        <v>-23.915268346464998</v>
      </c>
    </row>
    <row r="25" ht="15.75" customHeight="1"/>
  </sheetData>
  <mergeCells count="2">
    <mergeCell ref="C16:E16"/>
    <mergeCell ref="G16:I16"/>
  </mergeCells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opLeftCell="E1" workbookViewId="0">
      <selection activeCell="Q30" sqref="Q30"/>
    </sheetView>
  </sheetViews>
  <sheetFormatPr defaultRowHeight="15.0"/>
  <cols>
    <col min="2" max="2" width="2.7109375" hidden="0" customWidth="1"/>
    <col min="3" max="3" width="4.42578125" hidden="0" customWidth="1"/>
    <col min="4" max="4" width="32.28515625" hidden="0" customWidth="1"/>
    <col min="5" max="5" width="15" hidden="0" customWidth="1"/>
    <col min="6" max="6" width="2.85546875" hidden="0" customWidth="1"/>
    <col min="7" max="7" width="10.140625" hidden="0" customWidth="1"/>
    <col min="8" max="8" width="10.28515625" hidden="0" customWidth="1"/>
    <col min="9" max="9" width="10.140625" hidden="0" customWidth="1"/>
    <col min="10" max="10" width="10.140625" hidden="0" customWidth="1"/>
    <col min="11" max="11" width="3.28515625" hidden="0" customWidth="1"/>
    <col min="12" max="12" width="12.42578125" hidden="0" customWidth="1"/>
    <col min="13" max="13" width="14.140625" hidden="0" customWidth="1"/>
  </cols>
  <sheetData>
    <row r="2">
      <c r="B2" t="s">
        <v>138</v>
      </c>
      <c r="C2" t="s">
        <v>174</v>
      </c>
      <c r="D2" t="s">
        <v>175</v>
      </c>
      <c r="E2" t="s">
        <v>163</v>
      </c>
      <c r="F2" t="s">
        <v>139</v>
      </c>
      <c r="G2" t="s">
        <v>140</v>
      </c>
      <c r="H2" t="s">
        <v>141</v>
      </c>
      <c r="I2" t="s">
        <v>142</v>
      </c>
      <c r="J2" t="s">
        <v>143</v>
      </c>
      <c r="K2" t="s">
        <v>144</v>
      </c>
      <c r="L2" t="s">
        <v>145</v>
      </c>
      <c r="M2" t="s">
        <v>147</v>
      </c>
    </row>
    <row r="3">
      <c r="B3" t="s">
        <v>156</v>
      </c>
      <c r="C3" t="s">
        <v>176</v>
      </c>
      <c r="D3" t="s">
        <v>177</v>
      </c>
      <c r="E3" t="n">
        <v>228</v>
      </c>
      <c r="F3" t="n">
        <v>6260.263166196</v>
      </c>
      <c r="G3" t="n">
        <v>173.409289703629</v>
      </c>
      <c r="H3" t="n">
        <v>5.14593632261311</v>
      </c>
      <c r="I3" t="n">
        <v>141980.380318927</v>
      </c>
      <c r="J3" t="n">
        <v>-225603.5400852</v>
      </c>
      <c r="K3" t="n">
        <v>-3264025.00483462</v>
      </c>
      <c r="L3" t="n">
        <v>-1088951.48672804</v>
      </c>
      <c r="M3" t="n">
        <v>-2401761.43851495</v>
      </c>
    </row>
    <row r="4">
      <c r="B4" t="s">
        <v>156</v>
      </c>
      <c r="C4" t="s">
        <v>178</v>
      </c>
      <c r="D4" t="s">
        <v>179</v>
      </c>
      <c r="E4" t="n">
        <v>456</v>
      </c>
      <c r="F4" t="n">
        <v>9890.78989197509</v>
      </c>
      <c r="G4" t="n">
        <v>273.97488000771</v>
      </c>
      <c r="H4" t="n">
        <v>8.13022929120352</v>
      </c>
      <c r="I4" t="n">
        <v>224319.341413651</v>
      </c>
      <c r="J4" t="n">
        <v>-463412</v>
      </c>
      <c r="K4" t="n">
        <v>0</v>
      </c>
      <c r="L4" t="n">
        <v>-1720469.26332741</v>
      </c>
      <c r="M4" t="n">
        <v>869187.131630196</v>
      </c>
    </row>
    <row r="5">
      <c r="B5" t="s">
        <v>156</v>
      </c>
      <c r="C5" t="s">
        <v>178</v>
      </c>
      <c r="D5" t="s">
        <v>180</v>
      </c>
      <c r="E5" t="n">
        <v>108</v>
      </c>
      <c r="F5" t="n">
        <v>16063.4694754371</v>
      </c>
      <c r="G5" t="n">
        <v>444.958104469608</v>
      </c>
      <c r="H5" t="n">
        <v>13.2041719088093</v>
      </c>
      <c r="I5" t="n">
        <v>364313.359489309</v>
      </c>
      <c r="J5" t="n">
        <v>-1368216</v>
      </c>
      <c r="K5" t="n">
        <v>-11885184</v>
      </c>
      <c r="L5" t="n">
        <v>0</v>
      </c>
      <c r="M5" t="n">
        <v>-13054003.0636297</v>
      </c>
    </row>
    <row r="6">
      <c r="B6" t="s">
        <v>156</v>
      </c>
      <c r="C6" t="s">
        <v>181</v>
      </c>
      <c r="D6" t="s">
        <v>182</v>
      </c>
      <c r="E6" t="n">
        <v>1848</v>
      </c>
      <c r="F6" t="n">
        <v>5149.59457758534</v>
      </c>
      <c r="G6" t="n">
        <v>142.643769799114</v>
      </c>
      <c r="H6" t="n">
        <v>4.23296674277515</v>
      </c>
      <c r="I6" t="n">
        <v>116790.840449304</v>
      </c>
      <c r="J6" t="n">
        <v>-74228</v>
      </c>
      <c r="K6" t="n">
        <v>0</v>
      </c>
      <c r="L6" t="n">
        <v>-895754.463101218</v>
      </c>
      <c r="M6" t="n">
        <v>846855.45068738</v>
      </c>
    </row>
    <row r="7">
      <c r="B7" t="s">
        <v>156</v>
      </c>
      <c r="C7" t="s">
        <v>183</v>
      </c>
      <c r="D7" t="s">
        <v>184</v>
      </c>
      <c r="E7" t="n">
        <v>26</v>
      </c>
      <c r="F7" t="n">
        <v>0</v>
      </c>
      <c r="G7" t="n">
        <v>0</v>
      </c>
      <c r="H7" t="n">
        <v>0</v>
      </c>
      <c r="I7" t="n">
        <v>0</v>
      </c>
      <c r="J7" t="n">
        <v>-9310.34</v>
      </c>
      <c r="K7" t="n">
        <v>0</v>
      </c>
      <c r="L7" t="n">
        <v>0</v>
      </c>
      <c r="M7" t="n">
        <v>-9310.34</v>
      </c>
    </row>
    <row r="8">
      <c r="B8" t="s">
        <v>185</v>
      </c>
      <c r="C8"/>
      <c r="D8"/>
      <c r="E8" t="n">
        <v>2666</v>
      </c>
      <c r="F8" t="n">
        <v>37364.1171111935</v>
      </c>
      <c r="G8" t="n">
        <v>1034.98604398006</v>
      </c>
      <c r="H8" t="n">
        <v>30.7133042654011</v>
      </c>
      <c r="I8" t="n">
        <v>847403.921671191</v>
      </c>
      <c r="J8" t="n">
        <v>-2140769.8800852</v>
      </c>
      <c r="K8" t="n">
        <v>-15149209.0048346</v>
      </c>
      <c r="L8" t="n">
        <v>-3705175.21315668</v>
      </c>
      <c r="M8" t="n">
        <v>-13749032.2598271</v>
      </c>
    </row>
    <row r="14" ht="15.75" customHeight="1"/>
    <row r="15" ht="15.75" customHeight="1">
      <c r="B15" s="72" t="s">
        <v>41</v>
      </c>
      <c r="C15" s="34"/>
      <c r="D15" s="34"/>
      <c r="E15" s="74" t="s">
        <v>55</v>
      </c>
      <c r="F15" s="72"/>
      <c r="G15" s="75" t="s">
        <v>42</v>
      </c>
      <c r="H15" s="76"/>
      <c r="I15" s="76"/>
      <c r="J15" s="76"/>
      <c r="K15" s="72"/>
      <c r="L15" s="75" t="s">
        <v>43</v>
      </c>
      <c r="M15" s="75"/>
      <c r="N15" s="75"/>
      <c r="O15" s="75"/>
    </row>
    <row r="16" ht="65.25" customHeight="1">
      <c r="B16" s="73"/>
      <c r="C16" s="73"/>
      <c r="D16" s="73"/>
      <c r="E16" s="73"/>
      <c r="F16" s="94"/>
      <c r="G16" s="94" t="s">
        <v>52</v>
      </c>
      <c r="H16" s="94" t="s">
        <v>53</v>
      </c>
      <c r="I16" s="94" t="s">
        <v>54</v>
      </c>
      <c r="J16" s="94" t="s">
        <v>44</v>
      </c>
      <c r="K16" s="94"/>
      <c r="L16" s="94" t="s">
        <v>45</v>
      </c>
      <c r="M16" s="94" t="s">
        <v>77</v>
      </c>
      <c r="N16" s="94" t="s">
        <v>78</v>
      </c>
      <c r="O16" s="94" t="s">
        <v>46</v>
      </c>
    </row>
    <row r="17">
      <c r="B17" s="84" t="s">
        <v>47</v>
      </c>
      <c r="C17" s="84"/>
      <c r="D17" s="82"/>
      <c r="E17" s="97"/>
      <c r="F17" s="98"/>
      <c r="G17" s="98"/>
      <c r="H17" s="98"/>
      <c r="I17" s="98"/>
      <c r="J17" s="98"/>
      <c r="K17" s="98"/>
      <c r="L17" s="99"/>
      <c r="M17" s="99"/>
      <c r="N17" s="99"/>
      <c r="O17" s="99"/>
    </row>
    <row r="18">
      <c r="B18" s="83"/>
      <c r="C18" s="83" t="s">
        <v>72</v>
      </c>
      <c r="D18" s="83"/>
      <c r="E18" s="89" t="n">
        <f>ROUND(E3,-LEN(ROUND(E3,0))+2)</f>
        <v>230</v>
      </c>
      <c r="F18" s="89"/>
      <c r="G18" s="89" t="n">
        <f>ROUND(F3,-LEN(ROUND(F3,0))+2)</f>
        <v>6300</v>
      </c>
      <c r="H18" s="89" t="n">
        <f>ROUND(G3,-LEN(ROUND(G3,0))+2)</f>
        <v>170</v>
      </c>
      <c r="I18" s="89" t="n">
        <f>ROUND(H3,-LEN(ROUND(H3,0))+2)</f>
        <v>5.0999999999999996</v>
      </c>
      <c r="J18" s="89" t="n">
        <f>ROUND(I3,-LEN(ROUND(I3,0))+2)</f>
        <v>140000</v>
      </c>
      <c r="K18" s="89"/>
      <c r="L18" s="80" t="n">
        <f>J3/1000000</f>
        <v>-0.22560354008519998</v>
      </c>
      <c r="M18" s="80" t="n">
        <f t="shared" ref="M18:O18" si="0">K3/1000000</f>
        <v>-3.26402500483462</v>
      </c>
      <c r="N18" s="80" t="n">
        <f t="shared" si="0"/>
        <v>-1.0889514867280401</v>
      </c>
      <c r="O18" s="80" t="n">
        <f t="shared" si="0"/>
        <v>-2.4017614385149502</v>
      </c>
    </row>
    <row r="19">
      <c r="B19" s="84" t="s">
        <v>74</v>
      </c>
      <c r="C19" s="84"/>
      <c r="D19" s="83"/>
      <c r="E19" s="96"/>
      <c r="F19" s="100"/>
      <c r="G19" s="96"/>
      <c r="H19" s="96"/>
      <c r="I19" s="96"/>
      <c r="J19" s="96"/>
      <c r="K19" s="96"/>
      <c r="L19" s="77"/>
      <c r="M19" s="77"/>
      <c r="N19" s="77"/>
      <c r="O19" s="77"/>
    </row>
    <row r="20">
      <c r="B20" s="83"/>
      <c r="C20" s="83" t="s">
        <v>73</v>
      </c>
      <c r="D20" s="83"/>
      <c r="E20" s="89" t="n">
        <f>ROUND(E4,-LEN(ROUND(E4,0))+2)</f>
        <v>460</v>
      </c>
      <c r="F20" s="89"/>
      <c r="G20" s="89" t="n">
        <f>ROUND(F4,-LEN(ROUND(F4,0))+2)</f>
        <v>9900</v>
      </c>
      <c r="H20" s="89" t="n">
        <f>ROUND(G4,-LEN(ROUND(G4,0))+2)</f>
        <v>270</v>
      </c>
      <c r="I20" s="89" t="n">
        <f>ROUND(H4,-LEN(ROUND(H4,0))+2)</f>
        <v>8.1</v>
      </c>
      <c r="J20" s="89" t="n">
        <f>ROUND(I4,-LEN(ROUND(I4,0))+2)</f>
        <v>220000</v>
      </c>
      <c r="K20" s="89"/>
      <c r="L20" s="80" t="n">
        <f>J4/1000000</f>
        <v>-0.46341199999999999</v>
      </c>
      <c r="M20" s="80" t="n">
        <f t="shared" ref="M20:O20" si="1">K4/1000000</f>
        <v>0</v>
      </c>
      <c r="N20" s="80" t="n">
        <f t="shared" si="1"/>
        <v>-1.7204692633274099</v>
      </c>
      <c r="O20" s="80" t="n">
        <f t="shared" si="1"/>
        <v>0.86918713163019601</v>
      </c>
    </row>
    <row r="21">
      <c r="B21" s="84" t="s">
        <v>75</v>
      </c>
      <c r="C21" s="84"/>
      <c r="D21" s="83"/>
      <c r="E21" s="96"/>
      <c r="F21" s="96"/>
      <c r="G21" s="96"/>
      <c r="H21" s="96"/>
      <c r="I21" s="96"/>
      <c r="J21" s="96"/>
      <c r="K21" s="96"/>
      <c r="L21" s="77"/>
      <c r="M21" s="77"/>
      <c r="N21" s="77"/>
      <c r="O21" s="77"/>
    </row>
    <row r="22">
      <c r="B22" s="83"/>
      <c r="C22" s="83" t="s">
        <v>73</v>
      </c>
      <c r="D22" s="83"/>
      <c r="E22" s="89" t="n">
        <f>ROUND(E5,-LEN(ROUND(E5,0))+2)</f>
        <v>110</v>
      </c>
      <c r="F22" s="89"/>
      <c r="G22" s="89" t="n">
        <f>ROUND(F5,-LEN(ROUND(F5,0))+2)</f>
        <v>16000</v>
      </c>
      <c r="H22" s="89" t="n">
        <f>ROUND(G5,-LEN(ROUND(G5,0))+2)</f>
        <v>440</v>
      </c>
      <c r="I22" s="89" t="n">
        <f>ROUND(H5,-LEN(ROUND(H5,0))+2)</f>
        <v>13</v>
      </c>
      <c r="J22" s="89" t="n">
        <f>ROUND(I5,-LEN(ROUND(I5,0))+2)</f>
        <v>360000</v>
      </c>
      <c r="K22" s="89"/>
      <c r="L22" s="80" t="n">
        <f>J5/1000000</f>
        <v>-1.3682160000000001</v>
      </c>
      <c r="M22" s="80" t="n">
        <f t="shared" ref="M22:O22" si="2">K5/1000000</f>
        <v>-11.885184000000001</v>
      </c>
      <c r="N22" s="80" t="n">
        <f t="shared" si="2"/>
        <v>0</v>
      </c>
      <c r="O22" s="80" t="n">
        <f t="shared" si="2"/>
        <v>-13.0540030636297</v>
      </c>
    </row>
    <row r="23">
      <c r="B23" s="84" t="s">
        <v>76</v>
      </c>
      <c r="C23" s="84"/>
      <c r="D23" s="83"/>
      <c r="G23" s="101"/>
      <c r="K23" s="96"/>
      <c r="L23" s="77"/>
      <c r="M23" s="77"/>
      <c r="N23" s="77"/>
      <c r="O23" s="77"/>
    </row>
    <row r="24">
      <c r="B24" s="83"/>
      <c r="C24" s="83" t="s">
        <v>73</v>
      </c>
      <c r="D24" s="83"/>
      <c r="E24" s="89" t="n">
        <f>ROUND(E6,-LEN(ROUND(E6,0))+2)</f>
        <v>1800</v>
      </c>
      <c r="F24" s="89"/>
      <c r="G24" s="89" t="n">
        <f>ROUND(F6,-LEN(ROUND(F6,0))+2)</f>
        <v>5100</v>
      </c>
      <c r="H24" s="89" t="n">
        <f>ROUND(G6,-LEN(ROUND(G6,0))+2)</f>
        <v>140</v>
      </c>
      <c r="I24" s="89" t="n">
        <f>ROUND(H6,-LEN(ROUND(H6,0))+2)</f>
        <v>4.2</v>
      </c>
      <c r="J24" s="89" t="n">
        <f>ROUND(I6,-LEN(ROUND(I6,0))+2)</f>
        <v>120000</v>
      </c>
      <c r="K24" s="89"/>
      <c r="L24" s="80" t="n">
        <f>J6/1000000</f>
        <v>-7.4228000000000002E-2</v>
      </c>
      <c r="M24" s="80" t="n">
        <f t="shared" ref="M24:O24" si="3">K6/1000000</f>
        <v>0</v>
      </c>
      <c r="N24" s="80" t="n">
        <f t="shared" si="3"/>
        <v>-0.89575446310121798</v>
      </c>
      <c r="O24" s="80" t="n">
        <f t="shared" si="3"/>
        <v>0.84685545068738</v>
      </c>
    </row>
    <row r="25">
      <c r="B25" s="84" t="s">
        <v>50</v>
      </c>
      <c r="C25" s="83"/>
      <c r="D25" s="83"/>
      <c r="G25" s="101"/>
      <c r="K25" s="96"/>
      <c r="L25" s="77"/>
      <c r="M25" s="77"/>
      <c r="N25" s="77"/>
      <c r="O25" s="77"/>
    </row>
    <row r="26">
      <c r="B26" s="83"/>
      <c r="C26" s="83" t="s">
        <v>51</v>
      </c>
      <c r="D26" s="83"/>
      <c r="E26" s="78" t="n">
        <f>ROUND(E7,-LEN(ROUND(E7,0))+2)</f>
        <v>26</v>
      </c>
      <c r="F26" s="79"/>
      <c r="G26" s="89" t="n">
        <f>ROUND(F7,-LEN(ROUND(F7,0))+2)</f>
        <v>0</v>
      </c>
      <c r="H26" s="89" t="n">
        <f>ROUND(G7,-LEN(ROUND(G7,0))+2)</f>
        <v>0</v>
      </c>
      <c r="I26" s="89" t="n">
        <f>ROUND(H7,-LEN(ROUND(H7,0))+2)</f>
        <v>0</v>
      </c>
      <c r="J26" s="89" t="n">
        <f>ROUND(I7,-LEN(ROUND(I7,0))+2)</f>
        <v>0</v>
      </c>
      <c r="K26" s="89"/>
      <c r="L26" s="80" t="n">
        <f>J7/1000000</f>
        <v>-9.3103400000000003E-3</v>
      </c>
      <c r="M26" s="80" t="n">
        <f t="shared" ref="M26:O26" si="4">K7/1000000</f>
        <v>0</v>
      </c>
      <c r="N26" s="80" t="n">
        <f t="shared" si="4"/>
        <v>0</v>
      </c>
      <c r="O26" s="80" t="n">
        <f t="shared" si="4"/>
        <v>-9.3103400000000003E-3</v>
      </c>
    </row>
    <row r="27">
      <c r="B27" s="85" t="s">
        <v>48</v>
      </c>
      <c r="C27" s="86"/>
      <c r="D27" s="86"/>
      <c r="E27" s="67"/>
      <c r="F27" s="67"/>
      <c r="G27" s="67"/>
      <c r="H27" s="67"/>
      <c r="I27" s="67"/>
      <c r="J27" s="67"/>
      <c r="K27" s="90"/>
      <c r="L27" s="95"/>
      <c r="M27" s="95"/>
      <c r="N27" s="95"/>
      <c r="O27" s="95"/>
    </row>
    <row r="28" ht="15.75" customHeight="1">
      <c r="B28" s="87" t="s">
        <v>49</v>
      </c>
      <c r="C28" s="87"/>
      <c r="D28" s="88"/>
      <c r="E28" s="91" t="n">
        <f>ROUND(E8,-LEN(ROUND(E8,0))+2)</f>
        <v>2700</v>
      </c>
      <c r="F28" s="92"/>
      <c r="G28" s="91" t="n">
        <f>ROUND(F8,-LEN(ROUND(F8,0))+2)</f>
        <v>37000</v>
      </c>
      <c r="H28" s="91" t="n">
        <f>ROUND(G8,-LEN(ROUND(G8,0))+2)</f>
        <v>1000</v>
      </c>
      <c r="I28" s="91" t="n">
        <f>ROUND(H8,-LEN(ROUND(H8,0))+2)</f>
        <v>31</v>
      </c>
      <c r="J28" s="91" t="n">
        <f>ROUND(I8,-LEN(ROUND(I8,0))+2)</f>
        <v>850000</v>
      </c>
      <c r="K28" s="93"/>
      <c r="L28" s="81" t="n">
        <f>J8/1000000</f>
        <v>-2.1407698800852</v>
      </c>
      <c r="M28" s="81" t="n">
        <f t="shared" ref="M28:O28" si="5">K8/1000000</f>
        <v>-15.149209004834599</v>
      </c>
      <c r="N28" s="81" t="n">
        <f t="shared" si="5"/>
        <v>-3.70517521315668</v>
      </c>
      <c r="O28" s="81" t="n">
        <f t="shared" si="5"/>
        <v>-13.7490322598271</v>
      </c>
    </row>
    <row r="29" ht="15.75" customHeight="1"/>
  </sheetData>
  <mergeCells count="4">
    <mergeCell ref="B15:D16"/>
    <mergeCell ref="E15:E16"/>
    <mergeCell ref="G15:J15"/>
    <mergeCell ref="L15:O15"/>
  </mergeCells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I25" sqref="I25"/>
    </sheetView>
  </sheetViews>
  <sheetFormatPr defaultRowHeight="15.0"/>
  <cols>
    <col min="2" max="2" width="2.7109375" hidden="0" customWidth="1"/>
    <col min="3" max="3" width="4.42578125" hidden="0" customWidth="1"/>
    <col min="4" max="4" width="32.28515625" hidden="0" customWidth="1"/>
    <col min="5" max="5" width="15" hidden="0" customWidth="1"/>
    <col min="6" max="6" width="2.85546875" hidden="0" customWidth="1"/>
    <col min="7" max="7" width="10.140625" hidden="0" customWidth="1"/>
    <col min="8" max="8" width="10.28515625" hidden="0" customWidth="1"/>
    <col min="9" max="9" width="10.140625" hidden="0" customWidth="1"/>
    <col min="10" max="10" width="10.140625" hidden="0" customWidth="1"/>
    <col min="11" max="11" width="3.28515625" hidden="0" customWidth="1"/>
    <col min="12" max="12" width="12.42578125" hidden="0" customWidth="1"/>
    <col min="13" max="13" width="14.140625" hidden="0" customWidth="1"/>
  </cols>
  <sheetData>
    <row r="2">
      <c r="B2" t="s">
        <v>138</v>
      </c>
      <c r="C2" t="s">
        <v>174</v>
      </c>
      <c r="D2" t="s">
        <v>175</v>
      </c>
      <c r="E2" t="s">
        <v>163</v>
      </c>
      <c r="F2" t="s">
        <v>139</v>
      </c>
      <c r="G2" t="s">
        <v>140</v>
      </c>
      <c r="H2" t="s">
        <v>141</v>
      </c>
      <c r="I2" t="s">
        <v>142</v>
      </c>
      <c r="J2" t="s">
        <v>143</v>
      </c>
      <c r="K2" t="s">
        <v>144</v>
      </c>
      <c r="L2" t="s">
        <v>145</v>
      </c>
      <c r="M2" t="s">
        <v>147</v>
      </c>
    </row>
    <row r="3">
      <c r="B3" t="s">
        <v>161</v>
      </c>
      <c r="C3" t="s">
        <v>176</v>
      </c>
      <c r="D3" t="s">
        <v>177</v>
      </c>
      <c r="E3" t="n">
        <v>418</v>
      </c>
      <c r="F3" t="n">
        <v>11477.149138026</v>
      </c>
      <c r="G3" t="n">
        <v>317.91703112332</v>
      </c>
      <c r="H3" t="n">
        <v>9.43421659145737</v>
      </c>
      <c r="I3" t="n">
        <v>260297.363918034</v>
      </c>
      <c r="J3" t="n">
        <v>-451207.0801704</v>
      </c>
      <c r="K3" t="n">
        <v>-5984045.8421968</v>
      </c>
      <c r="L3" t="n">
        <v>-2198428.8447337</v>
      </c>
      <c r="M3" t="n">
        <v>-4201211.51821178</v>
      </c>
    </row>
    <row r="4">
      <c r="B4" t="s">
        <v>161</v>
      </c>
      <c r="C4" t="s">
        <v>178</v>
      </c>
      <c r="D4" t="s">
        <v>179</v>
      </c>
      <c r="E4" t="n">
        <v>836</v>
      </c>
      <c r="F4" t="n">
        <v>18133.1148019543</v>
      </c>
      <c r="G4" t="n">
        <v>502.287280014135</v>
      </c>
      <c r="H4" t="n">
        <v>14.9054203672065</v>
      </c>
      <c r="I4" t="n">
        <v>411252.125925027</v>
      </c>
      <c r="J4" t="n">
        <v>-463412</v>
      </c>
      <c r="K4" t="n">
        <v>0</v>
      </c>
      <c r="L4" t="n">
        <v>-3473368.00681675</v>
      </c>
      <c r="M4" t="n">
        <v>1912684.09870519</v>
      </c>
    </row>
    <row r="5">
      <c r="B5" t="s">
        <v>161</v>
      </c>
      <c r="C5" t="s">
        <v>178</v>
      </c>
      <c r="D5" t="s">
        <v>180</v>
      </c>
      <c r="E5" t="n">
        <v>198</v>
      </c>
      <c r="F5" t="n">
        <v>29449.6940383014</v>
      </c>
      <c r="G5" t="n">
        <v>815.756524860948</v>
      </c>
      <c r="H5" t="n">
        <v>24.2076484994837</v>
      </c>
      <c r="I5" t="n">
        <v>667907.825730399</v>
      </c>
      <c r="J5" t="n">
        <v>-2736432</v>
      </c>
      <c r="K5" t="n">
        <v>-21789504</v>
      </c>
      <c r="L5" t="n">
        <v>0</v>
      </c>
      <c r="M5" t="n">
        <v>-23932338.9499879</v>
      </c>
    </row>
    <row r="6">
      <c r="B6" t="s">
        <v>161</v>
      </c>
      <c r="C6" t="s">
        <v>181</v>
      </c>
      <c r="D6" t="s">
        <v>182</v>
      </c>
      <c r="E6" t="n">
        <v>3388</v>
      </c>
      <c r="F6" t="n">
        <v>9440.92339223979</v>
      </c>
      <c r="G6" t="n">
        <v>261.513577965042</v>
      </c>
      <c r="H6" t="n">
        <v>7.7604390284211</v>
      </c>
      <c r="I6" t="n">
        <v>214116.540823724</v>
      </c>
      <c r="J6" t="n">
        <v>-74228</v>
      </c>
      <c r="K6" t="n">
        <v>0</v>
      </c>
      <c r="L6" t="n">
        <v>-1808393.18691565</v>
      </c>
      <c r="M6" t="n">
        <v>1718744.99749028</v>
      </c>
    </row>
    <row r="7">
      <c r="B7" t="s">
        <v>161</v>
      </c>
      <c r="C7" t="s">
        <v>183</v>
      </c>
      <c r="D7" t="s">
        <v>184</v>
      </c>
      <c r="E7" t="n">
        <v>26</v>
      </c>
      <c r="F7" t="n">
        <v>0</v>
      </c>
      <c r="G7" t="n">
        <v>0</v>
      </c>
      <c r="H7" t="n">
        <v>0</v>
      </c>
      <c r="I7" t="n">
        <v>0</v>
      </c>
      <c r="J7" t="n">
        <v>-9310.34</v>
      </c>
      <c r="K7" t="n">
        <v>0</v>
      </c>
      <c r="L7" t="n">
        <v>0</v>
      </c>
      <c r="M7" t="n">
        <v>-9310.34</v>
      </c>
    </row>
    <row r="8">
      <c r="B8" t="s">
        <v>185</v>
      </c>
      <c r="C8"/>
      <c r="D8"/>
      <c r="E8" t="n">
        <v>4866</v>
      </c>
      <c r="F8" t="n">
        <v>68500.8813705215</v>
      </c>
      <c r="G8" t="n">
        <v>1897.47441396344</v>
      </c>
      <c r="H8" t="n">
        <v>56.3077244865687</v>
      </c>
      <c r="I8" t="n">
        <v>1553573.85639718</v>
      </c>
      <c r="J8" t="n">
        <v>-3734589.4201704</v>
      </c>
      <c r="K8" t="n">
        <v>-27773549.8421968</v>
      </c>
      <c r="L8" t="n">
        <v>-7480190.03846611</v>
      </c>
      <c r="M8" t="n">
        <v>-24511431.7120042</v>
      </c>
    </row>
    <row r="14" ht="15.75" customHeight="1"/>
    <row r="15" ht="15.75" customHeight="1">
      <c r="B15" s="72" t="s">
        <v>41</v>
      </c>
      <c r="C15" s="34"/>
      <c r="D15" s="34"/>
      <c r="E15" s="74" t="s">
        <v>55</v>
      </c>
      <c r="F15" s="72"/>
      <c r="G15" s="75" t="s">
        <v>42</v>
      </c>
      <c r="H15" s="76"/>
      <c r="I15" s="76"/>
      <c r="J15" s="76"/>
      <c r="K15" s="72"/>
      <c r="L15" s="75" t="s">
        <v>43</v>
      </c>
      <c r="M15" s="75"/>
      <c r="N15" s="75"/>
      <c r="O15" s="75"/>
    </row>
    <row r="16" ht="65.25" customHeight="1">
      <c r="B16" s="73"/>
      <c r="C16" s="73"/>
      <c r="D16" s="73"/>
      <c r="E16" s="73"/>
      <c r="F16" s="94"/>
      <c r="G16" s="94" t="s">
        <v>52</v>
      </c>
      <c r="H16" s="94" t="s">
        <v>53</v>
      </c>
      <c r="I16" s="94" t="s">
        <v>54</v>
      </c>
      <c r="J16" s="94" t="s">
        <v>44</v>
      </c>
      <c r="K16" s="94"/>
      <c r="L16" s="94" t="s">
        <v>45</v>
      </c>
      <c r="M16" s="94" t="s">
        <v>77</v>
      </c>
      <c r="N16" s="94" t="s">
        <v>78</v>
      </c>
      <c r="O16" s="94" t="s">
        <v>46</v>
      </c>
    </row>
    <row r="17">
      <c r="B17" s="84" t="s">
        <v>47</v>
      </c>
      <c r="C17" s="84"/>
      <c r="D17" s="82"/>
      <c r="E17" s="97"/>
      <c r="F17" s="98"/>
      <c r="G17" s="98"/>
      <c r="H17" s="98"/>
      <c r="I17" s="98"/>
      <c r="J17" s="98"/>
      <c r="K17" s="98"/>
      <c r="L17" s="99"/>
      <c r="M17" s="99"/>
      <c r="N17" s="99"/>
      <c r="O17" s="99"/>
    </row>
    <row r="18">
      <c r="B18" s="83"/>
      <c r="C18" s="83" t="s">
        <v>72</v>
      </c>
      <c r="D18" s="83"/>
      <c r="E18" s="89" t="n">
        <f>ROUND(E3,-LEN(ROUND(E3,0))+2)</f>
        <v>420</v>
      </c>
      <c r="F18" s="89"/>
      <c r="G18" s="89" t="n">
        <f>ROUND(F3,-LEN(ROUND(F3,0))+2)</f>
        <v>11000</v>
      </c>
      <c r="H18" s="89" t="n">
        <f>ROUND(G3,-LEN(ROUND(G3,0))+2)</f>
        <v>320</v>
      </c>
      <c r="I18" s="89" t="n">
        <f>ROUND(H3,-LEN(ROUND(H3,0))+2)</f>
        <v>9.4</v>
      </c>
      <c r="J18" s="89" t="n">
        <f>ROUND(I3,-LEN(ROUND(I3,0))+2)</f>
        <v>260000</v>
      </c>
      <c r="K18" s="89"/>
      <c r="L18" s="80" t="n">
        <f>J3/1000000</f>
        <v>-0.45120708017039995</v>
      </c>
      <c r="M18" s="80" t="n">
        <f t="shared" ref="M18:O18" si="0">K3/1000000</f>
        <v>-5.9840458421967995</v>
      </c>
      <c r="N18" s="80" t="n">
        <f t="shared" si="0"/>
        <v>-2.1984288447337001</v>
      </c>
      <c r="O18" s="80" t="n">
        <f t="shared" si="0"/>
        <v>-4.20121151821178</v>
      </c>
    </row>
    <row r="19">
      <c r="B19" s="84" t="s">
        <v>74</v>
      </c>
      <c r="C19" s="84"/>
      <c r="D19" s="83"/>
      <c r="E19" s="96"/>
      <c r="F19" s="100"/>
      <c r="G19" s="96"/>
      <c r="H19" s="96"/>
      <c r="I19" s="96"/>
      <c r="J19" s="96"/>
      <c r="K19" s="96"/>
      <c r="L19" s="77"/>
      <c r="M19" s="77"/>
      <c r="N19" s="77"/>
      <c r="O19" s="77"/>
    </row>
    <row r="20">
      <c r="B20" s="83"/>
      <c r="C20" s="83" t="s">
        <v>73</v>
      </c>
      <c r="D20" s="83"/>
      <c r="E20" s="89" t="n">
        <f>ROUND(E4,-LEN(ROUND(E4,0))+2)</f>
        <v>840</v>
      </c>
      <c r="F20" s="89"/>
      <c r="G20" s="89" t="n">
        <f>ROUND(F4,-LEN(ROUND(F4,0))+2)</f>
        <v>18000</v>
      </c>
      <c r="H20" s="89" t="n">
        <f>ROUND(G4,-LEN(ROUND(G4,0))+2)</f>
        <v>500</v>
      </c>
      <c r="I20" s="89" t="n">
        <f>ROUND(H4,-LEN(ROUND(H4,0))+2)</f>
        <v>15</v>
      </c>
      <c r="J20" s="89" t="n">
        <f>ROUND(I4,-LEN(ROUND(I4,0))+2)</f>
        <v>410000</v>
      </c>
      <c r="K20" s="89"/>
      <c r="L20" s="80" t="n">
        <f>J4/1000000</f>
        <v>-0.46341199999999999</v>
      </c>
      <c r="M20" s="80" t="n">
        <f t="shared" ref="M20:O20" si="1">K4/1000000</f>
        <v>0</v>
      </c>
      <c r="N20" s="80" t="n">
        <f t="shared" si="1"/>
        <v>-3.4733680068167501</v>
      </c>
      <c r="O20" s="80" t="n">
        <f t="shared" si="1"/>
        <v>1.9126840987051901</v>
      </c>
    </row>
    <row r="21">
      <c r="B21" s="84" t="s">
        <v>75</v>
      </c>
      <c r="C21" s="84"/>
      <c r="D21" s="83"/>
      <c r="E21" s="96"/>
      <c r="F21" s="96"/>
      <c r="G21" s="96"/>
      <c r="H21" s="96"/>
      <c r="I21" s="96"/>
      <c r="J21" s="96"/>
      <c r="K21" s="96"/>
      <c r="L21" s="77"/>
      <c r="M21" s="77"/>
      <c r="N21" s="77"/>
      <c r="O21" s="77"/>
    </row>
    <row r="22">
      <c r="B22" s="83"/>
      <c r="C22" s="83" t="s">
        <v>73</v>
      </c>
      <c r="D22" s="83"/>
      <c r="E22" s="89" t="n">
        <f>ROUND(E5,-LEN(ROUND(E5,0))+2)</f>
        <v>200</v>
      </c>
      <c r="F22" s="89"/>
      <c r="G22" s="89" t="n">
        <f>ROUND(F5,-LEN(ROUND(F5,0))+2)</f>
        <v>29000</v>
      </c>
      <c r="H22" s="89" t="n">
        <f>ROUND(G5,-LEN(ROUND(G5,0))+2)</f>
        <v>820</v>
      </c>
      <c r="I22" s="89" t="n">
        <f>ROUND(H5,-LEN(ROUND(H5,0))+2)</f>
        <v>24</v>
      </c>
      <c r="J22" s="89" t="n">
        <f>ROUND(I5,-LEN(ROUND(I5,0))+2)</f>
        <v>670000</v>
      </c>
      <c r="K22" s="89"/>
      <c r="L22" s="80" t="n">
        <f>J5/1000000</f>
        <v>-2.7364320000000002</v>
      </c>
      <c r="M22" s="80" t="n">
        <f t="shared" ref="M22:O22" si="2">K5/1000000</f>
        <v>-21.789504000000001</v>
      </c>
      <c r="N22" s="80" t="n">
        <f t="shared" si="2"/>
        <v>0</v>
      </c>
      <c r="O22" s="80" t="n">
        <f t="shared" si="2"/>
        <v>-23.932338949987898</v>
      </c>
    </row>
    <row r="23">
      <c r="B23" s="84" t="s">
        <v>76</v>
      </c>
      <c r="C23" s="84"/>
      <c r="D23" s="83"/>
      <c r="G23" s="101"/>
      <c r="K23" s="96"/>
      <c r="L23" s="77"/>
      <c r="M23" s="77"/>
      <c r="N23" s="77"/>
      <c r="O23" s="77"/>
    </row>
    <row r="24">
      <c r="B24" s="83"/>
      <c r="C24" s="83" t="s">
        <v>73</v>
      </c>
      <c r="D24" s="83"/>
      <c r="E24" s="89" t="n">
        <f>ROUND(E6,-LEN(ROUND(E6,0))+2)</f>
        <v>3400</v>
      </c>
      <c r="F24" s="89"/>
      <c r="G24" s="89" t="n">
        <f>ROUND(F6,-LEN(ROUND(F6,0))+2)</f>
        <v>9400</v>
      </c>
      <c r="H24" s="89" t="n">
        <f>ROUND(G6,-LEN(ROUND(G6,0))+2)</f>
        <v>260</v>
      </c>
      <c r="I24" s="89" t="n">
        <f>ROUND(H6,-LEN(ROUND(H6,0))+2)</f>
        <v>7.8</v>
      </c>
      <c r="J24" s="89" t="n">
        <f>ROUND(I6,-LEN(ROUND(I6,0))+2)</f>
        <v>210000</v>
      </c>
      <c r="K24" s="89"/>
      <c r="L24" s="80" t="n">
        <f>J6/1000000</f>
        <v>-7.4228000000000002E-2</v>
      </c>
      <c r="M24" s="80" t="n">
        <f t="shared" ref="M24:O24" si="3">K6/1000000</f>
        <v>0</v>
      </c>
      <c r="N24" s="80" t="n">
        <f t="shared" si="3"/>
        <v>-1.80839318691565</v>
      </c>
      <c r="O24" s="80" t="n">
        <f t="shared" si="3"/>
        <v>1.71874499749028</v>
      </c>
    </row>
    <row r="25">
      <c r="B25" s="84" t="s">
        <v>50</v>
      </c>
      <c r="C25" s="83"/>
      <c r="D25" s="83"/>
      <c r="G25" s="101"/>
      <c r="K25" s="96"/>
      <c r="L25" s="77"/>
      <c r="M25" s="77"/>
      <c r="N25" s="77"/>
      <c r="O25" s="77"/>
    </row>
    <row r="26">
      <c r="B26" s="83"/>
      <c r="C26" s="83" t="s">
        <v>51</v>
      </c>
      <c r="D26" s="83"/>
      <c r="E26" s="78" t="n">
        <f>ROUND(E7,-LEN(ROUND(E7,0))+2)</f>
        <v>26</v>
      </c>
      <c r="F26" s="79"/>
      <c r="G26" s="89" t="n">
        <f>ROUND(F7,-LEN(ROUND(F7,0))+2)</f>
        <v>0</v>
      </c>
      <c r="H26" s="89" t="n">
        <f>ROUND(G7,-LEN(ROUND(G7,0))+2)</f>
        <v>0</v>
      </c>
      <c r="I26" s="89" t="n">
        <f>ROUND(H7,-LEN(ROUND(H7,0))+2)</f>
        <v>0</v>
      </c>
      <c r="J26" s="89" t="n">
        <f>ROUND(I7,-LEN(ROUND(I7,0))+2)</f>
        <v>0</v>
      </c>
      <c r="K26" s="89"/>
      <c r="L26" s="80" t="n">
        <f>J7/1000000</f>
        <v>-9.3103400000000003E-3</v>
      </c>
      <c r="M26" s="80" t="n">
        <f t="shared" ref="M26:O26" si="4">K7/1000000</f>
        <v>0</v>
      </c>
      <c r="N26" s="80" t="n">
        <f t="shared" si="4"/>
        <v>0</v>
      </c>
      <c r="O26" s="80" t="n">
        <f t="shared" si="4"/>
        <v>-9.3103400000000003E-3</v>
      </c>
    </row>
    <row r="27">
      <c r="B27" s="85" t="s">
        <v>48</v>
      </c>
      <c r="C27" s="86"/>
      <c r="D27" s="86"/>
      <c r="E27" s="67"/>
      <c r="F27" s="67"/>
      <c r="G27" s="67"/>
      <c r="H27" s="67"/>
      <c r="I27" s="67"/>
      <c r="J27" s="67"/>
      <c r="K27" s="90"/>
      <c r="L27" s="95"/>
      <c r="M27" s="95"/>
      <c r="N27" s="95"/>
      <c r="O27" s="95"/>
    </row>
    <row r="28" ht="15.75" customHeight="1">
      <c r="B28" s="87" t="s">
        <v>49</v>
      </c>
      <c r="C28" s="87"/>
      <c r="D28" s="88"/>
      <c r="E28" s="91" t="n">
        <f>ROUND(E8,-LEN(ROUND(E8,0))+2)</f>
        <v>4900</v>
      </c>
      <c r="F28" s="92"/>
      <c r="G28" s="91" t="n">
        <f>ROUND(F8,-LEN(ROUND(F8,0))+2)</f>
        <v>69000</v>
      </c>
      <c r="H28" s="91" t="n">
        <f>ROUND(G8,-LEN(ROUND(G8,0))+2)</f>
        <v>1900</v>
      </c>
      <c r="I28" s="91" t="n">
        <f>ROUND(H8,-LEN(ROUND(H8,0))+2)</f>
        <v>56</v>
      </c>
      <c r="J28" s="91" t="n">
        <f>ROUND(I8,-LEN(ROUND(I8,0))+2)</f>
        <v>1600000</v>
      </c>
      <c r="K28" s="93"/>
      <c r="L28" s="81" t="n">
        <f>J8/1000000</f>
        <v>-3.7345894201704</v>
      </c>
      <c r="M28" s="81" t="n">
        <f t="shared" ref="M28:O28" si="5">K8/1000000</f>
        <v>-27.7735498421968</v>
      </c>
      <c r="N28" s="81" t="n">
        <f t="shared" si="5"/>
        <v>-7.4801900384661097</v>
      </c>
      <c r="O28" s="81" t="n">
        <f t="shared" si="5"/>
        <v>-24.5114317120042</v>
      </c>
    </row>
    <row r="29" ht="15.75" customHeight="1"/>
  </sheetData>
  <mergeCells count="4">
    <mergeCell ref="B15:D16"/>
    <mergeCell ref="E15:E16"/>
    <mergeCell ref="G15:J15"/>
    <mergeCell ref="L15:O15"/>
  </mergeCells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I23" sqref="I23"/>
    </sheetView>
  </sheetViews>
  <sheetFormatPr defaultRowHeight="15.0"/>
  <cols>
    <col min="2" max="2" width="2.7109375" hidden="0" customWidth="1"/>
    <col min="3" max="3" width="4.42578125" hidden="0" customWidth="1"/>
    <col min="4" max="4" width="32.28515625" hidden="0" customWidth="1"/>
    <col min="5" max="5" width="15" hidden="0" customWidth="1"/>
    <col min="6" max="6" width="2.85546875" hidden="0" customWidth="1"/>
    <col min="7" max="7" width="10.140625" hidden="0" customWidth="1"/>
    <col min="8" max="8" width="10.28515625" hidden="0" customWidth="1"/>
    <col min="9" max="9" width="10.140625" hidden="0" customWidth="1"/>
    <col min="10" max="10" width="10.140625" hidden="0" customWidth="1"/>
    <col min="11" max="11" width="3.28515625" hidden="0" customWidth="1"/>
    <col min="12" max="12" width="12.42578125" hidden="0" customWidth="1"/>
    <col min="13" max="13" width="14.140625" hidden="0" customWidth="1"/>
  </cols>
  <sheetData>
    <row r="2">
      <c r="B2" t="s">
        <v>138</v>
      </c>
      <c r="C2" t="s">
        <v>174</v>
      </c>
      <c r="D2" t="s">
        <v>175</v>
      </c>
      <c r="E2" t="s">
        <v>163</v>
      </c>
      <c r="F2" t="s">
        <v>139</v>
      </c>
      <c r="G2" t="s">
        <v>140</v>
      </c>
      <c r="H2" t="s">
        <v>141</v>
      </c>
      <c r="I2" t="s">
        <v>142</v>
      </c>
      <c r="J2" t="s">
        <v>143</v>
      </c>
      <c r="K2" t="s">
        <v>144</v>
      </c>
      <c r="L2" t="s">
        <v>145</v>
      </c>
      <c r="M2" t="s">
        <v>147</v>
      </c>
    </row>
    <row r="3">
      <c r="B3" t="s">
        <v>156</v>
      </c>
      <c r="C3" t="s">
        <v>176</v>
      </c>
      <c r="D3" t="s">
        <v>177</v>
      </c>
      <c r="E3" t="n">
        <v>228</v>
      </c>
      <c r="F3" t="n">
        <v>8347.017554928</v>
      </c>
      <c r="G3" t="n">
        <v>231.212386271506</v>
      </c>
      <c r="H3" t="n">
        <v>6.86124843015082</v>
      </c>
      <c r="I3" t="n">
        <v>189307.17375857</v>
      </c>
      <c r="J3" t="n">
        <v>-225603.5400852</v>
      </c>
      <c r="K3" t="n">
        <v>-6137313.98148044</v>
      </c>
      <c r="L3" t="n">
        <v>-1451935.31563739</v>
      </c>
      <c r="M3" t="n">
        <v>-4912066.58625142</v>
      </c>
    </row>
    <row r="4">
      <c r="B4" t="s">
        <v>156</v>
      </c>
      <c r="C4" t="s">
        <v>178</v>
      </c>
      <c r="D4" t="s">
        <v>179</v>
      </c>
      <c r="E4" t="n">
        <v>456</v>
      </c>
      <c r="F4" t="n">
        <v>9890.78989197509</v>
      </c>
      <c r="G4" t="n">
        <v>273.97488000771</v>
      </c>
      <c r="H4" t="n">
        <v>8.13022929120352</v>
      </c>
      <c r="I4" t="n">
        <v>224319.341413651</v>
      </c>
      <c r="J4" t="n">
        <v>-463412</v>
      </c>
      <c r="K4" t="n">
        <v>0</v>
      </c>
      <c r="L4" t="n">
        <v>-1720469.26332741</v>
      </c>
      <c r="M4" t="n">
        <v>869187.131630196</v>
      </c>
    </row>
    <row r="5">
      <c r="B5" t="s">
        <v>156</v>
      </c>
      <c r="C5" t="s">
        <v>178</v>
      </c>
      <c r="D5" t="s">
        <v>180</v>
      </c>
      <c r="E5" t="n">
        <v>108</v>
      </c>
      <c r="F5" t="n">
        <v>16063.4694754371</v>
      </c>
      <c r="G5" t="n">
        <v>444.958104469608</v>
      </c>
      <c r="H5" t="n">
        <v>13.2041719088093</v>
      </c>
      <c r="I5" t="n">
        <v>364313.359489309</v>
      </c>
      <c r="J5" t="n">
        <v>-1368216</v>
      </c>
      <c r="K5" t="n">
        <v>-11885184</v>
      </c>
      <c r="L5" t="n">
        <v>0</v>
      </c>
      <c r="M5" t="n">
        <v>-13054003.0636297</v>
      </c>
    </row>
    <row r="6">
      <c r="B6" t="s">
        <v>156</v>
      </c>
      <c r="C6" t="s">
        <v>181</v>
      </c>
      <c r="D6" t="s">
        <v>182</v>
      </c>
      <c r="E6" t="n">
        <v>1848</v>
      </c>
      <c r="F6" t="n">
        <v>5149.59457758534</v>
      </c>
      <c r="G6" t="n">
        <v>142.643769799114</v>
      </c>
      <c r="H6" t="n">
        <v>4.23296674277515</v>
      </c>
      <c r="I6" t="n">
        <v>116790.840449304</v>
      </c>
      <c r="J6" t="n">
        <v>-74228</v>
      </c>
      <c r="K6" t="n">
        <v>0</v>
      </c>
      <c r="L6" t="n">
        <v>-895754.463101218</v>
      </c>
      <c r="M6" t="n">
        <v>846855.45068738</v>
      </c>
    </row>
    <row r="7">
      <c r="B7" t="s">
        <v>156</v>
      </c>
      <c r="C7" t="s">
        <v>183</v>
      </c>
      <c r="D7" t="s">
        <v>184</v>
      </c>
      <c r="E7" t="n">
        <v>26</v>
      </c>
      <c r="F7" t="n">
        <v>0</v>
      </c>
      <c r="G7" t="n">
        <v>0</v>
      </c>
      <c r="H7" t="n">
        <v>0</v>
      </c>
      <c r="I7" t="n">
        <v>0</v>
      </c>
      <c r="J7" t="n">
        <v>-14213.16</v>
      </c>
      <c r="K7" t="n">
        <v>0</v>
      </c>
      <c r="L7" t="n">
        <v>0</v>
      </c>
      <c r="M7" t="n">
        <v>-14213.16</v>
      </c>
    </row>
    <row r="8">
      <c r="B8" t="s">
        <v>185</v>
      </c>
      <c r="C8"/>
      <c r="D8"/>
      <c r="E8" t="n">
        <v>2666</v>
      </c>
      <c r="F8" t="n">
        <v>39450.8714999255</v>
      </c>
      <c r="G8" t="n">
        <v>1092.78914054794</v>
      </c>
      <c r="H8" t="n">
        <v>32.4286163729388</v>
      </c>
      <c r="I8" t="n">
        <v>894730.715110834</v>
      </c>
      <c r="J8" t="n">
        <v>-2145672.7000852</v>
      </c>
      <c r="K8" t="n">
        <v>-18022497.9814804</v>
      </c>
      <c r="L8" t="n">
        <v>-4068159.04206602</v>
      </c>
      <c r="M8" t="n">
        <v>-16264240.2275636</v>
      </c>
    </row>
    <row r="14" ht="15.75" customHeight="1"/>
    <row r="15" ht="15.75" customHeight="1">
      <c r="B15" s="72" t="s">
        <v>41</v>
      </c>
      <c r="C15" s="34"/>
      <c r="D15" s="34"/>
      <c r="E15" s="74" t="s">
        <v>55</v>
      </c>
      <c r="F15" s="72"/>
      <c r="G15" s="75" t="s">
        <v>42</v>
      </c>
      <c r="H15" s="76"/>
      <c r="I15" s="76"/>
      <c r="J15" s="76"/>
      <c r="K15" s="72"/>
      <c r="L15" s="75" t="s">
        <v>43</v>
      </c>
      <c r="M15" s="75"/>
      <c r="N15" s="75"/>
      <c r="O15" s="75"/>
    </row>
    <row r="16" ht="65.25" customHeight="1">
      <c r="B16" s="73"/>
      <c r="C16" s="73"/>
      <c r="D16" s="73"/>
      <c r="E16" s="73"/>
      <c r="F16" s="94"/>
      <c r="G16" s="94" t="s">
        <v>52</v>
      </c>
      <c r="H16" s="94" t="s">
        <v>53</v>
      </c>
      <c r="I16" s="94" t="s">
        <v>54</v>
      </c>
      <c r="J16" s="94" t="s">
        <v>44</v>
      </c>
      <c r="K16" s="94"/>
      <c r="L16" s="94" t="s">
        <v>45</v>
      </c>
      <c r="M16" s="94" t="s">
        <v>77</v>
      </c>
      <c r="N16" s="94" t="s">
        <v>78</v>
      </c>
      <c r="O16" s="94" t="s">
        <v>46</v>
      </c>
    </row>
    <row r="17">
      <c r="B17" s="84" t="s">
        <v>47</v>
      </c>
      <c r="C17" s="84"/>
      <c r="D17" s="82"/>
      <c r="E17" s="97"/>
      <c r="F17" s="98"/>
      <c r="G17" s="98"/>
      <c r="H17" s="98"/>
      <c r="I17" s="98"/>
      <c r="J17" s="98"/>
      <c r="K17" s="98"/>
      <c r="L17" s="99"/>
      <c r="M17" s="99"/>
      <c r="N17" s="99"/>
      <c r="O17" s="99"/>
    </row>
    <row r="18">
      <c r="B18" s="83"/>
      <c r="C18" s="83" t="s">
        <v>72</v>
      </c>
      <c r="D18" s="83"/>
      <c r="E18" s="89" t="n">
        <f>ROUND(E3,-LEN(ROUND(E3,0))+2)</f>
        <v>230</v>
      </c>
      <c r="F18" s="89"/>
      <c r="G18" s="89" t="n">
        <f>ROUND(F3,-LEN(ROUND(F3,0))+2)</f>
        <v>8300</v>
      </c>
      <c r="H18" s="89" t="n">
        <f>ROUND(G3,-LEN(ROUND(G3,0))+2)</f>
        <v>230</v>
      </c>
      <c r="I18" s="89" t="n">
        <f>ROUND(H3,-LEN(ROUND(H3,0))+2)</f>
        <v>6.9</v>
      </c>
      <c r="J18" s="89" t="n">
        <f>ROUND(I3,-LEN(ROUND(I3,0))+2)</f>
        <v>190000</v>
      </c>
      <c r="K18" s="89"/>
      <c r="L18" s="80" t="n">
        <f>J3/1000000</f>
        <v>-0.22560354008519998</v>
      </c>
      <c r="M18" s="80" t="n">
        <f t="shared" ref="M18:O18" si="0">K3/1000000</f>
        <v>-6.1373139814804398</v>
      </c>
      <c r="N18" s="80" t="n">
        <f t="shared" si="0"/>
        <v>-1.45193531563739</v>
      </c>
      <c r="O18" s="80" t="n">
        <f t="shared" si="0"/>
        <v>-4.9120665862514201</v>
      </c>
    </row>
    <row r="19">
      <c r="B19" s="84" t="s">
        <v>74</v>
      </c>
      <c r="C19" s="84"/>
      <c r="D19" s="83"/>
      <c r="E19" s="96"/>
      <c r="F19" s="100"/>
      <c r="G19" s="96"/>
      <c r="H19" s="96"/>
      <c r="I19" s="96"/>
      <c r="J19" s="96"/>
      <c r="K19" s="96"/>
      <c r="L19" s="77"/>
      <c r="M19" s="77"/>
      <c r="N19" s="77"/>
      <c r="O19" s="77"/>
    </row>
    <row r="20">
      <c r="B20" s="83"/>
      <c r="C20" s="83" t="s">
        <v>73</v>
      </c>
      <c r="D20" s="83"/>
      <c r="E20" s="89" t="n">
        <f>ROUND(E4,-LEN(ROUND(E4,0))+2)</f>
        <v>460</v>
      </c>
      <c r="F20" s="89"/>
      <c r="G20" s="89" t="n">
        <f>ROUND(F4,-LEN(ROUND(F4,0))+2)</f>
        <v>9900</v>
      </c>
      <c r="H20" s="89" t="n">
        <f>ROUND(G4,-LEN(ROUND(G4,0))+2)</f>
        <v>270</v>
      </c>
      <c r="I20" s="89" t="n">
        <f>ROUND(H4,-LEN(ROUND(H4,0))+2)</f>
        <v>8.1</v>
      </c>
      <c r="J20" s="89" t="n">
        <f>ROUND(I4,-LEN(ROUND(I4,0))+2)</f>
        <v>220000</v>
      </c>
      <c r="K20" s="89"/>
      <c r="L20" s="80" t="n">
        <f>J4/1000000</f>
        <v>-0.46341199999999999</v>
      </c>
      <c r="M20" s="80" t="n">
        <f t="shared" ref="M20:O20" si="1">K4/1000000</f>
        <v>0</v>
      </c>
      <c r="N20" s="80" t="n">
        <f t="shared" si="1"/>
        <v>-1.7204692633274099</v>
      </c>
      <c r="O20" s="80" t="n">
        <f t="shared" si="1"/>
        <v>0.86918713163019601</v>
      </c>
    </row>
    <row r="21">
      <c r="B21" s="84" t="s">
        <v>75</v>
      </c>
      <c r="C21" s="84"/>
      <c r="D21" s="83"/>
      <c r="E21" s="96"/>
      <c r="F21" s="96"/>
      <c r="G21" s="96"/>
      <c r="H21" s="96"/>
      <c r="I21" s="96"/>
      <c r="J21" s="96"/>
      <c r="K21" s="96"/>
      <c r="L21" s="77"/>
      <c r="M21" s="77"/>
      <c r="N21" s="77"/>
      <c r="O21" s="77"/>
    </row>
    <row r="22">
      <c r="B22" s="83"/>
      <c r="C22" s="83" t="s">
        <v>73</v>
      </c>
      <c r="D22" s="83"/>
      <c r="E22" s="89" t="n">
        <f>ROUND(E5,-LEN(ROUND(E5,0))+2)</f>
        <v>110</v>
      </c>
      <c r="F22" s="89"/>
      <c r="G22" s="89" t="n">
        <f>ROUND(F5,-LEN(ROUND(F5,0))+2)</f>
        <v>16000</v>
      </c>
      <c r="H22" s="89" t="n">
        <f>ROUND(G5,-LEN(ROUND(G5,0))+2)</f>
        <v>440</v>
      </c>
      <c r="I22" s="89" t="n">
        <f>ROUND(H5,-LEN(ROUND(H5,0))+2)</f>
        <v>13</v>
      </c>
      <c r="J22" s="89" t="n">
        <f>ROUND(I5,-LEN(ROUND(I5,0))+2)</f>
        <v>360000</v>
      </c>
      <c r="K22" s="89"/>
      <c r="L22" s="80" t="n">
        <f>J5/1000000</f>
        <v>-1.3682160000000001</v>
      </c>
      <c r="M22" s="80" t="n">
        <f t="shared" ref="M22:O22" si="2">K5/1000000</f>
        <v>-11.885184000000001</v>
      </c>
      <c r="N22" s="80" t="n">
        <f t="shared" si="2"/>
        <v>0</v>
      </c>
      <c r="O22" s="80" t="n">
        <f t="shared" si="2"/>
        <v>-13.0540030636297</v>
      </c>
    </row>
    <row r="23">
      <c r="B23" s="84" t="s">
        <v>76</v>
      </c>
      <c r="C23" s="84"/>
      <c r="D23" s="83"/>
      <c r="G23" s="101"/>
      <c r="K23" s="96"/>
      <c r="L23" s="77"/>
      <c r="M23" s="77"/>
      <c r="N23" s="77"/>
      <c r="O23" s="77"/>
    </row>
    <row r="24">
      <c r="B24" s="83"/>
      <c r="C24" s="83" t="s">
        <v>73</v>
      </c>
      <c r="D24" s="83"/>
      <c r="E24" s="89" t="n">
        <f>ROUND(E6,-LEN(ROUND(E6,0))+2)</f>
        <v>1800</v>
      </c>
      <c r="F24" s="89"/>
      <c r="G24" s="89" t="n">
        <f>ROUND(F6,-LEN(ROUND(F6,0))+2)</f>
        <v>5100</v>
      </c>
      <c r="H24" s="89" t="n">
        <f>ROUND(G6,-LEN(ROUND(G6,0))+2)</f>
        <v>140</v>
      </c>
      <c r="I24" s="89" t="n">
        <f>ROUND(H6,-LEN(ROUND(H6,0))+2)</f>
        <v>4.2</v>
      </c>
      <c r="J24" s="89" t="n">
        <f>ROUND(I6,-LEN(ROUND(I6,0))+2)</f>
        <v>120000</v>
      </c>
      <c r="K24" s="89"/>
      <c r="L24" s="80" t="n">
        <f>J6/1000000</f>
        <v>-7.4228000000000002E-2</v>
      </c>
      <c r="M24" s="80" t="n">
        <f t="shared" ref="M24:O24" si="3">K6/1000000</f>
        <v>0</v>
      </c>
      <c r="N24" s="80" t="n">
        <f t="shared" si="3"/>
        <v>-0.89575446310121798</v>
      </c>
      <c r="O24" s="80" t="n">
        <f t="shared" si="3"/>
        <v>0.84685545068738</v>
      </c>
    </row>
    <row r="25">
      <c r="B25" s="84" t="s">
        <v>50</v>
      </c>
      <c r="C25" s="83"/>
      <c r="D25" s="83"/>
      <c r="G25" s="101"/>
      <c r="K25" s="96"/>
      <c r="L25" s="77"/>
      <c r="M25" s="77"/>
      <c r="N25" s="77"/>
      <c r="O25" s="77"/>
    </row>
    <row r="26">
      <c r="B26" s="83"/>
      <c r="C26" s="83" t="s">
        <v>51</v>
      </c>
      <c r="D26" s="83"/>
      <c r="E26" s="78" t="n">
        <f>ROUND(E7,-LEN(ROUND(E7,0))+2)</f>
        <v>26</v>
      </c>
      <c r="F26" s="79"/>
      <c r="G26" s="89" t="n">
        <f>ROUND(F7,-LEN(ROUND(F7,0))+2)</f>
        <v>0</v>
      </c>
      <c r="H26" s="89" t="n">
        <f>ROUND(G7,-LEN(ROUND(G7,0))+2)</f>
        <v>0</v>
      </c>
      <c r="I26" s="89" t="n">
        <f>ROUND(H7,-LEN(ROUND(H7,0))+2)</f>
        <v>0</v>
      </c>
      <c r="J26" s="89" t="n">
        <f>ROUND(I7,-LEN(ROUND(I7,0))+2)</f>
        <v>0</v>
      </c>
      <c r="K26" s="89"/>
      <c r="L26" s="80" t="n">
        <f>J7/1000000</f>
        <v>-1.4213159999999999E-2</v>
      </c>
      <c r="M26" s="80" t="n">
        <f t="shared" ref="M26:O26" si="4">K7/1000000</f>
        <v>0</v>
      </c>
      <c r="N26" s="80" t="n">
        <f t="shared" si="4"/>
        <v>0</v>
      </c>
      <c r="O26" s="80" t="n">
        <f t="shared" si="4"/>
        <v>-1.4213159999999999E-2</v>
      </c>
    </row>
    <row r="27">
      <c r="B27" s="85" t="s">
        <v>48</v>
      </c>
      <c r="C27" s="86"/>
      <c r="D27" s="86"/>
      <c r="E27" s="67"/>
      <c r="F27" s="67"/>
      <c r="G27" s="67"/>
      <c r="H27" s="67"/>
      <c r="I27" s="67"/>
      <c r="J27" s="67"/>
      <c r="K27" s="90"/>
      <c r="L27" s="95"/>
      <c r="M27" s="95"/>
      <c r="N27" s="95"/>
      <c r="O27" s="95"/>
    </row>
    <row r="28" ht="15.75" customHeight="1">
      <c r="B28" s="87" t="s">
        <v>49</v>
      </c>
      <c r="C28" s="87"/>
      <c r="D28" s="88"/>
      <c r="E28" s="91" t="n">
        <f>ROUND(E8,-LEN(ROUND(E8,0))+2)</f>
        <v>2700</v>
      </c>
      <c r="F28" s="92"/>
      <c r="G28" s="91" t="n">
        <f>ROUND(F8,-LEN(ROUND(F8,0))+2)</f>
        <v>39000</v>
      </c>
      <c r="H28" s="91" t="n">
        <f>ROUND(G8,-LEN(ROUND(G8,0))+2)</f>
        <v>1100</v>
      </c>
      <c r="I28" s="91" t="n">
        <f>ROUND(H8,-LEN(ROUND(H8,0))+2)</f>
        <v>32</v>
      </c>
      <c r="J28" s="91" t="n">
        <f>ROUND(I8,-LEN(ROUND(I8,0))+2)</f>
        <v>890000</v>
      </c>
      <c r="K28" s="93"/>
      <c r="L28" s="81" t="n">
        <f>J8/1000000</f>
        <v>-2.1456727000851998</v>
      </c>
      <c r="M28" s="81" t="n">
        <f t="shared" ref="M28:O28" si="5">K8/1000000</f>
        <v>-18.022497981480402</v>
      </c>
      <c r="N28" s="81" t="n">
        <f t="shared" si="5"/>
        <v>-4.0681590420660196</v>
      </c>
      <c r="O28" s="81" t="n">
        <f t="shared" si="5"/>
        <v>-16.264240227563601</v>
      </c>
    </row>
    <row r="29" ht="15.75" customHeight="1"/>
  </sheetData>
  <mergeCells count="4">
    <mergeCell ref="B15:D16"/>
    <mergeCell ref="E15:E16"/>
    <mergeCell ref="G15:J15"/>
    <mergeCell ref="L15:O15"/>
  </mergeCells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E34" sqref="E34"/>
    </sheetView>
  </sheetViews>
  <sheetFormatPr defaultRowHeight="15.0"/>
  <cols>
    <col min="2" max="2" width="2.7109375" hidden="0" customWidth="1"/>
    <col min="3" max="3" width="4.42578125" hidden="0" customWidth="1"/>
    <col min="4" max="4" width="32.28515625" hidden="0" customWidth="1"/>
    <col min="5" max="5" width="15" hidden="0" customWidth="1"/>
    <col min="6" max="6" width="2.85546875" hidden="0" customWidth="1"/>
    <col min="7" max="7" width="10.140625" hidden="0" customWidth="1"/>
    <col min="8" max="8" width="10.28515625" hidden="0" customWidth="1"/>
    <col min="9" max="9" width="10.140625" hidden="0" customWidth="1"/>
    <col min="10" max="10" width="10.140625" hidden="0" customWidth="1"/>
    <col min="11" max="11" width="3.28515625" hidden="0" customWidth="1"/>
    <col min="12" max="12" width="12.42578125" hidden="0" customWidth="1"/>
    <col min="13" max="13" width="14.140625" hidden="0" customWidth="1"/>
  </cols>
  <sheetData>
    <row r="2">
      <c r="B2" t="s">
        <v>138</v>
      </c>
      <c r="C2" t="s">
        <v>174</v>
      </c>
      <c r="D2" t="s">
        <v>175</v>
      </c>
      <c r="E2" t="s">
        <v>163</v>
      </c>
      <c r="F2" t="s">
        <v>139</v>
      </c>
      <c r="G2" t="s">
        <v>140</v>
      </c>
      <c r="H2" t="s">
        <v>141</v>
      </c>
      <c r="I2" t="s">
        <v>142</v>
      </c>
      <c r="J2" t="s">
        <v>143</v>
      </c>
      <c r="K2" t="s">
        <v>144</v>
      </c>
      <c r="L2" t="s">
        <v>145</v>
      </c>
      <c r="M2" t="s">
        <v>147</v>
      </c>
    </row>
    <row r="3">
      <c r="B3" t="s">
        <v>161</v>
      </c>
      <c r="C3" t="s">
        <v>176</v>
      </c>
      <c r="D3" t="s">
        <v>177</v>
      </c>
      <c r="E3" t="n">
        <v>418</v>
      </c>
      <c r="F3" t="n">
        <v>15302.865517368</v>
      </c>
      <c r="G3" t="n">
        <v>423.889374831094</v>
      </c>
      <c r="H3" t="n">
        <v>12.5789554552765</v>
      </c>
      <c r="I3" t="n">
        <v>347063.151890711</v>
      </c>
      <c r="J3" t="n">
        <v>-451207.0801704</v>
      </c>
      <c r="K3" t="n">
        <v>-11251742.2993808</v>
      </c>
      <c r="L3" t="n">
        <v>-2931238.45964493</v>
      </c>
      <c r="M3" t="n">
        <v>-8736098.36048456</v>
      </c>
    </row>
    <row r="4">
      <c r="B4" t="s">
        <v>161</v>
      </c>
      <c r="C4" t="s">
        <v>178</v>
      </c>
      <c r="D4" t="s">
        <v>179</v>
      </c>
      <c r="E4" t="n">
        <v>836</v>
      </c>
      <c r="F4" t="n">
        <v>18133.1148019543</v>
      </c>
      <c r="G4" t="n">
        <v>502.287280014135</v>
      </c>
      <c r="H4" t="n">
        <v>14.9054203672065</v>
      </c>
      <c r="I4" t="n">
        <v>411252.125925027</v>
      </c>
      <c r="J4" t="n">
        <v>-463412</v>
      </c>
      <c r="K4" t="n">
        <v>0</v>
      </c>
      <c r="L4" t="n">
        <v>-3473368.00681675</v>
      </c>
      <c r="M4" t="n">
        <v>1912684.09870519</v>
      </c>
    </row>
    <row r="5">
      <c r="B5" t="s">
        <v>161</v>
      </c>
      <c r="C5" t="s">
        <v>178</v>
      </c>
      <c r="D5" t="s">
        <v>180</v>
      </c>
      <c r="E5" t="n">
        <v>198</v>
      </c>
      <c r="F5" t="n">
        <v>29449.6940383014</v>
      </c>
      <c r="G5" t="n">
        <v>815.756524860948</v>
      </c>
      <c r="H5" t="n">
        <v>24.2076484994837</v>
      </c>
      <c r="I5" t="n">
        <v>667907.825730399</v>
      </c>
      <c r="J5" t="n">
        <v>-2736432</v>
      </c>
      <c r="K5" t="n">
        <v>-21789504</v>
      </c>
      <c r="L5" t="n">
        <v>0</v>
      </c>
      <c r="M5" t="n">
        <v>-23932338.9499879</v>
      </c>
    </row>
    <row r="6">
      <c r="B6" t="s">
        <v>161</v>
      </c>
      <c r="C6" t="s">
        <v>181</v>
      </c>
      <c r="D6" t="s">
        <v>182</v>
      </c>
      <c r="E6" t="n">
        <v>3388</v>
      </c>
      <c r="F6" t="n">
        <v>9440.92339223979</v>
      </c>
      <c r="G6" t="n">
        <v>261.513577965042</v>
      </c>
      <c r="H6" t="n">
        <v>7.7604390284211</v>
      </c>
      <c r="I6" t="n">
        <v>214116.540823724</v>
      </c>
      <c r="J6" t="n">
        <v>-74228</v>
      </c>
      <c r="K6" t="n">
        <v>0</v>
      </c>
      <c r="L6" t="n">
        <v>-1808393.18691565</v>
      </c>
      <c r="M6" t="n">
        <v>1718744.99749028</v>
      </c>
    </row>
    <row r="7">
      <c r="B7" t="s">
        <v>161</v>
      </c>
      <c r="C7" t="s">
        <v>183</v>
      </c>
      <c r="D7" t="s">
        <v>184</v>
      </c>
      <c r="E7" t="n">
        <v>26</v>
      </c>
      <c r="F7" t="n">
        <v>0</v>
      </c>
      <c r="G7" t="n">
        <v>0</v>
      </c>
      <c r="H7" t="n">
        <v>0</v>
      </c>
      <c r="I7" t="n">
        <v>0</v>
      </c>
      <c r="J7" t="n">
        <v>-14213.16</v>
      </c>
      <c r="K7" t="n">
        <v>0</v>
      </c>
      <c r="L7" t="n">
        <v>0</v>
      </c>
      <c r="M7" t="n">
        <v>-14213.16</v>
      </c>
    </row>
    <row r="8">
      <c r="B8" t="s">
        <v>185</v>
      </c>
      <c r="C8"/>
      <c r="D8"/>
      <c r="E8" t="n">
        <v>4866</v>
      </c>
      <c r="F8" t="n">
        <v>72326.5977498635</v>
      </c>
      <c r="G8" t="n">
        <v>2003.44675767122</v>
      </c>
      <c r="H8" t="n">
        <v>59.4524633503878</v>
      </c>
      <c r="I8" t="n">
        <v>1640339.64436986</v>
      </c>
      <c r="J8" t="n">
        <v>-3739492.2401704</v>
      </c>
      <c r="K8" t="n">
        <v>-33041246.2993808</v>
      </c>
      <c r="L8" t="n">
        <v>-8212999.65337734</v>
      </c>
      <c r="M8" t="n">
        <v>-29051221.374277</v>
      </c>
    </row>
    <row r="14" ht="15.75" customHeight="1"/>
    <row r="15" ht="15.75" customHeight="1">
      <c r="B15" s="72" t="s">
        <v>41</v>
      </c>
      <c r="C15" s="34"/>
      <c r="D15" s="34"/>
      <c r="E15" s="74" t="s">
        <v>55</v>
      </c>
      <c r="F15" s="72"/>
      <c r="G15" s="75" t="s">
        <v>42</v>
      </c>
      <c r="H15" s="76"/>
      <c r="I15" s="76"/>
      <c r="J15" s="76"/>
      <c r="K15" s="72"/>
      <c r="L15" s="75" t="s">
        <v>43</v>
      </c>
      <c r="M15" s="75"/>
      <c r="N15" s="75"/>
      <c r="O15" s="75"/>
    </row>
    <row r="16" ht="65.25" customHeight="1">
      <c r="B16" s="73"/>
      <c r="C16" s="73"/>
      <c r="D16" s="73"/>
      <c r="E16" s="73"/>
      <c r="F16" s="94"/>
      <c r="G16" s="94" t="s">
        <v>52</v>
      </c>
      <c r="H16" s="94" t="s">
        <v>53</v>
      </c>
      <c r="I16" s="94" t="s">
        <v>54</v>
      </c>
      <c r="J16" s="94" t="s">
        <v>44</v>
      </c>
      <c r="K16" s="94"/>
      <c r="L16" s="94" t="s">
        <v>45</v>
      </c>
      <c r="M16" s="94" t="s">
        <v>77</v>
      </c>
      <c r="N16" s="94" t="s">
        <v>78</v>
      </c>
      <c r="O16" s="94" t="s">
        <v>46</v>
      </c>
    </row>
    <row r="17">
      <c r="B17" s="84" t="s">
        <v>47</v>
      </c>
      <c r="C17" s="84"/>
      <c r="D17" s="82"/>
      <c r="E17" s="97"/>
      <c r="F17" s="98"/>
      <c r="G17" s="98"/>
      <c r="H17" s="98"/>
      <c r="I17" s="98"/>
      <c r="J17" s="98"/>
      <c r="K17" s="98"/>
      <c r="L17" s="99"/>
      <c r="M17" s="99"/>
      <c r="N17" s="99"/>
      <c r="O17" s="99"/>
    </row>
    <row r="18">
      <c r="B18" s="83"/>
      <c r="C18" s="83" t="s">
        <v>72</v>
      </c>
      <c r="D18" s="83"/>
      <c r="E18" s="89" t="n">
        <f>ROUND(E3,-LEN(ROUND(E3,0))+2)</f>
        <v>420</v>
      </c>
      <c r="F18" s="89"/>
      <c r="G18" s="89" t="n">
        <f>ROUND(F3,-LEN(ROUND(F3,0))+2)</f>
        <v>15000</v>
      </c>
      <c r="H18" s="89" t="n">
        <f>ROUND(G3,-LEN(ROUND(G3,0))+2)</f>
        <v>420</v>
      </c>
      <c r="I18" s="89" t="n">
        <f>ROUND(H3,-LEN(ROUND(H3,0))+2)</f>
        <v>13</v>
      </c>
      <c r="J18" s="89" t="n">
        <f>ROUND(I3,-LEN(ROUND(I3,0))+2)</f>
        <v>350000</v>
      </c>
      <c r="K18" s="89"/>
      <c r="L18" s="80" t="n">
        <f>J3/1000000</f>
        <v>-0.45120708017039995</v>
      </c>
      <c r="M18" s="80" t="n">
        <f t="shared" ref="M18:O18" si="0">K3/1000000</f>
        <v>-11.251742299380799</v>
      </c>
      <c r="N18" s="80" t="n">
        <f t="shared" si="0"/>
        <v>-2.9312384596449301</v>
      </c>
      <c r="O18" s="80" t="n">
        <f t="shared" si="0"/>
        <v>-8.7360983604845597</v>
      </c>
    </row>
    <row r="19">
      <c r="B19" s="84" t="s">
        <v>74</v>
      </c>
      <c r="C19" s="84"/>
      <c r="D19" s="83"/>
      <c r="E19" s="96"/>
      <c r="F19" s="100"/>
      <c r="G19" s="96"/>
      <c r="H19" s="96"/>
      <c r="I19" s="96"/>
      <c r="J19" s="96"/>
      <c r="K19" s="96"/>
      <c r="L19" s="77"/>
      <c r="M19" s="77"/>
      <c r="N19" s="77"/>
      <c r="O19" s="77"/>
    </row>
    <row r="20">
      <c r="B20" s="83"/>
      <c r="C20" s="83" t="s">
        <v>73</v>
      </c>
      <c r="D20" s="83"/>
      <c r="E20" s="89" t="n">
        <f>ROUND(E4,-LEN(ROUND(E4,0))+2)</f>
        <v>840</v>
      </c>
      <c r="F20" s="89"/>
      <c r="G20" s="89" t="n">
        <f>ROUND(F4,-LEN(ROUND(F4,0))+2)</f>
        <v>18000</v>
      </c>
      <c r="H20" s="89" t="n">
        <f>ROUND(G4,-LEN(ROUND(G4,0))+2)</f>
        <v>500</v>
      </c>
      <c r="I20" s="89" t="n">
        <f>ROUND(H4,-LEN(ROUND(H4,0))+2)</f>
        <v>15</v>
      </c>
      <c r="J20" s="89" t="n">
        <f>ROUND(I4,-LEN(ROUND(I4,0))+2)</f>
        <v>410000</v>
      </c>
      <c r="K20" s="89"/>
      <c r="L20" s="80" t="n">
        <f>J4/1000000</f>
        <v>-0.46341199999999999</v>
      </c>
      <c r="M20" s="80" t="n">
        <f t="shared" ref="M20:O20" si="1">K4/1000000</f>
        <v>0</v>
      </c>
      <c r="N20" s="80" t="n">
        <f t="shared" si="1"/>
        <v>-3.4733680068167501</v>
      </c>
      <c r="O20" s="80" t="n">
        <f t="shared" si="1"/>
        <v>1.9126840987051901</v>
      </c>
    </row>
    <row r="21">
      <c r="B21" s="84" t="s">
        <v>75</v>
      </c>
      <c r="C21" s="84"/>
      <c r="D21" s="83"/>
      <c r="E21" s="96"/>
      <c r="F21" s="96"/>
      <c r="G21" s="96"/>
      <c r="H21" s="96"/>
      <c r="I21" s="96"/>
      <c r="J21" s="96"/>
      <c r="K21" s="96"/>
      <c r="L21" s="77"/>
      <c r="M21" s="77"/>
      <c r="N21" s="77"/>
      <c r="O21" s="77"/>
    </row>
    <row r="22">
      <c r="B22" s="83"/>
      <c r="C22" s="83" t="s">
        <v>73</v>
      </c>
      <c r="D22" s="83"/>
      <c r="E22" s="89" t="n">
        <f>ROUND(E5,-LEN(ROUND(E5,0))+2)</f>
        <v>200</v>
      </c>
      <c r="F22" s="89"/>
      <c r="G22" s="89" t="n">
        <f>ROUND(F5,-LEN(ROUND(F5,0))+2)</f>
        <v>29000</v>
      </c>
      <c r="H22" s="89" t="n">
        <f>ROUND(G5,-LEN(ROUND(G5,0))+2)</f>
        <v>820</v>
      </c>
      <c r="I22" s="89" t="n">
        <f>ROUND(H5,-LEN(ROUND(H5,0))+2)</f>
        <v>24</v>
      </c>
      <c r="J22" s="89" t="n">
        <f>ROUND(I5,-LEN(ROUND(I5,0))+2)</f>
        <v>670000</v>
      </c>
      <c r="K22" s="89"/>
      <c r="L22" s="80" t="n">
        <f>J5/1000000</f>
        <v>-2.7364320000000002</v>
      </c>
      <c r="M22" s="80" t="n">
        <f t="shared" ref="M22:O22" si="2">K5/1000000</f>
        <v>-21.789504000000001</v>
      </c>
      <c r="N22" s="80" t="n">
        <f t="shared" si="2"/>
        <v>0</v>
      </c>
      <c r="O22" s="80" t="n">
        <f t="shared" si="2"/>
        <v>-23.932338949987898</v>
      </c>
    </row>
    <row r="23">
      <c r="B23" s="84" t="s">
        <v>76</v>
      </c>
      <c r="C23" s="84"/>
      <c r="D23" s="83"/>
      <c r="G23" s="101"/>
      <c r="K23" s="96"/>
      <c r="L23" s="77"/>
      <c r="M23" s="77"/>
      <c r="N23" s="77"/>
      <c r="O23" s="77"/>
    </row>
    <row r="24">
      <c r="B24" s="83"/>
      <c r="C24" s="83" t="s">
        <v>73</v>
      </c>
      <c r="D24" s="83"/>
      <c r="E24" s="89" t="n">
        <f>ROUND(E6,-LEN(ROUND(E6,0))+2)</f>
        <v>3400</v>
      </c>
      <c r="F24" s="89"/>
      <c r="G24" s="89" t="n">
        <f>ROUND(F6,-LEN(ROUND(F6,0))+2)</f>
        <v>9400</v>
      </c>
      <c r="H24" s="89" t="n">
        <f>ROUND(G6,-LEN(ROUND(G6,0))+2)</f>
        <v>260</v>
      </c>
      <c r="I24" s="89" t="n">
        <f>ROUND(H6,-LEN(ROUND(H6,0))+2)</f>
        <v>7.8</v>
      </c>
      <c r="J24" s="89" t="n">
        <f>ROUND(I6,-LEN(ROUND(I6,0))+2)</f>
        <v>210000</v>
      </c>
      <c r="K24" s="89"/>
      <c r="L24" s="80" t="n">
        <f>J6/1000000</f>
        <v>-7.4228000000000002E-2</v>
      </c>
      <c r="M24" s="80" t="n">
        <f t="shared" ref="M24:O24" si="3">K6/1000000</f>
        <v>0</v>
      </c>
      <c r="N24" s="80" t="n">
        <f t="shared" si="3"/>
        <v>-1.80839318691565</v>
      </c>
      <c r="O24" s="80" t="n">
        <f t="shared" si="3"/>
        <v>1.71874499749028</v>
      </c>
    </row>
    <row r="25">
      <c r="B25" s="84" t="s">
        <v>50</v>
      </c>
      <c r="C25" s="83"/>
      <c r="D25" s="83"/>
      <c r="G25" s="101"/>
      <c r="K25" s="96"/>
      <c r="L25" s="77"/>
      <c r="M25" s="77"/>
      <c r="N25" s="77"/>
      <c r="O25" s="77"/>
    </row>
    <row r="26">
      <c r="B26" s="83"/>
      <c r="C26" s="83" t="s">
        <v>51</v>
      </c>
      <c r="D26" s="83"/>
      <c r="E26" s="78" t="n">
        <f>ROUND(E7,-LEN(ROUND(E7,0))+2)</f>
        <v>26</v>
      </c>
      <c r="F26" s="79"/>
      <c r="G26" s="89" t="n">
        <f>ROUND(F7,-LEN(ROUND(F7,0))+2)</f>
        <v>0</v>
      </c>
      <c r="H26" s="89" t="n">
        <f>ROUND(G7,-LEN(ROUND(G7,0))+2)</f>
        <v>0</v>
      </c>
      <c r="I26" s="89" t="n">
        <f>ROUND(H7,-LEN(ROUND(H7,0))+2)</f>
        <v>0</v>
      </c>
      <c r="J26" s="89" t="n">
        <f>ROUND(I7,-LEN(ROUND(I7,0))+2)</f>
        <v>0</v>
      </c>
      <c r="K26" s="89"/>
      <c r="L26" s="80" t="n">
        <f>J7/1000000</f>
        <v>-1.4213159999999999E-2</v>
      </c>
      <c r="M26" s="80" t="n">
        <f t="shared" ref="M26:O26" si="4">K7/1000000</f>
        <v>0</v>
      </c>
      <c r="N26" s="80" t="n">
        <f t="shared" si="4"/>
        <v>0</v>
      </c>
      <c r="O26" s="80" t="n">
        <f t="shared" si="4"/>
        <v>-1.4213159999999999E-2</v>
      </c>
    </row>
    <row r="27">
      <c r="B27" s="85" t="s">
        <v>48</v>
      </c>
      <c r="C27" s="86"/>
      <c r="D27" s="86"/>
      <c r="E27" s="67"/>
      <c r="F27" s="67"/>
      <c r="G27" s="67"/>
      <c r="H27" s="67"/>
      <c r="I27" s="67"/>
      <c r="J27" s="67"/>
      <c r="K27" s="90"/>
      <c r="L27" s="95"/>
      <c r="M27" s="95"/>
      <c r="N27" s="95"/>
      <c r="O27" s="95"/>
    </row>
    <row r="28" ht="15.75" customHeight="1">
      <c r="B28" s="87" t="s">
        <v>49</v>
      </c>
      <c r="C28" s="87"/>
      <c r="D28" s="88"/>
      <c r="E28" s="91" t="n">
        <f>ROUND(E8,-LEN(ROUND(E8,0))+2)</f>
        <v>4900</v>
      </c>
      <c r="F28" s="92"/>
      <c r="G28" s="91" t="n">
        <f>ROUND(F8,-LEN(ROUND(F8,0))+2)</f>
        <v>72000</v>
      </c>
      <c r="H28" s="91" t="n">
        <f>ROUND(G8,-LEN(ROUND(G8,0))+2)</f>
        <v>2000</v>
      </c>
      <c r="I28" s="91" t="n">
        <f>ROUND(H8,-LEN(ROUND(H8,0))+2)</f>
        <v>59</v>
      </c>
      <c r="J28" s="91" t="n">
        <f>ROUND(I8,-LEN(ROUND(I8,0))+2)</f>
        <v>1600000</v>
      </c>
      <c r="K28" s="93"/>
      <c r="L28" s="81" t="n">
        <f>J8/1000000</f>
        <v>-3.7394922401704003</v>
      </c>
      <c r="M28" s="81" t="n">
        <f t="shared" ref="M28:O28" si="5">K8/1000000</f>
        <v>-33.041246299380802</v>
      </c>
      <c r="N28" s="81" t="n">
        <f t="shared" si="5"/>
        <v>-8.2129996533773397</v>
      </c>
      <c r="O28" s="81" t="n">
        <f t="shared" si="5"/>
        <v>-29.051221374276999</v>
      </c>
    </row>
    <row r="29" ht="15.75" customHeight="1"/>
  </sheetData>
  <mergeCells count="4">
    <mergeCell ref="B15:D16"/>
    <mergeCell ref="E15:E16"/>
    <mergeCell ref="G15:J15"/>
    <mergeCell ref="L15:O15"/>
  </mergeCells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J25" sqref="J25"/>
    </sheetView>
  </sheetViews>
  <sheetFormatPr defaultRowHeight="15.0"/>
  <cols>
    <col min="3" max="3" width="10.5703125" hidden="0" customWidth="1"/>
    <col min="4" max="4" width="10.140625" hidden="0" customWidth="1"/>
    <col min="5" max="5" width="10.5703125" hidden="0" customWidth="1"/>
    <col min="6" max="6" width="10.140625" hidden="0" customWidth="1"/>
  </cols>
  <sheetData>
    <row r="2">
      <c r="B2" t="s">
        <v>138</v>
      </c>
      <c r="C2" t="s">
        <v>143</v>
      </c>
      <c r="D2" t="s">
        <v>144</v>
      </c>
      <c r="E2" t="s">
        <v>146</v>
      </c>
      <c r="F2" t="s">
        <v>145</v>
      </c>
      <c r="G2" t="s">
        <v>147</v>
      </c>
    </row>
    <row r="3">
      <c r="B3" t="s">
        <v>155</v>
      </c>
      <c r="C3" t="n">
        <v>-2140769.8800852</v>
      </c>
      <c r="D3" t="n">
        <v>-12624340.8373622</v>
      </c>
      <c r="E3" t="n">
        <v>-14546724.6174865</v>
      </c>
      <c r="F3" t="n">
        <v>-2839531.59936858</v>
      </c>
      <c r="G3" t="n">
        <v>-11707193.0181179</v>
      </c>
    </row>
    <row r="4">
      <c r="B4" t="s">
        <v>156</v>
      </c>
      <c r="C4" t="n">
        <v>-2140769.8800852</v>
      </c>
      <c r="D4" t="n">
        <v>-15149209.0048346</v>
      </c>
      <c r="E4" t="n">
        <v>-17454207.4729838</v>
      </c>
      <c r="F4" t="n">
        <v>-3705175.21315668</v>
      </c>
      <c r="G4" t="n">
        <v>-13749032.2598271</v>
      </c>
    </row>
    <row r="5">
      <c r="B5" t="s">
        <v>157</v>
      </c>
      <c r="C5" t="n">
        <v>-2140769.8800852</v>
      </c>
      <c r="D5" t="n">
        <v>-17674077.1723071</v>
      </c>
      <c r="E5" t="n">
        <v>-20361690.3284811</v>
      </c>
      <c r="F5" t="n">
        <v>-4284108.84021241</v>
      </c>
      <c r="G5" t="n">
        <v>-16077581.4882687</v>
      </c>
    </row>
    <row r="6">
      <c r="B6" t="s">
        <v>158</v>
      </c>
      <c r="C6" t="n">
        <v>-2140769.8800852</v>
      </c>
      <c r="D6" t="n">
        <v>-20198945.3397795</v>
      </c>
      <c r="E6" t="n">
        <v>-23269173.1839784</v>
      </c>
      <c r="F6" t="n">
        <v>-4940233.61754223</v>
      </c>
      <c r="G6" t="n">
        <v>-18328939.5664362</v>
      </c>
    </row>
    <row r="7">
      <c r="B7" t="s">
        <v>159</v>
      </c>
      <c r="C7" t="n">
        <v>-2366373.4201704</v>
      </c>
      <c r="D7" t="n">
        <v>-22723813.5072519</v>
      </c>
      <c r="E7" t="n">
        <v>-26176656.0394757</v>
      </c>
      <c r="F7" t="n">
        <v>-5756254.34901126</v>
      </c>
      <c r="G7" t="n">
        <v>-20420401.6904644</v>
      </c>
    </row>
    <row r="8">
      <c r="B8" t="s">
        <v>160</v>
      </c>
      <c r="C8" t="n">
        <v>-2366373.4201704</v>
      </c>
      <c r="D8" t="n">
        <v>-25248681.6747244</v>
      </c>
      <c r="E8" t="n">
        <v>-29084138.894973</v>
      </c>
      <c r="F8" t="n">
        <v>-6579626.61860164</v>
      </c>
      <c r="G8" t="n">
        <v>-22504512.2763713</v>
      </c>
    </row>
    <row r="9">
      <c r="B9" t="s">
        <v>161</v>
      </c>
      <c r="C9" t="n">
        <v>-3734589.4201704</v>
      </c>
      <c r="D9" t="n">
        <v>-27773549.8421968</v>
      </c>
      <c r="E9" t="n">
        <v>-31991621.7504703</v>
      </c>
      <c r="F9" t="n">
        <v>-7480190.03846611</v>
      </c>
      <c r="G9" t="n">
        <v>-24511431.7120042</v>
      </c>
    </row>
    <row r="10">
      <c r="B10" t="s">
        <v>186</v>
      </c>
      <c r="C10" t="n">
        <v>-11215792.212451</v>
      </c>
      <c r="D10" t="n">
        <v>-91876447.0739626</v>
      </c>
      <c r="E10" t="n">
        <v>-105843090.110474</v>
      </c>
      <c r="F10" t="n">
        <v>-22973796.9648019</v>
      </c>
      <c r="G10" t="n">
        <v>-82869293.1456721</v>
      </c>
    </row>
    <row r="11">
      <c r="B11" t="s">
        <v>187</v>
      </c>
      <c r="C11" t="n">
        <v>-1944977.90255549</v>
      </c>
      <c r="D11" t="n">
        <v>-15932682.7690146</v>
      </c>
      <c r="E11" t="n">
        <v>-18354697.3324387</v>
      </c>
      <c r="F11" t="n">
        <v>-3983983.17193602</v>
      </c>
      <c r="G11" t="n">
        <v>-14370714.1605026</v>
      </c>
    </row>
    <row r="14" ht="15.75" customHeight="1"/>
    <row r="15" ht="15.75" customHeight="1">
      <c r="B15" s="34"/>
      <c r="C15" s="13" t="s">
        <v>16</v>
      </c>
      <c r="D15" s="13"/>
      <c r="E15" s="13"/>
      <c r="F15" s="13"/>
      <c r="G15" s="13"/>
    </row>
    <row r="16" ht="63.75" customHeight="1">
      <c r="B16" s="35" t="s">
        <v>2</v>
      </c>
      <c r="C16" s="103" t="s">
        <v>17</v>
      </c>
      <c r="D16" s="11" t="s">
        <v>58</v>
      </c>
      <c r="E16" s="103" t="s">
        <v>61</v>
      </c>
      <c r="F16" s="103" t="s">
        <v>19</v>
      </c>
      <c r="G16" s="103" t="s">
        <v>59</v>
      </c>
    </row>
    <row r="17">
      <c r="B17" s="15" t="n">
        <v>2019</v>
      </c>
      <c r="C17" s="37" t="n">
        <f>C3/1000000</f>
        <v>-2.1407698800852</v>
      </c>
      <c r="D17" s="32" t="n">
        <f t="shared" ref="D17:G17" si="0">D3/1000000</f>
        <v>-12.624340837362199</v>
      </c>
      <c r="E17" s="32" t="n">
        <f t="shared" si="0"/>
        <v>-14.546724617486499</v>
      </c>
      <c r="F17" s="37" t="n">
        <f t="shared" si="0"/>
        <v>-2.8395315993685801</v>
      </c>
      <c r="G17" s="32" t="n">
        <f t="shared" si="0"/>
        <v>-11.707193018117898</v>
      </c>
    </row>
    <row r="18">
      <c r="B18" s="17" t="n">
        <v>2020</v>
      </c>
      <c r="C18" s="31" t="n">
        <f t="shared" ref="C18:G18" si="1">C4/1000000</f>
        <v>-2.1407698800852</v>
      </c>
      <c r="D18" s="33" t="n">
        <f t="shared" si="1"/>
        <v>-15.149209004834599</v>
      </c>
      <c r="E18" s="33" t="n">
        <f t="shared" si="1"/>
        <v>-17.4542074729838</v>
      </c>
      <c r="F18" s="31" t="n">
        <f t="shared" si="1"/>
        <v>-3.70517521315668</v>
      </c>
      <c r="G18" s="33" t="n">
        <f t="shared" si="1"/>
        <v>-13.7490322598271</v>
      </c>
    </row>
    <row r="19">
      <c r="B19" s="17" t="n">
        <v>2021</v>
      </c>
      <c r="C19" s="31" t="n">
        <f t="shared" ref="C19:G19" si="2">C5/1000000</f>
        <v>-2.1407698800852</v>
      </c>
      <c r="D19" s="33" t="n">
        <f t="shared" si="2"/>
        <v>-17.674077172307101</v>
      </c>
      <c r="E19" s="33" t="n">
        <f t="shared" si="2"/>
        <v>-20.361690328481099</v>
      </c>
      <c r="F19" s="31" t="n">
        <f t="shared" si="2"/>
        <v>-4.2841088402124106</v>
      </c>
      <c r="G19" s="33" t="n">
        <f t="shared" si="2"/>
        <v>-16.077581488268699</v>
      </c>
    </row>
    <row r="20">
      <c r="B20" s="17" t="n">
        <v>2022</v>
      </c>
      <c r="C20" s="31" t="n">
        <f t="shared" ref="C20:G20" si="3">C6/1000000</f>
        <v>-2.1407698800852</v>
      </c>
      <c r="D20" s="33" t="n">
        <f t="shared" si="3"/>
        <v>-20.198945339779499</v>
      </c>
      <c r="E20" s="33" t="n">
        <f t="shared" si="3"/>
        <v>-23.269173183978403</v>
      </c>
      <c r="F20" s="31" t="n">
        <f t="shared" si="3"/>
        <v>-4.9402336175422299</v>
      </c>
      <c r="G20" s="33" t="n">
        <f t="shared" si="3"/>
        <v>-18.328939566436201</v>
      </c>
    </row>
    <row r="21">
      <c r="B21" s="17" t="n">
        <v>2023</v>
      </c>
      <c r="C21" s="31" t="n">
        <f t="shared" ref="C21:G21" si="4">C7/1000000</f>
        <v>-2.3663734201703996</v>
      </c>
      <c r="D21" s="33" t="n">
        <f t="shared" si="4"/>
        <v>-22.723813507251901</v>
      </c>
      <c r="E21" s="33" t="n">
        <f t="shared" si="4"/>
        <v>-26.176656039475702</v>
      </c>
      <c r="F21" s="31" t="n">
        <f t="shared" si="4"/>
        <v>-5.7562543490112601</v>
      </c>
      <c r="G21" s="33" t="n">
        <f t="shared" si="4"/>
        <v>-20.420401690464399</v>
      </c>
    </row>
    <row r="22">
      <c r="B22" s="17" t="n">
        <v>2024</v>
      </c>
      <c r="C22" s="31" t="n">
        <f t="shared" ref="C22:G22" si="5">C8/1000000</f>
        <v>-2.3663734201703996</v>
      </c>
      <c r="D22" s="33" t="n">
        <f t="shared" si="5"/>
        <v>-25.248681674724399</v>
      </c>
      <c r="E22" s="33" t="n">
        <f t="shared" si="5"/>
        <v>-29.084138894972998</v>
      </c>
      <c r="F22" s="31" t="n">
        <f t="shared" si="5"/>
        <v>-6.5796266186016394</v>
      </c>
      <c r="G22" s="33" t="n">
        <f t="shared" si="5"/>
        <v>-22.504512276371301</v>
      </c>
    </row>
    <row r="23">
      <c r="B23" s="102" t="n">
        <v>2025</v>
      </c>
      <c r="C23" s="105" t="n">
        <f t="shared" ref="C23:G23" si="6">C9/1000000</f>
        <v>-3.7345894201704</v>
      </c>
      <c r="D23" s="104" t="n">
        <f t="shared" si="6"/>
        <v>-27.7735498421968</v>
      </c>
      <c r="E23" s="104" t="n">
        <f t="shared" si="6"/>
        <v>-31.991621750470298</v>
      </c>
      <c r="F23" s="105" t="n">
        <f t="shared" si="6"/>
        <v>-7.4801900384661097</v>
      </c>
      <c r="G23" s="104" t="n">
        <f t="shared" si="6"/>
        <v>-24.5114317120042</v>
      </c>
    </row>
    <row r="24">
      <c r="B24" s="106" t="s">
        <v>56</v>
      </c>
      <c r="C24" s="33" t="n">
        <f t="shared" ref="C24:G24" si="7">C10/1000000</f>
        <v>-11.215792212450999</v>
      </c>
      <c r="D24" s="33" t="n">
        <f t="shared" si="7"/>
        <v>-91.876447073962595</v>
      </c>
      <c r="E24" s="33" t="n">
        <f t="shared" si="7"/>
        <v>-105.84309011047401</v>
      </c>
      <c r="F24" s="33" t="n">
        <f t="shared" si="7"/>
        <v>-22.973796964801899</v>
      </c>
      <c r="G24" s="33" t="n">
        <f t="shared" si="7"/>
        <v>-82.869293145672103</v>
      </c>
    </row>
    <row r="25" ht="15.75" customHeight="1">
      <c r="B25" s="107" t="s">
        <v>57</v>
      </c>
      <c r="C25" s="38" t="n">
        <f t="shared" ref="C25:G25" si="8">C11/1000000</f>
        <v>-1.9449779025554899</v>
      </c>
      <c r="D25" s="39" t="n">
        <f t="shared" si="8"/>
        <v>-15.932682769014601</v>
      </c>
      <c r="E25" s="39" t="n">
        <f t="shared" si="8"/>
        <v>-18.3546973324387</v>
      </c>
      <c r="F25" s="38" t="n">
        <f t="shared" si="8"/>
        <v>-3.9839831719360199</v>
      </c>
      <c r="G25" s="39" t="n">
        <f t="shared" si="8"/>
        <v>-14.370714160502599</v>
      </c>
    </row>
    <row r="26" ht="15.75" customHeight="1"/>
  </sheetData>
  <mergeCells count="1">
    <mergeCell ref="C15:G15"/>
  </mergeCells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K12"/>
    </sheetView>
  </sheetViews>
  <sheetFormatPr defaultRowHeight="15.0"/>
  <cols>
    <col min="3" max="3" width="10.7109375" hidden="0" customWidth="1"/>
    <col min="4" max="4" width="10.7109375" hidden="0" customWidth="1"/>
    <col min="5" max="5" width="10.7109375" hidden="0" customWidth="1"/>
    <col min="6" max="6" width="10.7109375" hidden="0" customWidth="1"/>
  </cols>
  <sheetData>
    <row r="2">
      <c r="B2" t="s">
        <v>138</v>
      </c>
      <c r="C2" t="s">
        <v>143</v>
      </c>
      <c r="D2" t="s">
        <v>144</v>
      </c>
      <c r="E2" t="s">
        <v>148</v>
      </c>
      <c r="F2" t="s">
        <v>145</v>
      </c>
      <c r="G2" t="s">
        <v>149</v>
      </c>
    </row>
    <row r="3">
      <c r="B3" t="s">
        <v>155</v>
      </c>
      <c r="C3" t="n">
        <v>-2140769.8800852</v>
      </c>
      <c r="D3" t="n">
        <v>-12624340.8373622</v>
      </c>
      <c r="E3" t="n">
        <v>-14275741.2695142</v>
      </c>
      <c r="F3" t="n">
        <v>-2839531.59936858</v>
      </c>
      <c r="G3" t="n">
        <v>-11436209.6701456</v>
      </c>
    </row>
    <row r="4">
      <c r="B4" t="s">
        <v>156</v>
      </c>
      <c r="C4" t="n">
        <v>-2140769.8800852</v>
      </c>
      <c r="D4" t="n">
        <v>-15149209.0048346</v>
      </c>
      <c r="E4" t="n">
        <v>-17129027.455417</v>
      </c>
      <c r="F4" t="n">
        <v>-3705175.21315668</v>
      </c>
      <c r="G4" t="n">
        <v>-13423852.2422603</v>
      </c>
    </row>
    <row r="5">
      <c r="B5" t="s">
        <v>157</v>
      </c>
      <c r="C5" t="n">
        <v>-2140769.8800852</v>
      </c>
      <c r="D5" t="n">
        <v>-17674077.1723071</v>
      </c>
      <c r="E5" t="n">
        <v>-19982313.6413198</v>
      </c>
      <c r="F5" t="n">
        <v>-4284108.84021241</v>
      </c>
      <c r="G5" t="n">
        <v>-15698204.8011074</v>
      </c>
    </row>
    <row r="6">
      <c r="B6" t="s">
        <v>158</v>
      </c>
      <c r="C6" t="n">
        <v>-2140769.8800852</v>
      </c>
      <c r="D6" t="n">
        <v>-20198945.3397795</v>
      </c>
      <c r="E6" t="n">
        <v>-22835599.8272227</v>
      </c>
      <c r="F6" t="n">
        <v>-4940233.61754223</v>
      </c>
      <c r="G6" t="n">
        <v>-17895366.2096804</v>
      </c>
    </row>
    <row r="7">
      <c r="B7" t="s">
        <v>159</v>
      </c>
      <c r="C7" t="n">
        <v>-2366373.4201704</v>
      </c>
      <c r="D7" t="n">
        <v>-22723813.5072519</v>
      </c>
      <c r="E7" t="n">
        <v>-25688886.0131255</v>
      </c>
      <c r="F7" t="n">
        <v>-5756254.34901126</v>
      </c>
      <c r="G7" t="n">
        <v>-19932631.6641142</v>
      </c>
    </row>
    <row r="8">
      <c r="B8" t="s">
        <v>160</v>
      </c>
      <c r="C8" t="n">
        <v>-2366373.4201704</v>
      </c>
      <c r="D8" t="n">
        <v>-25248681.6747244</v>
      </c>
      <c r="E8" t="n">
        <v>-28542172.1990283</v>
      </c>
      <c r="F8" t="n">
        <v>-6579626.61860164</v>
      </c>
      <c r="G8" t="n">
        <v>-21962545.5804267</v>
      </c>
    </row>
    <row r="9">
      <c r="B9" t="s">
        <v>161</v>
      </c>
      <c r="C9" t="n">
        <v>-3734589.4201704</v>
      </c>
      <c r="D9" t="n">
        <v>-27773549.8421968</v>
      </c>
      <c r="E9" t="n">
        <v>-31395458.3849312</v>
      </c>
      <c r="F9" t="n">
        <v>-7480190.03846611</v>
      </c>
      <c r="G9" t="n">
        <v>-23915268.346465</v>
      </c>
    </row>
    <row r="10">
      <c r="B10" t="s">
        <v>186</v>
      </c>
      <c r="C10" t="n">
        <v>-14155028.9774173</v>
      </c>
      <c r="D10" t="n">
        <v>-116869244.809517</v>
      </c>
      <c r="E10" t="n">
        <v>-132125493.298199</v>
      </c>
      <c r="F10" t="n">
        <v>-29330774.0106027</v>
      </c>
      <c r="G10" t="n">
        <v>-102794719.287596</v>
      </c>
    </row>
    <row r="11">
      <c r="B11" t="s">
        <v>187</v>
      </c>
      <c r="C11" t="n">
        <v>-2205798.14412749</v>
      </c>
      <c r="D11" t="n">
        <v>-18211899.3693116</v>
      </c>
      <c r="E11" t="n">
        <v>-20589302.1041538</v>
      </c>
      <c r="F11" t="n">
        <v>-4570655.91187611</v>
      </c>
      <c r="G11" t="n">
        <v>-16018646.1922777</v>
      </c>
    </row>
    <row r="14" ht="15.75" customHeight="1"/>
    <row r="15" ht="15.75" customHeight="1">
      <c r="B15" s="34"/>
      <c r="C15" s="13" t="s">
        <v>16</v>
      </c>
      <c r="D15" s="13"/>
      <c r="E15" s="13"/>
      <c r="F15" s="13"/>
      <c r="G15" s="13"/>
    </row>
    <row r="16" ht="63.75" customHeight="1">
      <c r="B16" s="35" t="s">
        <v>2</v>
      </c>
      <c r="C16" s="103" t="s">
        <v>17</v>
      </c>
      <c r="D16" s="11" t="s">
        <v>58</v>
      </c>
      <c r="E16" s="103" t="s">
        <v>61</v>
      </c>
      <c r="F16" s="103" t="s">
        <v>19</v>
      </c>
      <c r="G16" s="103" t="s">
        <v>59</v>
      </c>
    </row>
    <row r="17">
      <c r="B17" s="15" t="n">
        <v>2019</v>
      </c>
      <c r="C17" s="37" t="n">
        <f>C3/1000000</f>
        <v>-2.1407698800852</v>
      </c>
      <c r="D17" s="32" t="n">
        <f t="shared" ref="D17:G17" si="0">D3/1000000</f>
        <v>-12.624340837362199</v>
      </c>
      <c r="E17" s="32" t="n">
        <f t="shared" si="0"/>
        <v>-14.275741269514199</v>
      </c>
      <c r="F17" s="37" t="n">
        <f t="shared" si="0"/>
        <v>-2.8395315993685801</v>
      </c>
      <c r="G17" s="32" t="n">
        <f t="shared" si="0"/>
        <v>-11.436209670145599</v>
      </c>
    </row>
    <row r="18">
      <c r="B18" s="17" t="n">
        <v>2020</v>
      </c>
      <c r="C18" s="31" t="n">
        <f t="shared" ref="C18:G18" si="1">C4/1000000</f>
        <v>-2.1407698800852</v>
      </c>
      <c r="D18" s="33" t="n">
        <f t="shared" si="1"/>
        <v>-15.149209004834599</v>
      </c>
      <c r="E18" s="33" t="n">
        <f t="shared" si="1"/>
        <v>-17.129027455416999</v>
      </c>
      <c r="F18" s="31" t="n">
        <f t="shared" si="1"/>
        <v>-3.70517521315668</v>
      </c>
      <c r="G18" s="33" t="n">
        <f t="shared" si="1"/>
        <v>-13.423852242260299</v>
      </c>
    </row>
    <row r="19">
      <c r="B19" s="17" t="n">
        <v>2021</v>
      </c>
      <c r="C19" s="31" t="n">
        <f t="shared" ref="C19:G19" si="2">C5/1000000</f>
        <v>-2.1407698800852</v>
      </c>
      <c r="D19" s="33" t="n">
        <f t="shared" si="2"/>
        <v>-17.674077172307101</v>
      </c>
      <c r="E19" s="33" t="n">
        <f t="shared" si="2"/>
        <v>-19.982313641319799</v>
      </c>
      <c r="F19" s="31" t="n">
        <f t="shared" si="2"/>
        <v>-4.2841088402124106</v>
      </c>
      <c r="G19" s="33" t="n">
        <f t="shared" si="2"/>
        <v>-15.6982048011074</v>
      </c>
    </row>
    <row r="20">
      <c r="B20" s="17" t="n">
        <v>2022</v>
      </c>
      <c r="C20" s="31" t="n">
        <f t="shared" ref="C20:G20" si="3">C6/1000000</f>
        <v>-2.1407698800852</v>
      </c>
      <c r="D20" s="33" t="n">
        <f t="shared" si="3"/>
        <v>-20.198945339779499</v>
      </c>
      <c r="E20" s="33" t="n">
        <f t="shared" si="3"/>
        <v>-22.835599827222701</v>
      </c>
      <c r="F20" s="31" t="n">
        <f t="shared" si="3"/>
        <v>-4.9402336175422299</v>
      </c>
      <c r="G20" s="33" t="n">
        <f t="shared" si="3"/>
        <v>-17.8953662096804</v>
      </c>
    </row>
    <row r="21">
      <c r="B21" s="17" t="n">
        <v>2023</v>
      </c>
      <c r="C21" s="31" t="n">
        <f t="shared" ref="C21:G21" si="4">C7/1000000</f>
        <v>-2.3663734201703996</v>
      </c>
      <c r="D21" s="33" t="n">
        <f t="shared" si="4"/>
        <v>-22.723813507251901</v>
      </c>
      <c r="E21" s="33" t="n">
        <f t="shared" si="4"/>
        <v>-25.688886013125501</v>
      </c>
      <c r="F21" s="31" t="n">
        <f t="shared" si="4"/>
        <v>-5.7562543490112601</v>
      </c>
      <c r="G21" s="33" t="n">
        <f t="shared" si="4"/>
        <v>-19.932631664114201</v>
      </c>
    </row>
    <row r="22">
      <c r="B22" s="17" t="n">
        <v>2024</v>
      </c>
      <c r="C22" s="31" t="n">
        <f t="shared" ref="C22:G22" si="5">C8/1000000</f>
        <v>-2.3663734201703996</v>
      </c>
      <c r="D22" s="33" t="n">
        <f t="shared" si="5"/>
        <v>-25.248681674724399</v>
      </c>
      <c r="E22" s="33" t="n">
        <f t="shared" si="5"/>
        <v>-28.542172199028297</v>
      </c>
      <c r="F22" s="31" t="n">
        <f t="shared" si="5"/>
        <v>-6.5796266186016394</v>
      </c>
      <c r="G22" s="33" t="n">
        <f t="shared" si="5"/>
        <v>-21.962545580426699</v>
      </c>
    </row>
    <row r="23">
      <c r="B23" s="102" t="n">
        <v>2025</v>
      </c>
      <c r="C23" s="105" t="n">
        <f t="shared" ref="C23:G23" si="6">C9/1000000</f>
        <v>-3.7345894201704</v>
      </c>
      <c r="D23" s="104" t="n">
        <f t="shared" si="6"/>
        <v>-27.7735498421968</v>
      </c>
      <c r="E23" s="104" t="n">
        <f t="shared" si="6"/>
        <v>-31.395458384931199</v>
      </c>
      <c r="F23" s="105" t="n">
        <f t="shared" si="6"/>
        <v>-7.4801900384661097</v>
      </c>
      <c r="G23" s="104" t="n">
        <f t="shared" si="6"/>
        <v>-23.915268346464998</v>
      </c>
    </row>
    <row r="24">
      <c r="B24" s="106" t="s">
        <v>56</v>
      </c>
      <c r="C24" s="33" t="n">
        <f t="shared" ref="C24:G24" si="7">C10/1000000</f>
        <v>-14.155028977417299</v>
      </c>
      <c r="D24" s="33" t="n">
        <f t="shared" si="7"/>
        <v>-116.869244809517</v>
      </c>
      <c r="E24" s="33" t="n">
        <f t="shared" si="7"/>
        <v>-132.12549329819899</v>
      </c>
      <c r="F24" s="33" t="n">
        <f t="shared" si="7"/>
        <v>-29.330774010602703</v>
      </c>
      <c r="G24" s="33" t="n">
        <f t="shared" si="7"/>
        <v>-102.794719287596</v>
      </c>
    </row>
    <row r="25" ht="15.75" customHeight="1">
      <c r="B25" s="107" t="s">
        <v>57</v>
      </c>
      <c r="C25" s="38" t="n">
        <f t="shared" ref="C25:G25" si="8">C11/1000000</f>
        <v>-2.2057981441274901</v>
      </c>
      <c r="D25" s="39" t="n">
        <f t="shared" si="8"/>
        <v>-18.211899369311602</v>
      </c>
      <c r="E25" s="39" t="n">
        <f t="shared" si="8"/>
        <v>-20.589302104153802</v>
      </c>
      <c r="F25" s="38" t="n">
        <f t="shared" si="8"/>
        <v>-4.5706559118761101</v>
      </c>
      <c r="G25" s="39" t="n">
        <f t="shared" si="8"/>
        <v>-16.0186461922777</v>
      </c>
    </row>
    <row r="26" ht="15.75" customHeight="1"/>
  </sheetData>
  <mergeCells count="1">
    <mergeCell ref="C15:G15"/>
  </mergeCells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K29" sqref="K29"/>
    </sheetView>
  </sheetViews>
  <sheetFormatPr defaultRowHeight="15.0"/>
  <cols>
    <col min="3" max="3" width="10.5703125" hidden="0" customWidth="1"/>
    <col min="4" max="4" width="10.140625" hidden="0" customWidth="1"/>
    <col min="5" max="5" width="10.140625" hidden="0" customWidth="1"/>
    <col min="6" max="6" width="10.140625" hidden="0" customWidth="1"/>
    <col min="7" max="7" width="10.140625" hidden="0" customWidth="1"/>
  </cols>
  <sheetData>
    <row r="2">
      <c r="B2" t="s">
        <v>138</v>
      </c>
      <c r="C2" t="s">
        <v>143</v>
      </c>
      <c r="D2" t="s">
        <v>144</v>
      </c>
      <c r="E2" t="s">
        <v>146</v>
      </c>
      <c r="F2" t="s">
        <v>145</v>
      </c>
      <c r="G2" t="s">
        <v>147</v>
      </c>
    </row>
    <row r="3">
      <c r="B3" t="s">
        <v>155</v>
      </c>
      <c r="C3" t="n">
        <v>-1747505.90802543</v>
      </c>
      <c r="D3" t="n">
        <v>-10305222.6226852</v>
      </c>
      <c r="E3" t="n">
        <v>-11874460.4209701</v>
      </c>
      <c r="F3" t="n">
        <v>-2317903.61592906</v>
      </c>
      <c r="G3" t="n">
        <v>-9556556.80504105</v>
      </c>
    </row>
    <row r="4">
      <c r="B4" t="s">
        <v>156</v>
      </c>
      <c r="C4" t="n">
        <v>-1633183.09161255</v>
      </c>
      <c r="D4" t="n">
        <v>-11557259.0160956</v>
      </c>
      <c r="E4" t="n">
        <v>-13315731.3112235</v>
      </c>
      <c r="F4" t="n">
        <v>-2826660.4299144</v>
      </c>
      <c r="G4" t="n">
        <v>-10489070.8813091</v>
      </c>
    </row>
    <row r="5">
      <c r="B5" t="s">
        <v>157</v>
      </c>
      <c r="C5" t="n">
        <v>-1526339.33795566</v>
      </c>
      <c r="D5" t="n">
        <v>-12601372.7589827</v>
      </c>
      <c r="E5" t="n">
        <v>-14517603.7951333</v>
      </c>
      <c r="F5" t="n">
        <v>-3054510.39447525</v>
      </c>
      <c r="G5" t="n">
        <v>-11463093.400658</v>
      </c>
    </row>
    <row r="6">
      <c r="B6" t="s">
        <v>158</v>
      </c>
      <c r="C6" t="n">
        <v>-1426485.36257538</v>
      </c>
      <c r="D6" t="n">
        <v>-13459410.1564569</v>
      </c>
      <c r="E6" t="n">
        <v>-15505232.6057837</v>
      </c>
      <c r="F6" t="n">
        <v>-3291886.25488619</v>
      </c>
      <c r="G6" t="n">
        <v>-12213346.3508975</v>
      </c>
    </row>
    <row r="7">
      <c r="B7" t="s">
        <v>159</v>
      </c>
      <c r="C7" t="n">
        <v>-1473658.43661367</v>
      </c>
      <c r="D7" t="n">
        <v>-14151248.9962747</v>
      </c>
      <c r="E7" t="n">
        <v>-16301505.7919852</v>
      </c>
      <c r="F7" t="n">
        <v>-3584705.91006882</v>
      </c>
      <c r="G7" t="n">
        <v>-12716799.8819164</v>
      </c>
    </row>
    <row r="8">
      <c r="B8" t="s">
        <v>160</v>
      </c>
      <c r="C8" t="n">
        <v>-1377250.87533988</v>
      </c>
      <c r="D8" t="n">
        <v>-14694962.612954</v>
      </c>
      <c r="E8" t="n">
        <v>-16927233.6353084</v>
      </c>
      <c r="F8" t="n">
        <v>-3829402.59666463</v>
      </c>
      <c r="G8" t="n">
        <v>-13097831.0386438</v>
      </c>
    </row>
    <row r="9">
      <c r="B9" t="s">
        <v>161</v>
      </c>
      <c r="C9" t="n">
        <v>-2031369.20032845</v>
      </c>
      <c r="D9" t="n">
        <v>-15106970.9105135</v>
      </c>
      <c r="E9" t="n">
        <v>-17401322.5500697</v>
      </c>
      <c r="F9" t="n">
        <v>-4068727.76286353</v>
      </c>
      <c r="G9" t="n">
        <v>-13332594.7872062</v>
      </c>
    </row>
    <row r="10">
      <c r="B10" t="s">
        <v>186</v>
      </c>
      <c r="C10" t="n">
        <v>-11215792.212451</v>
      </c>
      <c r="D10" t="n">
        <v>-91876447.0739626</v>
      </c>
      <c r="E10" t="n">
        <v>-105843090.110474</v>
      </c>
      <c r="F10" t="n">
        <v>-22973796.9648019</v>
      </c>
      <c r="G10" t="n">
        <v>-82869293.1456721</v>
      </c>
    </row>
    <row r="11">
      <c r="B11" t="s">
        <v>187</v>
      </c>
      <c r="C11" t="n">
        <v>-1944977.90255549</v>
      </c>
      <c r="D11" t="n">
        <v>-15932682.7690146</v>
      </c>
      <c r="E11" t="n">
        <v>-18354697.3324387</v>
      </c>
      <c r="F11" t="n">
        <v>-3983983.17193602</v>
      </c>
      <c r="G11" t="n">
        <v>-14370714.1605026</v>
      </c>
    </row>
    <row r="14" ht="15.75" customHeight="1"/>
    <row r="15" ht="15.75" customHeight="1">
      <c r="B15" s="34"/>
      <c r="C15" s="13" t="s">
        <v>60</v>
      </c>
      <c r="D15" s="13"/>
      <c r="E15" s="13"/>
      <c r="F15" s="13"/>
      <c r="G15" s="13"/>
    </row>
    <row r="16" ht="63.75" customHeight="1">
      <c r="B16" s="35" t="s">
        <v>2</v>
      </c>
      <c r="C16" s="103" t="s">
        <v>17</v>
      </c>
      <c r="D16" s="11" t="s">
        <v>58</v>
      </c>
      <c r="E16" s="103" t="s">
        <v>61</v>
      </c>
      <c r="F16" s="103" t="s">
        <v>19</v>
      </c>
      <c r="G16" s="103" t="s">
        <v>59</v>
      </c>
    </row>
    <row r="17">
      <c r="B17" s="15" t="n">
        <v>2019</v>
      </c>
      <c r="C17" s="37" t="n">
        <f>C3/1000000</f>
        <v>-1.74750590802543</v>
      </c>
      <c r="D17" s="32" t="n">
        <f t="shared" ref="D17:G17" si="0">D3/1000000</f>
        <v>-10.3052226226852</v>
      </c>
      <c r="E17" s="32" t="n">
        <f t="shared" si="0"/>
        <v>-11.874460420970101</v>
      </c>
      <c r="F17" s="37" t="n">
        <f t="shared" si="0"/>
        <v>-2.31790361592906</v>
      </c>
      <c r="G17" s="32" t="n">
        <f t="shared" si="0"/>
        <v>-9.5565568050410512</v>
      </c>
    </row>
    <row r="18">
      <c r="B18" s="17" t="n">
        <v>2020</v>
      </c>
      <c r="C18" s="31" t="n">
        <f t="shared" ref="C18:G18" si="1">C4/1000000</f>
        <v>-1.63318309161255</v>
      </c>
      <c r="D18" s="33" t="n">
        <f t="shared" si="1"/>
        <v>-11.5572590160956</v>
      </c>
      <c r="E18" s="33" t="n">
        <f t="shared" si="1"/>
        <v>-13.3157313112235</v>
      </c>
      <c r="F18" s="31" t="n">
        <f t="shared" si="1"/>
        <v>-2.8266604299144</v>
      </c>
      <c r="G18" s="33" t="n">
        <f t="shared" si="1"/>
        <v>-10.4890708813091</v>
      </c>
    </row>
    <row r="19">
      <c r="B19" s="17" t="n">
        <v>2021</v>
      </c>
      <c r="C19" s="31" t="n">
        <f t="shared" ref="C19:G19" si="2">C5/1000000</f>
        <v>-1.52633933795566</v>
      </c>
      <c r="D19" s="33" t="n">
        <f t="shared" si="2"/>
        <v>-12.601372758982698</v>
      </c>
      <c r="E19" s="33" t="n">
        <f t="shared" si="2"/>
        <v>-14.517603795133301</v>
      </c>
      <c r="F19" s="31" t="n">
        <f t="shared" si="2"/>
        <v>-3.0545103944752499</v>
      </c>
      <c r="G19" s="33" t="n">
        <f t="shared" si="2"/>
        <v>-11.463093400658</v>
      </c>
    </row>
    <row r="20">
      <c r="B20" s="17" t="n">
        <v>2022</v>
      </c>
      <c r="C20" s="31" t="n">
        <f t="shared" ref="C20:G20" si="3">C6/1000000</f>
        <v>-1.4264853625753799</v>
      </c>
      <c r="D20" s="33" t="n">
        <f t="shared" si="3"/>
        <v>-13.459410156456901</v>
      </c>
      <c r="E20" s="33" t="n">
        <f t="shared" si="3"/>
        <v>-15.505232605783698</v>
      </c>
      <c r="F20" s="31" t="n">
        <f t="shared" si="3"/>
        <v>-3.2918862548861898</v>
      </c>
      <c r="G20" s="33" t="n">
        <f t="shared" si="3"/>
        <v>-12.213346350897501</v>
      </c>
    </row>
    <row r="21">
      <c r="B21" s="17" t="n">
        <v>2023</v>
      </c>
      <c r="C21" s="31" t="n">
        <f t="shared" ref="C21:G21" si="4">C7/1000000</f>
        <v>-1.47365843661367</v>
      </c>
      <c r="D21" s="33" t="n">
        <f t="shared" si="4"/>
        <v>-14.151248996274701</v>
      </c>
      <c r="E21" s="33" t="n">
        <f t="shared" si="4"/>
        <v>-16.3015057919852</v>
      </c>
      <c r="F21" s="31" t="n">
        <f t="shared" si="4"/>
        <v>-3.5847059100688203</v>
      </c>
      <c r="G21" s="33" t="n">
        <f t="shared" si="4"/>
        <v>-12.716799881916399</v>
      </c>
    </row>
    <row r="22">
      <c r="B22" s="17" t="n">
        <v>2024</v>
      </c>
      <c r="C22" s="31" t="n">
        <f t="shared" ref="C22:G22" si="5">C8/1000000</f>
        <v>-1.3772508753398798</v>
      </c>
      <c r="D22" s="33" t="n">
        <f t="shared" si="5"/>
        <v>-14.694962612954001</v>
      </c>
      <c r="E22" s="33" t="n">
        <f t="shared" si="5"/>
        <v>-16.927233635308401</v>
      </c>
      <c r="F22" s="31" t="n">
        <f t="shared" si="5"/>
        <v>-3.8294025966646297</v>
      </c>
      <c r="G22" s="33" t="n">
        <f t="shared" si="5"/>
        <v>-13.0978310386438</v>
      </c>
    </row>
    <row r="23">
      <c r="B23" s="102" t="n">
        <v>2025</v>
      </c>
      <c r="C23" s="105" t="n">
        <f t="shared" ref="C23:G23" si="6">C9/1000000</f>
        <v>-2.03136920032845</v>
      </c>
      <c r="D23" s="104" t="n">
        <f t="shared" si="6"/>
        <v>-15.1069709105135</v>
      </c>
      <c r="E23" s="104" t="n">
        <f t="shared" si="6"/>
        <v>-17.4013225500697</v>
      </c>
      <c r="F23" s="105" t="n">
        <f t="shared" si="6"/>
        <v>-4.0687277628635297</v>
      </c>
      <c r="G23" s="104" t="n">
        <f t="shared" si="6"/>
        <v>-13.332594787206201</v>
      </c>
    </row>
    <row r="24">
      <c r="B24" s="106" t="s">
        <v>56</v>
      </c>
      <c r="C24" s="33" t="n">
        <f t="shared" ref="C24:G24" si="7">C10/1000000</f>
        <v>-11.215792212450999</v>
      </c>
      <c r="D24" s="33" t="n">
        <f t="shared" si="7"/>
        <v>-91.876447073962595</v>
      </c>
      <c r="E24" s="33" t="n">
        <f t="shared" si="7"/>
        <v>-105.84309011047401</v>
      </c>
      <c r="F24" s="33" t="n">
        <f t="shared" si="7"/>
        <v>-22.973796964801899</v>
      </c>
      <c r="G24" s="33" t="n">
        <f t="shared" si="7"/>
        <v>-82.869293145672103</v>
      </c>
    </row>
    <row r="25" ht="15.75" customHeight="1">
      <c r="B25" s="107" t="s">
        <v>57</v>
      </c>
      <c r="C25" s="38" t="n">
        <f t="shared" ref="C25:G25" si="8">C11/1000000</f>
        <v>-1.9449779025554899</v>
      </c>
      <c r="D25" s="39" t="n">
        <f t="shared" si="8"/>
        <v>-15.932682769014601</v>
      </c>
      <c r="E25" s="39" t="n">
        <f t="shared" si="8"/>
        <v>-18.3546973324387</v>
      </c>
      <c r="F25" s="38" t="n">
        <f t="shared" si="8"/>
        <v>-3.9839831719360199</v>
      </c>
      <c r="G25" s="39" t="n">
        <f t="shared" si="8"/>
        <v>-14.370714160502599</v>
      </c>
    </row>
    <row r="26" ht="15.75" customHeight="1"/>
  </sheetData>
  <mergeCells count="1">
    <mergeCell ref="C15:G15"/>
  </mergeCells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F20" sqref="F20"/>
    </sheetView>
  </sheetViews>
  <sheetFormatPr defaultRowHeight="15.0"/>
  <sheetData>
    <row r="2">
      <c r="B2" t="s">
        <v>138</v>
      </c>
      <c r="C2" t="s">
        <v>143</v>
      </c>
      <c r="D2" t="s">
        <v>144</v>
      </c>
      <c r="E2" t="s">
        <v>148</v>
      </c>
      <c r="F2" t="s">
        <v>145</v>
      </c>
      <c r="G2" t="s">
        <v>149</v>
      </c>
    </row>
    <row r="3">
      <c r="B3" t="s">
        <v>155</v>
      </c>
      <c r="C3" t="n">
        <v>-1959107.70035443</v>
      </c>
      <c r="D3" t="n">
        <v>-11553060.2221435</v>
      </c>
      <c r="E3" t="n">
        <v>-13064325.5538796</v>
      </c>
      <c r="F3" t="n">
        <v>-2598573.6596319</v>
      </c>
      <c r="G3" t="n">
        <v>-10465751.8942477</v>
      </c>
    </row>
    <row r="4">
      <c r="B4" t="s">
        <v>156</v>
      </c>
      <c r="C4" t="n">
        <v>-1902046.31102372</v>
      </c>
      <c r="D4" t="n">
        <v>-13459875.9869633</v>
      </c>
      <c r="E4" t="n">
        <v>-15218919.0375302</v>
      </c>
      <c r="F4" t="n">
        <v>-3292000.18714796</v>
      </c>
      <c r="G4" t="n">
        <v>-11926918.8503823</v>
      </c>
    </row>
    <row r="5">
      <c r="B5" t="s">
        <v>157</v>
      </c>
      <c r="C5" t="n">
        <v>-1846646.90390653</v>
      </c>
      <c r="D5" t="n">
        <v>-15245814.2247157</v>
      </c>
      <c r="E5" t="n">
        <v>-17236919.279322</v>
      </c>
      <c r="F5" t="n">
        <v>-3695509.91882507</v>
      </c>
      <c r="G5" t="n">
        <v>-13541409.3604969</v>
      </c>
    </row>
    <row r="6">
      <c r="B6" t="s">
        <v>158</v>
      </c>
      <c r="C6" t="n">
        <v>-1792861.07175391</v>
      </c>
      <c r="D6" t="n">
        <v>-16916298.723679</v>
      </c>
      <c r="E6" t="n">
        <v>-19124455.347227</v>
      </c>
      <c r="F6" t="n">
        <v>-4137367.87903096</v>
      </c>
      <c r="G6" t="n">
        <v>-14987087.468196</v>
      </c>
    </row>
    <row r="7">
      <c r="B7" t="s">
        <v>159</v>
      </c>
      <c r="C7" t="n">
        <v>-1924078.14060909</v>
      </c>
      <c r="D7" t="n">
        <v>-18476539.868096</v>
      </c>
      <c r="E7" t="n">
        <v>-20887415.1531393</v>
      </c>
      <c r="F7" t="n">
        <v>-4680361.54831432</v>
      </c>
      <c r="G7" t="n">
        <v>-16207053.604825</v>
      </c>
    </row>
    <row r="8">
      <c r="B8" t="s">
        <v>160</v>
      </c>
      <c r="C8" t="n">
        <v>-1868037.02971756</v>
      </c>
      <c r="D8" t="n">
        <v>-19931542.4682805</v>
      </c>
      <c r="E8" t="n">
        <v>-22531454.3012915</v>
      </c>
      <c r="F8" t="n">
        <v>-5194018.01106191</v>
      </c>
      <c r="G8" t="n">
        <v>-17337436.2902295</v>
      </c>
    </row>
    <row r="9">
      <c r="B9" t="s">
        <v>161</v>
      </c>
      <c r="C9" t="n">
        <v>-2862251.82005208</v>
      </c>
      <c r="D9" t="n">
        <v>-21286113.3156393</v>
      </c>
      <c r="E9" t="n">
        <v>-24062004.6258093</v>
      </c>
      <c r="F9" t="n">
        <v>-5732942.80659054</v>
      </c>
      <c r="G9" t="n">
        <v>-18329061.8192187</v>
      </c>
    </row>
    <row r="10">
      <c r="B10" t="s">
        <v>186</v>
      </c>
      <c r="C10" t="n">
        <v>-14155028.9774173</v>
      </c>
      <c r="D10" t="n">
        <v>-116869244.809517</v>
      </c>
      <c r="E10" t="n">
        <v>-132125493.298199</v>
      </c>
      <c r="F10" t="n">
        <v>-29330774.0106027</v>
      </c>
      <c r="G10" t="n">
        <v>-102794719.287596</v>
      </c>
    </row>
    <row r="11">
      <c r="B11" t="s">
        <v>187</v>
      </c>
      <c r="C11" t="n">
        <v>-2205798.14412749</v>
      </c>
      <c r="D11" t="n">
        <v>-18211899.3693116</v>
      </c>
      <c r="E11" t="n">
        <v>-20589302.1041538</v>
      </c>
      <c r="F11" t="n">
        <v>-4570655.91187611</v>
      </c>
      <c r="G11" t="n">
        <v>-16018646.1922777</v>
      </c>
    </row>
    <row r="14" ht="15.75" customHeight="1"/>
    <row r="15" ht="15.75" customHeight="1">
      <c r="B15" s="34"/>
      <c r="C15" s="13" t="s">
        <v>16</v>
      </c>
      <c r="D15" s="13"/>
      <c r="E15" s="13"/>
      <c r="F15" s="13"/>
      <c r="G15" s="13"/>
    </row>
    <row r="16" ht="63.75" customHeight="1">
      <c r="B16" s="35" t="s">
        <v>2</v>
      </c>
      <c r="C16" s="103" t="s">
        <v>17</v>
      </c>
      <c r="D16" s="11" t="s">
        <v>58</v>
      </c>
      <c r="E16" s="103" t="s">
        <v>61</v>
      </c>
      <c r="F16" s="103" t="s">
        <v>19</v>
      </c>
      <c r="G16" s="103" t="s">
        <v>59</v>
      </c>
    </row>
    <row r="17">
      <c r="B17" s="15" t="n">
        <v>2019</v>
      </c>
      <c r="C17" s="37" t="n">
        <f>C3/1000000</f>
        <v>-1.9591077003544299</v>
      </c>
      <c r="D17" s="32" t="n">
        <f t="shared" ref="D17:G17" si="0">D3/1000000</f>
        <v>-11.553060222143499</v>
      </c>
      <c r="E17" s="32" t="n">
        <f t="shared" si="0"/>
        <v>-13.0643255538796</v>
      </c>
      <c r="F17" s="37" t="n">
        <f t="shared" si="0"/>
        <v>-2.5985736596319002</v>
      </c>
      <c r="G17" s="32" t="n">
        <f t="shared" si="0"/>
        <v>-10.465751894247699</v>
      </c>
    </row>
    <row r="18">
      <c r="B18" s="17" t="n">
        <v>2020</v>
      </c>
      <c r="C18" s="31" t="n">
        <f t="shared" ref="C18:G18" si="1">C4/1000000</f>
        <v>-1.90204631102372</v>
      </c>
      <c r="D18" s="33" t="n">
        <f t="shared" si="1"/>
        <v>-13.459875986963301</v>
      </c>
      <c r="E18" s="33" t="n">
        <f t="shared" si="1"/>
        <v>-15.218919037530201</v>
      </c>
      <c r="F18" s="31" t="n">
        <f t="shared" si="1"/>
        <v>-3.2920001871479601</v>
      </c>
      <c r="G18" s="33" t="n">
        <f t="shared" si="1"/>
        <v>-11.9269188503823</v>
      </c>
    </row>
    <row r="19">
      <c r="B19" s="17" t="n">
        <v>2021</v>
      </c>
      <c r="C19" s="31" t="n">
        <f t="shared" ref="C19:G19" si="2">C5/1000000</f>
        <v>-1.8466469039065301</v>
      </c>
      <c r="D19" s="33" t="n">
        <f t="shared" si="2"/>
        <v>-15.2458142247157</v>
      </c>
      <c r="E19" s="33" t="n">
        <f t="shared" si="2"/>
        <v>-17.236919279321999</v>
      </c>
      <c r="F19" s="31" t="n">
        <f t="shared" si="2"/>
        <v>-3.6955099188250697</v>
      </c>
      <c r="G19" s="33" t="n">
        <f t="shared" si="2"/>
        <v>-13.5414093604969</v>
      </c>
    </row>
    <row r="20">
      <c r="B20" s="17" t="n">
        <v>2022</v>
      </c>
      <c r="C20" s="31" t="n">
        <f t="shared" ref="C20:G20" si="3">C6/1000000</f>
        <v>-1.79286107175391</v>
      </c>
      <c r="D20" s="33" t="n">
        <f t="shared" si="3"/>
        <v>-16.916298723678999</v>
      </c>
      <c r="E20" s="33" t="n">
        <f t="shared" si="3"/>
        <v>-19.124455347226998</v>
      </c>
      <c r="F20" s="31" t="n">
        <f t="shared" si="3"/>
        <v>-4.1373678790309603</v>
      </c>
      <c r="G20" s="33" t="n">
        <f t="shared" si="3"/>
        <v>-14.987087468196</v>
      </c>
    </row>
    <row r="21">
      <c r="B21" s="17" t="n">
        <v>2023</v>
      </c>
      <c r="C21" s="31" t="n">
        <f t="shared" ref="C21:G21" si="4">C7/1000000</f>
        <v>-1.9240781406090899</v>
      </c>
      <c r="D21" s="33" t="n">
        <f t="shared" si="4"/>
        <v>-18.476539868096001</v>
      </c>
      <c r="E21" s="33" t="n">
        <f t="shared" si="4"/>
        <v>-20.887415153139301</v>
      </c>
      <c r="F21" s="31" t="n">
        <f t="shared" si="4"/>
        <v>-4.6803615483143197</v>
      </c>
      <c r="G21" s="33" t="n">
        <f t="shared" si="4"/>
        <v>-16.207053604824999</v>
      </c>
    </row>
    <row r="22">
      <c r="B22" s="17" t="n">
        <v>2024</v>
      </c>
      <c r="C22" s="31" t="n">
        <f t="shared" ref="C22:G22" si="5">C8/1000000</f>
        <v>-1.8680370297175599</v>
      </c>
      <c r="D22" s="33" t="n">
        <f t="shared" si="5"/>
        <v>-19.931542468280501</v>
      </c>
      <c r="E22" s="33" t="n">
        <f t="shared" si="5"/>
        <v>-22.5314543012915</v>
      </c>
      <c r="F22" s="31" t="n">
        <f t="shared" si="5"/>
        <v>-5.1940180110619094</v>
      </c>
      <c r="G22" s="33" t="n">
        <f t="shared" si="5"/>
        <v>-17.337436290229498</v>
      </c>
    </row>
    <row r="23">
      <c r="B23" s="102" t="n">
        <v>2025</v>
      </c>
      <c r="C23" s="105" t="n">
        <f t="shared" ref="C23:G23" si="6">C9/1000000</f>
        <v>-2.8622518200520797</v>
      </c>
      <c r="D23" s="104" t="n">
        <f t="shared" si="6"/>
        <v>-21.286113315639298</v>
      </c>
      <c r="E23" s="104" t="n">
        <f t="shared" si="6"/>
        <v>-24.062004625809301</v>
      </c>
      <c r="F23" s="105" t="n">
        <f t="shared" si="6"/>
        <v>-5.7329428065905406</v>
      </c>
      <c r="G23" s="104" t="n">
        <f t="shared" si="6"/>
        <v>-18.329061819218698</v>
      </c>
    </row>
    <row r="24">
      <c r="B24" s="106" t="s">
        <v>56</v>
      </c>
      <c r="C24" s="33" t="n">
        <f t="shared" ref="C24:G24" si="7">C10/1000000</f>
        <v>-14.155028977417299</v>
      </c>
      <c r="D24" s="33" t="n">
        <f t="shared" si="7"/>
        <v>-116.869244809517</v>
      </c>
      <c r="E24" s="33" t="n">
        <f t="shared" si="7"/>
        <v>-132.12549329819899</v>
      </c>
      <c r="F24" s="33" t="n">
        <f t="shared" si="7"/>
        <v>-29.330774010602703</v>
      </c>
      <c r="G24" s="33" t="n">
        <f t="shared" si="7"/>
        <v>-102.794719287596</v>
      </c>
    </row>
    <row r="25" ht="15.75" customHeight="1">
      <c r="B25" s="107" t="s">
        <v>57</v>
      </c>
      <c r="C25" s="38" t="n">
        <f t="shared" ref="C25:G25" si="8">C11/1000000</f>
        <v>-2.2057981441274901</v>
      </c>
      <c r="D25" s="39" t="n">
        <f t="shared" si="8"/>
        <v>-18.211899369311602</v>
      </c>
      <c r="E25" s="39" t="n">
        <f t="shared" si="8"/>
        <v>-20.589302104153802</v>
      </c>
      <c r="F25" s="38" t="n">
        <f t="shared" si="8"/>
        <v>-4.5706559118761101</v>
      </c>
      <c r="G25" s="39" t="n">
        <f t="shared" si="8"/>
        <v>-16.0186461922777</v>
      </c>
    </row>
    <row r="26" ht="15.75" customHeight="1"/>
  </sheetData>
  <mergeCells count="1">
    <mergeCell ref="C15:G15"/>
  </mergeCells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I17" sqref="I17"/>
    </sheetView>
  </sheetViews>
  <sheetFormatPr defaultRowHeight="15.0"/>
  <cols>
    <col min="2" max="2" width="29.85546875" hidden="0" customWidth="1"/>
    <col min="3" max="3" width="10.5703125" hidden="0" customWidth="1"/>
  </cols>
  <sheetData>
    <row r="2">
      <c r="B2" t="s">
        <v>165</v>
      </c>
      <c r="C2" t="s">
        <v>188</v>
      </c>
      <c r="D2" t="s">
        <v>166</v>
      </c>
      <c r="E2" t="s">
        <v>167</v>
      </c>
    </row>
    <row r="3">
      <c r="B3" t="s">
        <v>139</v>
      </c>
      <c r="C3" t="s">
        <v>185</v>
      </c>
      <c r="D3" t="n">
        <v>348731.759704473</v>
      </c>
      <c r="E3" t="n">
        <v>368208.133999305</v>
      </c>
    </row>
    <row r="4">
      <c r="B4" t="s">
        <v>140</v>
      </c>
      <c r="C4" t="s">
        <v>185</v>
      </c>
      <c r="D4" t="n">
        <v>9659.8697438139</v>
      </c>
      <c r="E4" t="n">
        <v>10199.3653117807</v>
      </c>
    </row>
    <row r="5">
      <c r="B5" t="s">
        <v>164</v>
      </c>
      <c r="C5" t="s">
        <v>185</v>
      </c>
      <c r="D5" t="n">
        <v>-10292153.3698797</v>
      </c>
      <c r="E5" t="n">
        <v>-11300441.7835167</v>
      </c>
    </row>
    <row r="6">
      <c r="B6" t="s">
        <v>143</v>
      </c>
      <c r="C6" t="s">
        <v>186</v>
      </c>
      <c r="D6" t="n">
        <v>-11215792.212451</v>
      </c>
      <c r="E6" t="n">
        <v>-11238870.835793</v>
      </c>
    </row>
    <row r="7">
      <c r="B7" t="s">
        <v>146</v>
      </c>
      <c r="C7" t="s">
        <v>186</v>
      </c>
      <c r="D7" t="n">
        <v>-105843090.110474</v>
      </c>
      <c r="E7" t="n">
        <v>-123292001.495563</v>
      </c>
    </row>
    <row r="8">
      <c r="B8" t="s">
        <v>147</v>
      </c>
      <c r="C8" t="s">
        <v>186</v>
      </c>
      <c r="D8" t="n">
        <v>-82869293.1456721</v>
      </c>
      <c r="E8" t="n">
        <v>-98067537.2054323</v>
      </c>
    </row>
    <row r="9">
      <c r="B9" t="s">
        <v>143</v>
      </c>
      <c r="C9" t="s">
        <v>187</v>
      </c>
      <c r="D9" t="n">
        <v>-1944977.90255549</v>
      </c>
      <c r="E9" t="n">
        <v>-1948980.06411227</v>
      </c>
    </row>
    <row r="10">
      <c r="B10" t="s">
        <v>146</v>
      </c>
      <c r="C10" t="s">
        <v>187</v>
      </c>
      <c r="D10" t="n">
        <v>-18354697.3324387</v>
      </c>
      <c r="E10" t="n">
        <v>-21380586.7591322</v>
      </c>
    </row>
    <row r="11">
      <c r="B11" t="s">
        <v>147</v>
      </c>
      <c r="C11" t="s">
        <v>187</v>
      </c>
      <c r="D11" t="n">
        <v>-14370714.1605026</v>
      </c>
      <c r="E11" t="n">
        <v>-17006305.8595948</v>
      </c>
    </row>
    <row r="14" ht="15.75" customHeight="1"/>
    <row r="15" ht="15.75" customHeight="1">
      <c r="B15" s="45"/>
      <c r="C15" s="40" t="s">
        <v>22</v>
      </c>
      <c r="D15" s="110"/>
      <c r="E15" s="20"/>
    </row>
    <row r="16" ht="15.75" customHeight="1">
      <c r="B16" s="46"/>
      <c r="C16" s="20" t="s">
        <v>23</v>
      </c>
      <c r="D16" s="20" t="s">
        <v>24</v>
      </c>
    </row>
    <row r="17" ht="15.75" customHeight="1">
      <c r="B17" s="47"/>
      <c r="C17" s="109" t="s">
        <v>25</v>
      </c>
      <c r="D17" s="109"/>
    </row>
    <row r="18" ht="15.75" customHeight="1">
      <c r="B18" s="113" t="s">
        <v>62</v>
      </c>
      <c r="C18" s="49"/>
      <c r="D18" s="49"/>
    </row>
    <row r="19" ht="15.75" customHeight="1">
      <c r="B19" s="64" t="s">
        <v>27</v>
      </c>
      <c r="C19" s="49"/>
      <c r="D19" s="49"/>
    </row>
    <row r="20" ht="15.75" customHeight="1">
      <c r="B20" s="50" t="s">
        <v>63</v>
      </c>
      <c r="C20" s="51" t="n">
        <f t="shared" ref="C20:D21" si="0">ROUND(D3,-LEN(ROUND(D3,0))+2)</f>
        <v>350000</v>
      </c>
      <c r="D20" s="51" t="n">
        <f t="shared" si="0"/>
        <v>370000</v>
      </c>
    </row>
    <row r="21" ht="15.75" customHeight="1">
      <c r="B21" s="50" t="s">
        <v>64</v>
      </c>
      <c r="C21" s="51" t="n">
        <f t="shared" si="0"/>
        <v>9700</v>
      </c>
      <c r="D21" s="51" t="n">
        <f t="shared" si="0"/>
        <v>10000</v>
      </c>
    </row>
    <row r="22" ht="15.75" customHeight="1">
      <c r="B22" s="52" t="s">
        <v>30</v>
      </c>
      <c r="C22" s="53" t="n">
        <f>D5/10^6</f>
        <v>-10.292153369879701</v>
      </c>
      <c r="D22" s="53" t="n">
        <f>E5/10^6</f>
        <v>-11.3004417835167</v>
      </c>
    </row>
    <row r="23" ht="15.75" customHeight="1">
      <c r="B23" s="54" t="s">
        <v>65</v>
      </c>
      <c r="C23" s="21"/>
      <c r="D23" s="21"/>
    </row>
    <row r="24" ht="15.75" customHeight="1">
      <c r="B24" s="64" t="s">
        <v>66</v>
      </c>
      <c r="C24" s="108"/>
      <c r="D24" s="108"/>
    </row>
    <row r="25" ht="15.75" customHeight="1">
      <c r="B25" s="50" t="s">
        <v>67</v>
      </c>
      <c r="C25" s="31" t="n">
        <f>D6/1000000</f>
        <v>-11.215792212450999</v>
      </c>
      <c r="D25" s="33" t="n">
        <f t="shared" ref="D25" si="1">E6/1000000</f>
        <v>-11.238870835793</v>
      </c>
    </row>
    <row r="26" ht="15.75" customHeight="1">
      <c r="B26" s="50" t="s">
        <v>68</v>
      </c>
      <c r="C26" s="31" t="n">
        <f t="shared" ref="C26:D26" si="2">D7/1000000</f>
        <v>-105.84309011047401</v>
      </c>
      <c r="D26" s="33" t="n">
        <f t="shared" si="2"/>
        <v>-123.292001495563</v>
      </c>
    </row>
    <row r="27" ht="15.75" customHeight="1">
      <c r="B27" s="111" t="s">
        <v>69</v>
      </c>
      <c r="C27" s="105" t="n">
        <f t="shared" ref="C27:D27" si="3">D8/1000000</f>
        <v>-82.869293145672103</v>
      </c>
      <c r="D27" s="104" t="n">
        <f t="shared" si="3"/>
        <v>-98.067537205432302</v>
      </c>
    </row>
    <row r="28" ht="15.75" customHeight="1">
      <c r="B28" s="54" t="s">
        <v>70</v>
      </c>
      <c r="C28" s="33"/>
      <c r="D28" s="33"/>
    </row>
    <row r="29" ht="15.75" customHeight="1">
      <c r="B29" s="64" t="s">
        <v>66</v>
      </c>
      <c r="C29" s="112"/>
      <c r="D29" s="112"/>
    </row>
    <row r="30" ht="15.75" customHeight="1">
      <c r="B30" s="50" t="s">
        <v>67</v>
      </c>
      <c r="C30" s="31" t="n">
        <f>D9/1000000</f>
        <v>-1.9449779025554899</v>
      </c>
      <c r="D30" s="31" t="n">
        <f t="shared" ref="D30" si="4">E9/1000000</f>
        <v>-1.9489800641122701</v>
      </c>
    </row>
    <row r="31" ht="15.75" customHeight="1">
      <c r="B31" s="50" t="s">
        <v>68</v>
      </c>
      <c r="C31" s="31" t="n">
        <f t="shared" ref="C31:D31" si="5">D10/1000000</f>
        <v>-18.3546973324387</v>
      </c>
      <c r="D31" s="33" t="n">
        <f t="shared" si="5"/>
        <v>-21.3805867591322</v>
      </c>
    </row>
    <row r="32" ht="15.75" customHeight="1">
      <c r="B32" s="55" t="s">
        <v>69</v>
      </c>
      <c r="C32" s="38" t="n">
        <f t="shared" ref="C32:D32" si="6">D11/1000000</f>
        <v>-14.370714160502599</v>
      </c>
      <c r="D32" s="39" t="n">
        <f t="shared" si="6"/>
        <v>-17.0063058595948</v>
      </c>
    </row>
    <row r="33" ht="15.75" customHeight="1"/>
  </sheetData>
  <mergeCells count="2">
    <mergeCell ref="D16:D17"/>
    <mergeCell ref="C15:D15"/>
  </mergeCells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O21" sqref="O21"/>
    </sheetView>
  </sheetViews>
  <sheetFormatPr defaultRowHeight="15.0"/>
  <cols>
    <col min="3" max="3" width="10.140625" hidden="0" customWidth="1"/>
  </cols>
  <sheetData>
    <row r="2">
      <c r="B2" t="s">
        <v>138</v>
      </c>
      <c r="C2" t="s">
        <v>146</v>
      </c>
      <c r="D2" t="s">
        <v>145</v>
      </c>
      <c r="E2" t="s">
        <v>147</v>
      </c>
      <c r="F2" t="s">
        <v>189</v>
      </c>
      <c r="G2" t="s">
        <v>148</v>
      </c>
      <c r="H2" t="s">
        <v>190</v>
      </c>
      <c r="I2" t="s">
        <v>149</v>
      </c>
    </row>
    <row r="3">
      <c r="B3" t="s">
        <v>155</v>
      </c>
      <c r="C3" t="n">
        <v>-11874460.4209701</v>
      </c>
      <c r="D3" t="n">
        <v>-2317903.61592906</v>
      </c>
      <c r="E3" t="n">
        <v>-9556556.80504105</v>
      </c>
      <c r="F3" t="s">
        <v>155</v>
      </c>
      <c r="G3" t="n">
        <v>-13064325.5538796</v>
      </c>
      <c r="H3" t="n">
        <v>-2598573.6596319</v>
      </c>
      <c r="I3" t="n">
        <v>-10465751.8942477</v>
      </c>
    </row>
    <row r="4">
      <c r="B4" t="s">
        <v>156</v>
      </c>
      <c r="C4" t="n">
        <v>-13315731.3112235</v>
      </c>
      <c r="D4" t="n">
        <v>-2826660.4299144</v>
      </c>
      <c r="E4" t="n">
        <v>-10489070.8813091</v>
      </c>
      <c r="F4" t="s">
        <v>156</v>
      </c>
      <c r="G4" t="n">
        <v>-15218919.0375302</v>
      </c>
      <c r="H4" t="n">
        <v>-3292000.18714796</v>
      </c>
      <c r="I4" t="n">
        <v>-11926918.8503823</v>
      </c>
    </row>
    <row r="5">
      <c r="B5" t="s">
        <v>157</v>
      </c>
      <c r="C5" t="n">
        <v>-14517603.7951333</v>
      </c>
      <c r="D5" t="n">
        <v>-3054510.39447525</v>
      </c>
      <c r="E5" t="n">
        <v>-11463093.400658</v>
      </c>
      <c r="F5" t="s">
        <v>157</v>
      </c>
      <c r="G5" t="n">
        <v>-17236919.279322</v>
      </c>
      <c r="H5" t="n">
        <v>-3695509.91882507</v>
      </c>
      <c r="I5" t="n">
        <v>-13541409.3604969</v>
      </c>
    </row>
    <row r="6">
      <c r="B6" t="s">
        <v>158</v>
      </c>
      <c r="C6" t="n">
        <v>-15505232.6057837</v>
      </c>
      <c r="D6" t="n">
        <v>-3291886.25488619</v>
      </c>
      <c r="E6" t="n">
        <v>-12213346.3508975</v>
      </c>
      <c r="F6" t="s">
        <v>158</v>
      </c>
      <c r="G6" t="n">
        <v>-19124455.347227</v>
      </c>
      <c r="H6" t="n">
        <v>-4137367.87903096</v>
      </c>
      <c r="I6" t="n">
        <v>-14987087.468196</v>
      </c>
    </row>
    <row r="7">
      <c r="B7" t="s">
        <v>159</v>
      </c>
      <c r="C7" t="n">
        <v>-16301505.7919852</v>
      </c>
      <c r="D7" t="n">
        <v>-3584705.91006882</v>
      </c>
      <c r="E7" t="n">
        <v>-12716799.8819164</v>
      </c>
      <c r="F7" t="s">
        <v>159</v>
      </c>
      <c r="G7" t="n">
        <v>-20887415.1531393</v>
      </c>
      <c r="H7" t="n">
        <v>-4680361.54831432</v>
      </c>
      <c r="I7" t="n">
        <v>-16207053.604825</v>
      </c>
    </row>
    <row r="8">
      <c r="B8" t="s">
        <v>160</v>
      </c>
      <c r="C8" t="n">
        <v>-16927233.6353084</v>
      </c>
      <c r="D8" t="n">
        <v>-3829402.59666463</v>
      </c>
      <c r="E8" t="n">
        <v>-13097831.0386438</v>
      </c>
      <c r="F8" t="s">
        <v>160</v>
      </c>
      <c r="G8" t="n">
        <v>-22531454.3012915</v>
      </c>
      <c r="H8" t="n">
        <v>-5194018.01106191</v>
      </c>
      <c r="I8" t="n">
        <v>-17337436.2902295</v>
      </c>
    </row>
    <row r="9">
      <c r="B9" t="s">
        <v>161</v>
      </c>
      <c r="C9" t="n">
        <v>-17401322.5500697</v>
      </c>
      <c r="D9" t="n">
        <v>-4068727.76286353</v>
      </c>
      <c r="E9" t="n">
        <v>-13332594.7872062</v>
      </c>
      <c r="F9" t="s">
        <v>161</v>
      </c>
      <c r="G9" t="n">
        <v>-24062004.6258093</v>
      </c>
      <c r="H9" t="n">
        <v>-5732942.80659054</v>
      </c>
      <c r="I9" t="n">
        <v>-18329061.8192187</v>
      </c>
    </row>
    <row r="10">
      <c r="B10" t="s">
        <v>186</v>
      </c>
      <c r="C10" t="n">
        <v>-105843090.110474</v>
      </c>
      <c r="D10" t="n">
        <v>-22973796.9648019</v>
      </c>
      <c r="E10" t="n">
        <v>-82869293.1456721</v>
      </c>
      <c r="F10" t="s">
        <v>186</v>
      </c>
      <c r="G10" t="n">
        <v>-132125493.298199</v>
      </c>
      <c r="H10" t="n">
        <v>-29330774.0106027</v>
      </c>
      <c r="I10" t="n">
        <v>-102794719.287596</v>
      </c>
    </row>
    <row r="11">
      <c r="B11" t="s">
        <v>187</v>
      </c>
      <c r="C11" t="n">
        <v>-18354697.3324387</v>
      </c>
      <c r="D11" t="n">
        <v>-3983983.17193602</v>
      </c>
      <c r="E11" t="n">
        <v>-14370714.1605026</v>
      </c>
      <c r="F11" t="s">
        <v>187</v>
      </c>
      <c r="G11" t="n">
        <v>-20589302.1041538</v>
      </c>
      <c r="H11" t="n">
        <v>-4570655.91187611</v>
      </c>
      <c r="I11" t="n">
        <v>-16018646.1922777</v>
      </c>
    </row>
    <row r="14" ht="15.75" customHeight="1"/>
    <row r="15" ht="15.75" customHeight="1">
      <c r="B15" s="65"/>
      <c r="C15" s="13" t="s">
        <v>38</v>
      </c>
      <c r="D15" s="13"/>
      <c r="E15" s="13"/>
      <c r="F15" s="34"/>
      <c r="G15" s="13" t="s">
        <v>39</v>
      </c>
      <c r="H15" s="13"/>
      <c r="I15" s="13"/>
    </row>
    <row r="16" ht="63.75" customHeight="1">
      <c r="B16" s="66" t="s">
        <v>2</v>
      </c>
      <c r="C16" s="14" t="s">
        <v>61</v>
      </c>
      <c r="D16" s="14" t="s">
        <v>19</v>
      </c>
      <c r="E16" s="14" t="s">
        <v>71</v>
      </c>
      <c r="F16" s="67"/>
      <c r="G16" s="14" t="s">
        <v>61</v>
      </c>
      <c r="H16" s="14" t="s">
        <v>19</v>
      </c>
      <c r="I16" s="14" t="s">
        <v>71</v>
      </c>
    </row>
    <row r="17">
      <c r="B17" s="15" t="n">
        <v>2019</v>
      </c>
      <c r="C17" s="59" t="n">
        <f>C3/1000000</f>
        <v>-11.874460420970101</v>
      </c>
      <c r="D17" s="62" t="n">
        <f t="shared" ref="D17:I17" si="0">D3/1000000</f>
        <v>-2.31790361592906</v>
      </c>
      <c r="E17" s="59" t="n">
        <f t="shared" si="0"/>
        <v>-9.5565568050410512</v>
      </c>
      <c r="F17" s="59"/>
      <c r="G17" s="59" t="n">
        <f t="shared" si="0"/>
        <v>-13.0643255538796</v>
      </c>
      <c r="H17" s="62" t="n">
        <f t="shared" si="0"/>
        <v>-2.5985736596319002</v>
      </c>
      <c r="I17" s="59" t="n">
        <f t="shared" si="0"/>
        <v>-10.465751894247699</v>
      </c>
    </row>
    <row r="18">
      <c r="B18" s="68" t="n">
        <v>2020</v>
      </c>
      <c r="C18" s="61" t="n">
        <f t="shared" ref="C18:E18" si="1">C4/1000000</f>
        <v>-13.3157313112235</v>
      </c>
      <c r="D18" s="63" t="n">
        <f t="shared" si="1"/>
        <v>-2.8266604299144</v>
      </c>
      <c r="E18" s="61" t="n">
        <f t="shared" si="1"/>
        <v>-10.4890708813091</v>
      </c>
      <c r="F18" s="61"/>
      <c r="G18" s="61" t="n">
        <f t="shared" ref="G18:I18" si="2">G4/1000000</f>
        <v>-15.218919037530201</v>
      </c>
      <c r="H18" s="63" t="n">
        <f t="shared" si="2"/>
        <v>-3.2920001871479601</v>
      </c>
      <c r="I18" s="61" t="n">
        <f t="shared" si="2"/>
        <v>-11.9269188503823</v>
      </c>
    </row>
    <row r="19">
      <c r="B19" s="68" t="n">
        <v>2021</v>
      </c>
      <c r="C19" s="61" t="n">
        <f t="shared" ref="C19:E19" si="3">C5/1000000</f>
        <v>-14.517603795133301</v>
      </c>
      <c r="D19" s="63" t="n">
        <f t="shared" si="3"/>
        <v>-3.0545103944752499</v>
      </c>
      <c r="E19" s="61" t="n">
        <f t="shared" si="3"/>
        <v>-11.463093400658</v>
      </c>
      <c r="F19" s="61"/>
      <c r="G19" s="61" t="n">
        <f t="shared" ref="G19:I19" si="4">G5/1000000</f>
        <v>-17.236919279321999</v>
      </c>
      <c r="H19" s="63" t="n">
        <f t="shared" si="4"/>
        <v>-3.6955099188250697</v>
      </c>
      <c r="I19" s="61" t="n">
        <f t="shared" si="4"/>
        <v>-13.5414093604969</v>
      </c>
    </row>
    <row r="20">
      <c r="B20" s="68" t="n">
        <v>2022</v>
      </c>
      <c r="C20" s="61" t="n">
        <f t="shared" ref="C20:E20" si="5">C6/1000000</f>
        <v>-15.505232605783698</v>
      </c>
      <c r="D20" s="63" t="n">
        <f t="shared" si="5"/>
        <v>-3.2918862548861898</v>
      </c>
      <c r="E20" s="61" t="n">
        <f t="shared" si="5"/>
        <v>-12.213346350897501</v>
      </c>
      <c r="F20" s="61"/>
      <c r="G20" s="61" t="n">
        <f t="shared" ref="G20:I20" si="6">G6/1000000</f>
        <v>-19.124455347226998</v>
      </c>
      <c r="H20" s="63" t="n">
        <f t="shared" si="6"/>
        <v>-4.1373678790309603</v>
      </c>
      <c r="I20" s="61" t="n">
        <f t="shared" si="6"/>
        <v>-14.987087468196</v>
      </c>
    </row>
    <row r="21">
      <c r="B21" s="68" t="n">
        <v>2023</v>
      </c>
      <c r="C21" s="61" t="n">
        <f t="shared" ref="C21:E21" si="7">C7/1000000</f>
        <v>-16.3015057919852</v>
      </c>
      <c r="D21" s="63" t="n">
        <f t="shared" si="7"/>
        <v>-3.5847059100688203</v>
      </c>
      <c r="E21" s="61" t="n">
        <f t="shared" si="7"/>
        <v>-12.716799881916399</v>
      </c>
      <c r="F21" s="61"/>
      <c r="G21" s="61" t="n">
        <f t="shared" ref="G21:I21" si="8">G7/1000000</f>
        <v>-20.887415153139301</v>
      </c>
      <c r="H21" s="63" t="n">
        <f t="shared" si="8"/>
        <v>-4.6803615483143197</v>
      </c>
      <c r="I21" s="61" t="n">
        <f t="shared" si="8"/>
        <v>-16.207053604824999</v>
      </c>
    </row>
    <row r="22">
      <c r="B22" s="68" t="n">
        <v>2024</v>
      </c>
      <c r="C22" s="61" t="n">
        <f t="shared" ref="C22:E22" si="9">C8/1000000</f>
        <v>-16.927233635308401</v>
      </c>
      <c r="D22" s="63" t="n">
        <f t="shared" si="9"/>
        <v>-3.8294025966646297</v>
      </c>
      <c r="E22" s="61" t="n">
        <f t="shared" si="9"/>
        <v>-13.0978310386438</v>
      </c>
      <c r="F22" s="61"/>
      <c r="G22" s="61" t="n">
        <f t="shared" ref="G22:I22" si="10">G8/1000000</f>
        <v>-22.5314543012915</v>
      </c>
      <c r="H22" s="63" t="n">
        <f t="shared" si="10"/>
        <v>-5.1940180110619094</v>
      </c>
      <c r="I22" s="61" t="n">
        <f t="shared" si="10"/>
        <v>-17.337436290229498</v>
      </c>
    </row>
    <row r="23">
      <c r="B23" s="68" t="n">
        <v>2025</v>
      </c>
      <c r="C23" s="114" t="n">
        <f t="shared" ref="C23:E23" si="11">C9/1000000</f>
        <v>-17.4013225500697</v>
      </c>
      <c r="D23" s="117" t="n">
        <f t="shared" si="11"/>
        <v>-4.0687277628635297</v>
      </c>
      <c r="E23" s="114" t="n">
        <f t="shared" si="11"/>
        <v>-13.332594787206201</v>
      </c>
      <c r="F23" s="114"/>
      <c r="G23" s="114" t="n">
        <f t="shared" ref="G23:I23" si="12">G9/1000000</f>
        <v>-24.062004625809301</v>
      </c>
      <c r="H23" s="117" t="n">
        <f t="shared" si="12"/>
        <v>-5.7329428065905406</v>
      </c>
      <c r="I23" s="114" t="n">
        <f t="shared" si="12"/>
        <v>-18.329061819218698</v>
      </c>
    </row>
    <row r="24">
      <c r="B24" s="115" t="s">
        <v>56</v>
      </c>
      <c r="C24" s="61" t="n">
        <f t="shared" ref="C24:E24" si="13">C10/1000000</f>
        <v>-105.84309011047401</v>
      </c>
      <c r="D24" s="61" t="n">
        <f t="shared" si="13"/>
        <v>-22.973796964801899</v>
      </c>
      <c r="E24" s="61" t="n">
        <f t="shared" si="13"/>
        <v>-82.869293145672103</v>
      </c>
      <c r="F24" s="61"/>
      <c r="G24" s="61" t="n">
        <f t="shared" ref="G24:I24" si="14">G10/1000000</f>
        <v>-132.12549329819899</v>
      </c>
      <c r="H24" s="61" t="n">
        <f t="shared" si="14"/>
        <v>-29.330774010602703</v>
      </c>
      <c r="I24" s="61" t="n">
        <f t="shared" si="14"/>
        <v>-102.794719287596</v>
      </c>
    </row>
    <row r="25" ht="15.75" customHeight="1">
      <c r="B25" s="116" t="s">
        <v>57</v>
      </c>
      <c r="C25" s="70" t="n">
        <f t="shared" ref="C25:E25" si="15">C11/1000000</f>
        <v>-18.3546973324387</v>
      </c>
      <c r="D25" s="71" t="n">
        <f t="shared" si="15"/>
        <v>-3.9839831719360199</v>
      </c>
      <c r="E25" s="70" t="n">
        <f t="shared" si="15"/>
        <v>-14.370714160502599</v>
      </c>
      <c r="F25" s="70"/>
      <c r="G25" s="70" t="n">
        <f t="shared" ref="G25:I25" si="16">G11/1000000</f>
        <v>-20.589302104153802</v>
      </c>
      <c r="H25" s="71" t="n">
        <f t="shared" si="16"/>
        <v>-4.5706559118761101</v>
      </c>
      <c r="I25" s="70" t="n">
        <f t="shared" si="16"/>
        <v>-16.0186461922777</v>
      </c>
    </row>
    <row r="26" ht="15.75" customHeight="1"/>
  </sheetData>
  <mergeCells count="2">
    <mergeCell ref="C15:E15"/>
    <mergeCell ref="G15:I1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2014-03-07T16:08:25Z</dcterms:created>
  <dcterms:modified xsi:type="dcterms:W3CDTF">2019-09-09T18:31:20Z</dcterms:modified>
</cp:coreProperties>
</file>