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AQUATICS\AQUATIC ARCHIVE\DATA ARCHIVES\DEPT. OF INTERIOR\USEPA\Out of holding time Project\"/>
    </mc:Choice>
  </mc:AlternateContent>
  <xr:revisionPtr revIDLastSave="0" documentId="13_ncr:1_{32E92CF4-E895-4B6B-832F-4AFFB58376D5}" xr6:coauthVersionLast="45" xr6:coauthVersionMax="45" xr10:uidLastSave="{00000000-0000-0000-0000-000000000000}"/>
  <bookViews>
    <workbookView xWindow="-120" yWindow="-120" windowWidth="29040" windowHeight="15840" activeTab="3" xr2:uid="{D9EDE3F1-957A-4877-907C-A9FA60ABAC9F}"/>
  </bookViews>
  <sheets>
    <sheet name="Foil Data" sheetId="30" r:id="rId1"/>
    <sheet name="Priortization" sheetId="2" r:id="rId2"/>
    <sheet name="Volumes filtered file" sheetId="20" r:id="rId3"/>
    <sheet name="OUTPUT - VOLUMETRIC" sheetId="24" r:id="rId4"/>
    <sheet name="PERIPHYTON" sheetId="18" r:id="rId5"/>
    <sheet name="Samples with no data received" sheetId="31" r:id="rId6"/>
  </sheets>
  <definedNames>
    <definedName name="_xlnm._FilterDatabase" localSheetId="0" hidden="1">'Foil Data'!$A$1:$M$322</definedName>
    <definedName name="_xlnm._FilterDatabase" localSheetId="1" hidden="1">Priortization!$A$1:$Q$1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5" i="31" l="1"/>
  <c r="W25" i="31" s="1"/>
  <c r="P25" i="31"/>
  <c r="O25" i="31"/>
  <c r="S25" i="31" s="1"/>
  <c r="X25" i="31" s="1"/>
  <c r="N25" i="31"/>
  <c r="Z25" i="31" s="1"/>
  <c r="M25" i="31"/>
  <c r="AA25" i="31" s="1"/>
  <c r="Z24" i="31"/>
  <c r="Y24" i="31"/>
  <c r="P24" i="31"/>
  <c r="O24" i="31"/>
  <c r="R24" i="31" s="1"/>
  <c r="W24" i="31" s="1"/>
  <c r="N24" i="31"/>
  <c r="M24" i="31"/>
  <c r="AA24" i="31" s="1"/>
  <c r="Z23" i="31"/>
  <c r="P23" i="31"/>
  <c r="S23" i="31" s="1"/>
  <c r="X23" i="31" s="1"/>
  <c r="O23" i="31"/>
  <c r="N23" i="31"/>
  <c r="Y23" i="31" s="1"/>
  <c r="M23" i="31"/>
  <c r="R23" i="31" s="1"/>
  <c r="W23" i="31" s="1"/>
  <c r="P22" i="31"/>
  <c r="O22" i="31"/>
  <c r="S22" i="31" s="1"/>
  <c r="X22" i="31" s="1"/>
  <c r="N22" i="31"/>
  <c r="Y22" i="31" s="1"/>
  <c r="M22" i="31"/>
  <c r="Z22" i="31" s="1"/>
  <c r="R21" i="31"/>
  <c r="W21" i="31" s="1"/>
  <c r="P21" i="31"/>
  <c r="O21" i="31"/>
  <c r="S21" i="31" s="1"/>
  <c r="X21" i="31" s="1"/>
  <c r="N21" i="31"/>
  <c r="Z21" i="31" s="1"/>
  <c r="M21" i="31"/>
  <c r="AA21" i="31" s="1"/>
  <c r="R20" i="31"/>
  <c r="W20" i="31" s="1"/>
  <c r="P20" i="31"/>
  <c r="O20" i="31"/>
  <c r="S20" i="31" s="1"/>
  <c r="X20" i="31" s="1"/>
  <c r="N20" i="31"/>
  <c r="Z20" i="31" s="1"/>
  <c r="M20" i="31"/>
  <c r="AA20" i="31" s="1"/>
  <c r="P19" i="31"/>
  <c r="O19" i="31"/>
  <c r="S19" i="31" s="1"/>
  <c r="X19" i="31" s="1"/>
  <c r="N19" i="31"/>
  <c r="Y19" i="31" s="1"/>
  <c r="M19" i="31"/>
  <c r="Z19" i="31" s="1"/>
  <c r="R18" i="31"/>
  <c r="W18" i="31" s="1"/>
  <c r="P18" i="31"/>
  <c r="O18" i="31"/>
  <c r="S18" i="31" s="1"/>
  <c r="X18" i="31" s="1"/>
  <c r="N18" i="31"/>
  <c r="Z18" i="31" s="1"/>
  <c r="M18" i="31"/>
  <c r="AA18" i="31" s="1"/>
  <c r="P17" i="31"/>
  <c r="O17" i="31"/>
  <c r="S17" i="31" s="1"/>
  <c r="X17" i="31" s="1"/>
  <c r="N17" i="31"/>
  <c r="Y17" i="31" s="1"/>
  <c r="M17" i="31"/>
  <c r="AA17" i="31" s="1"/>
  <c r="R16" i="31"/>
  <c r="W16" i="31" s="1"/>
  <c r="P16" i="31"/>
  <c r="O16" i="31"/>
  <c r="S16" i="31" s="1"/>
  <c r="X16" i="31" s="1"/>
  <c r="N16" i="31"/>
  <c r="Z16" i="31" s="1"/>
  <c r="M16" i="31"/>
  <c r="AA16" i="31" s="1"/>
  <c r="Z15" i="31"/>
  <c r="Y15" i="31"/>
  <c r="P15" i="31"/>
  <c r="O15" i="31"/>
  <c r="S15" i="31" s="1"/>
  <c r="X15" i="31" s="1"/>
  <c r="N15" i="31"/>
  <c r="M15" i="31"/>
  <c r="AA15" i="31" s="1"/>
  <c r="Z14" i="31"/>
  <c r="P14" i="31"/>
  <c r="S14" i="31" s="1"/>
  <c r="X14" i="31" s="1"/>
  <c r="O14" i="31"/>
  <c r="N14" i="31"/>
  <c r="Y14" i="31" s="1"/>
  <c r="M14" i="31"/>
  <c r="R14" i="31" s="1"/>
  <c r="W14" i="31" s="1"/>
  <c r="P13" i="31"/>
  <c r="O13" i="31"/>
  <c r="S13" i="31" s="1"/>
  <c r="X13" i="31" s="1"/>
  <c r="N13" i="31"/>
  <c r="Y13" i="31" s="1"/>
  <c r="M13" i="31"/>
  <c r="AA13" i="31" s="1"/>
  <c r="R12" i="31"/>
  <c r="W12" i="31" s="1"/>
  <c r="P12" i="31"/>
  <c r="O12" i="31"/>
  <c r="S12" i="31" s="1"/>
  <c r="X12" i="31" s="1"/>
  <c r="N12" i="31"/>
  <c r="Z12" i="31" s="1"/>
  <c r="M12" i="31"/>
  <c r="AA12" i="31" s="1"/>
  <c r="Z11" i="31"/>
  <c r="Y11" i="31"/>
  <c r="P11" i="31"/>
  <c r="O11" i="31"/>
  <c r="S11" i="31" s="1"/>
  <c r="X11" i="31" s="1"/>
  <c r="N11" i="31"/>
  <c r="M11" i="31"/>
  <c r="AA11" i="31" s="1"/>
  <c r="R10" i="31"/>
  <c r="W10" i="31" s="1"/>
  <c r="P10" i="31"/>
  <c r="O10" i="31"/>
  <c r="S10" i="31" s="1"/>
  <c r="X10" i="31" s="1"/>
  <c r="N10" i="31"/>
  <c r="Z10" i="31" s="1"/>
  <c r="M10" i="31"/>
  <c r="AA10" i="31" s="1"/>
  <c r="Z9" i="31"/>
  <c r="Y9" i="31"/>
  <c r="P9" i="31"/>
  <c r="O9" i="31"/>
  <c r="R9" i="31" s="1"/>
  <c r="W9" i="31" s="1"/>
  <c r="N9" i="31"/>
  <c r="M9" i="31"/>
  <c r="AA9" i="31" s="1"/>
  <c r="Z8" i="31"/>
  <c r="P8" i="31"/>
  <c r="S8" i="31" s="1"/>
  <c r="X8" i="31" s="1"/>
  <c r="O8" i="31"/>
  <c r="N8" i="31"/>
  <c r="Y8" i="31" s="1"/>
  <c r="M8" i="31"/>
  <c r="R8" i="31" s="1"/>
  <c r="W8" i="31" s="1"/>
  <c r="P7" i="31"/>
  <c r="O7" i="31"/>
  <c r="S7" i="31" s="1"/>
  <c r="X7" i="31" s="1"/>
  <c r="N7" i="31"/>
  <c r="Y7" i="31" s="1"/>
  <c r="M7" i="31"/>
  <c r="Z7" i="31" s="1"/>
  <c r="R6" i="31"/>
  <c r="W6" i="31" s="1"/>
  <c r="P6" i="31"/>
  <c r="O6" i="31"/>
  <c r="S6" i="31" s="1"/>
  <c r="X6" i="31" s="1"/>
  <c r="N6" i="31"/>
  <c r="Z6" i="31" s="1"/>
  <c r="M6" i="31"/>
  <c r="AA6" i="31" s="1"/>
  <c r="Z5" i="31"/>
  <c r="Y5" i="31"/>
  <c r="P5" i="31"/>
  <c r="O5" i="31"/>
  <c r="R5" i="31" s="1"/>
  <c r="W5" i="31" s="1"/>
  <c r="N5" i="31"/>
  <c r="M5" i="31"/>
  <c r="AA5" i="31" s="1"/>
  <c r="P4" i="31"/>
  <c r="O4" i="31"/>
  <c r="S4" i="31" s="1"/>
  <c r="X4" i="31" s="1"/>
  <c r="N4" i="31"/>
  <c r="Y4" i="31" s="1"/>
  <c r="M4" i="31"/>
  <c r="Z4" i="31" s="1"/>
  <c r="R3" i="31"/>
  <c r="W3" i="31" s="1"/>
  <c r="P3" i="31"/>
  <c r="O3" i="31"/>
  <c r="S3" i="31" s="1"/>
  <c r="X3" i="31" s="1"/>
  <c r="N3" i="31"/>
  <c r="Z3" i="31" s="1"/>
  <c r="M3" i="31"/>
  <c r="AA3" i="31" s="1"/>
  <c r="R2" i="31"/>
  <c r="W2" i="31" s="1"/>
  <c r="P2" i="31"/>
  <c r="O2" i="31"/>
  <c r="S2" i="31" s="1"/>
  <c r="X2" i="31" s="1"/>
  <c r="N2" i="31"/>
  <c r="Z2" i="31" s="1"/>
  <c r="M2" i="31"/>
  <c r="AA2" i="31" s="1"/>
  <c r="Q22" i="31" l="1"/>
  <c r="V22" i="31" s="1"/>
  <c r="AA22" i="31"/>
  <c r="S24" i="31"/>
  <c r="X24" i="31" s="1"/>
  <c r="R22" i="31"/>
  <c r="W22" i="31" s="1"/>
  <c r="Q23" i="31"/>
  <c r="V23" i="31" s="1"/>
  <c r="AA23" i="31"/>
  <c r="Y25" i="31"/>
  <c r="Q24" i="31"/>
  <c r="V24" i="31" s="1"/>
  <c r="Q25" i="31"/>
  <c r="V25" i="31" s="1"/>
  <c r="Y21" i="31"/>
  <c r="Q21" i="31"/>
  <c r="V21" i="31" s="1"/>
  <c r="Y20" i="31"/>
  <c r="Q20" i="31"/>
  <c r="V20" i="31" s="1"/>
  <c r="Q19" i="31"/>
  <c r="V19" i="31" s="1"/>
  <c r="AA19" i="31"/>
  <c r="R19" i="31"/>
  <c r="W19" i="31" s="1"/>
  <c r="Y18" i="31"/>
  <c r="Q18" i="31"/>
  <c r="V18" i="31" s="1"/>
  <c r="Y12" i="31"/>
  <c r="R13" i="31"/>
  <c r="W13" i="31" s="1"/>
  <c r="Q14" i="31"/>
  <c r="V14" i="31" s="1"/>
  <c r="AA14" i="31"/>
  <c r="Y16" i="31"/>
  <c r="R17" i="31"/>
  <c r="W17" i="31" s="1"/>
  <c r="Q11" i="31"/>
  <c r="V11" i="31" s="1"/>
  <c r="Q15" i="31"/>
  <c r="V15" i="31" s="1"/>
  <c r="R11" i="31"/>
  <c r="W11" i="31" s="1"/>
  <c r="Q12" i="31"/>
  <c r="V12" i="31" s="1"/>
  <c r="Z13" i="31"/>
  <c r="R15" i="31"/>
  <c r="W15" i="31" s="1"/>
  <c r="Q16" i="31"/>
  <c r="V16" i="31" s="1"/>
  <c r="Z17" i="31"/>
  <c r="Q13" i="31"/>
  <c r="V13" i="31" s="1"/>
  <c r="Q17" i="31"/>
  <c r="V17" i="31" s="1"/>
  <c r="S5" i="31"/>
  <c r="X5" i="31" s="1"/>
  <c r="Q7" i="31"/>
  <c r="V7" i="31" s="1"/>
  <c r="AA7" i="31"/>
  <c r="S9" i="31"/>
  <c r="X9" i="31" s="1"/>
  <c r="Y6" i="31"/>
  <c r="R7" i="31"/>
  <c r="W7" i="31" s="1"/>
  <c r="Q8" i="31"/>
  <c r="V8" i="31" s="1"/>
  <c r="AA8" i="31"/>
  <c r="Y10" i="31"/>
  <c r="Q5" i="31"/>
  <c r="V5" i="31" s="1"/>
  <c r="Q9" i="31"/>
  <c r="V9" i="31" s="1"/>
  <c r="Q6" i="31"/>
  <c r="V6" i="31" s="1"/>
  <c r="Q10" i="31"/>
  <c r="V10" i="31" s="1"/>
  <c r="Q4" i="31"/>
  <c r="V4" i="31" s="1"/>
  <c r="AA4" i="31"/>
  <c r="R4" i="31"/>
  <c r="W4" i="31" s="1"/>
  <c r="Y3" i="31"/>
  <c r="Q3" i="31"/>
  <c r="V3" i="31" s="1"/>
  <c r="Y2" i="31"/>
  <c r="Q2" i="31"/>
  <c r="V2" i="31" s="1"/>
  <c r="J322" i="18"/>
  <c r="N322" i="18" s="1"/>
  <c r="K322" i="18"/>
  <c r="L322" i="18"/>
  <c r="P322" i="18" s="1"/>
  <c r="M322" i="18"/>
  <c r="O322" i="18"/>
  <c r="J323" i="18"/>
  <c r="K323" i="18"/>
  <c r="L323" i="18"/>
  <c r="M323" i="18"/>
  <c r="N323" i="18"/>
  <c r="O323" i="18"/>
  <c r="P323" i="18"/>
  <c r="J324" i="18"/>
  <c r="K324" i="18"/>
  <c r="L324" i="18"/>
  <c r="M324" i="18"/>
  <c r="N324" i="18" s="1"/>
  <c r="J325" i="18"/>
  <c r="K325" i="18"/>
  <c r="L325" i="18"/>
  <c r="N325" i="18" s="1"/>
  <c r="M325" i="18"/>
  <c r="P325" i="18" s="1"/>
  <c r="J291" i="18"/>
  <c r="N291" i="18" s="1"/>
  <c r="K291" i="18"/>
  <c r="L291" i="18"/>
  <c r="M291" i="18"/>
  <c r="P291" i="18" s="1"/>
  <c r="O291" i="18"/>
  <c r="J292" i="18"/>
  <c r="K292" i="18"/>
  <c r="L292" i="18"/>
  <c r="O292" i="18" s="1"/>
  <c r="M292" i="18"/>
  <c r="N292" i="18"/>
  <c r="J293" i="18"/>
  <c r="N293" i="18" s="1"/>
  <c r="K293" i="18"/>
  <c r="L293" i="18"/>
  <c r="M293" i="18"/>
  <c r="O293" i="18" s="1"/>
  <c r="J294" i="18"/>
  <c r="K294" i="18"/>
  <c r="L294" i="18"/>
  <c r="N294" i="18" s="1"/>
  <c r="M294" i="18"/>
  <c r="J295" i="18"/>
  <c r="K295" i="18"/>
  <c r="L295" i="18"/>
  <c r="M295" i="18"/>
  <c r="P295" i="18" s="1"/>
  <c r="N295" i="18"/>
  <c r="O295" i="18"/>
  <c r="J296" i="18"/>
  <c r="N296" i="18" s="1"/>
  <c r="K296" i="18"/>
  <c r="L296" i="18"/>
  <c r="O296" i="18" s="1"/>
  <c r="M296" i="18"/>
  <c r="P296" i="18"/>
  <c r="J297" i="18"/>
  <c r="N297" i="18" s="1"/>
  <c r="K297" i="18"/>
  <c r="L297" i="18"/>
  <c r="M297" i="18"/>
  <c r="P297" i="18" s="1"/>
  <c r="O297" i="18"/>
  <c r="J298" i="18"/>
  <c r="K298" i="18"/>
  <c r="L298" i="18"/>
  <c r="O298" i="18" s="1"/>
  <c r="M298" i="18"/>
  <c r="N298" i="18"/>
  <c r="J299" i="18"/>
  <c r="N299" i="18" s="1"/>
  <c r="K299" i="18"/>
  <c r="L299" i="18"/>
  <c r="M299" i="18"/>
  <c r="P299" i="18" s="1"/>
  <c r="J300" i="18"/>
  <c r="N300" i="18" s="1"/>
  <c r="K300" i="18"/>
  <c r="L300" i="18"/>
  <c r="O300" i="18" s="1"/>
  <c r="M300" i="18"/>
  <c r="J301" i="18"/>
  <c r="K301" i="18"/>
  <c r="L301" i="18"/>
  <c r="M301" i="18"/>
  <c r="P301" i="18" s="1"/>
  <c r="N301" i="18"/>
  <c r="O301" i="18"/>
  <c r="J302" i="18"/>
  <c r="N302" i="18" s="1"/>
  <c r="K302" i="18"/>
  <c r="L302" i="18"/>
  <c r="O302" i="18" s="1"/>
  <c r="M302" i="18"/>
  <c r="P302" i="18"/>
  <c r="J303" i="18"/>
  <c r="N303" i="18" s="1"/>
  <c r="K303" i="18"/>
  <c r="L303" i="18"/>
  <c r="M303" i="18"/>
  <c r="P303" i="18" s="1"/>
  <c r="O303" i="18"/>
  <c r="J304" i="18"/>
  <c r="K304" i="18"/>
  <c r="L304" i="18"/>
  <c r="O304" i="18" s="1"/>
  <c r="M304" i="18"/>
  <c r="N304" i="18"/>
  <c r="J305" i="18"/>
  <c r="N305" i="18" s="1"/>
  <c r="K305" i="18"/>
  <c r="L305" i="18"/>
  <c r="M305" i="18"/>
  <c r="P305" i="18" s="1"/>
  <c r="J306" i="18"/>
  <c r="N306" i="18" s="1"/>
  <c r="K306" i="18"/>
  <c r="L306" i="18"/>
  <c r="O306" i="18" s="1"/>
  <c r="M306" i="18"/>
  <c r="J307" i="18"/>
  <c r="K307" i="18"/>
  <c r="L307" i="18"/>
  <c r="M307" i="18"/>
  <c r="P307" i="18" s="1"/>
  <c r="N307" i="18"/>
  <c r="O307" i="18"/>
  <c r="J308" i="18"/>
  <c r="N308" i="18" s="1"/>
  <c r="K308" i="18"/>
  <c r="L308" i="18"/>
  <c r="O308" i="18" s="1"/>
  <c r="M308" i="18"/>
  <c r="P308" i="18"/>
  <c r="J309" i="18"/>
  <c r="N309" i="18" s="1"/>
  <c r="K309" i="18"/>
  <c r="L309" i="18"/>
  <c r="M309" i="18"/>
  <c r="P309" i="18" s="1"/>
  <c r="O309" i="18"/>
  <c r="J310" i="18"/>
  <c r="K310" i="18"/>
  <c r="L310" i="18"/>
  <c r="O310" i="18" s="1"/>
  <c r="M310" i="18"/>
  <c r="N310" i="18"/>
  <c r="J311" i="18"/>
  <c r="N311" i="18" s="1"/>
  <c r="K311" i="18"/>
  <c r="L311" i="18"/>
  <c r="M311" i="18"/>
  <c r="P311" i="18" s="1"/>
  <c r="J312" i="18"/>
  <c r="N312" i="18" s="1"/>
  <c r="K312" i="18"/>
  <c r="L312" i="18"/>
  <c r="O312" i="18" s="1"/>
  <c r="M312" i="18"/>
  <c r="J313" i="18"/>
  <c r="K313" i="18"/>
  <c r="L313" i="18"/>
  <c r="M313" i="18"/>
  <c r="P313" i="18" s="1"/>
  <c r="N313" i="18"/>
  <c r="O313" i="18"/>
  <c r="J314" i="18"/>
  <c r="N314" i="18" s="1"/>
  <c r="K314" i="18"/>
  <c r="L314" i="18"/>
  <c r="O314" i="18" s="1"/>
  <c r="M314" i="18"/>
  <c r="P314" i="18"/>
  <c r="J315" i="18"/>
  <c r="N315" i="18" s="1"/>
  <c r="K315" i="18"/>
  <c r="L315" i="18"/>
  <c r="M315" i="18"/>
  <c r="P315" i="18" s="1"/>
  <c r="O315" i="18"/>
  <c r="J316" i="18"/>
  <c r="K316" i="18"/>
  <c r="L316" i="18"/>
  <c r="O316" i="18" s="1"/>
  <c r="M316" i="18"/>
  <c r="N316" i="18"/>
  <c r="J317" i="18"/>
  <c r="N317" i="18" s="1"/>
  <c r="K317" i="18"/>
  <c r="L317" i="18"/>
  <c r="M317" i="18"/>
  <c r="P317" i="18" s="1"/>
  <c r="J318" i="18"/>
  <c r="N318" i="18" s="1"/>
  <c r="K318" i="18"/>
  <c r="L318" i="18"/>
  <c r="O318" i="18" s="1"/>
  <c r="M318" i="18"/>
  <c r="J319" i="18"/>
  <c r="K319" i="18"/>
  <c r="L319" i="18"/>
  <c r="M319" i="18"/>
  <c r="P319" i="18" s="1"/>
  <c r="N319" i="18"/>
  <c r="O319" i="18"/>
  <c r="J320" i="18"/>
  <c r="N320" i="18" s="1"/>
  <c r="K320" i="18"/>
  <c r="L320" i="18"/>
  <c r="O320" i="18" s="1"/>
  <c r="M320" i="18"/>
  <c r="P320" i="18"/>
  <c r="J321" i="18"/>
  <c r="N321" i="18" s="1"/>
  <c r="K321" i="18"/>
  <c r="L321" i="18"/>
  <c r="M321" i="18"/>
  <c r="P321" i="18" s="1"/>
  <c r="O321" i="18"/>
  <c r="J210" i="18"/>
  <c r="N210" i="18" s="1"/>
  <c r="K210" i="18"/>
  <c r="L210" i="18"/>
  <c r="M210" i="18"/>
  <c r="P210" i="18" s="1"/>
  <c r="O210" i="18"/>
  <c r="J211" i="18"/>
  <c r="K211" i="18"/>
  <c r="L211" i="18"/>
  <c r="O211" i="18" s="1"/>
  <c r="M211" i="18"/>
  <c r="N211" i="18"/>
  <c r="P211" i="18"/>
  <c r="J212" i="18"/>
  <c r="N212" i="18" s="1"/>
  <c r="K212" i="18"/>
  <c r="L212" i="18"/>
  <c r="M212" i="18"/>
  <c r="O212" i="18" s="1"/>
  <c r="J213" i="18"/>
  <c r="K213" i="18"/>
  <c r="L213" i="18"/>
  <c r="N213" i="18" s="1"/>
  <c r="M213" i="18"/>
  <c r="J214" i="18"/>
  <c r="K214" i="18"/>
  <c r="L214" i="18"/>
  <c r="M214" i="18"/>
  <c r="N214" i="18" s="1"/>
  <c r="J215" i="18"/>
  <c r="N215" i="18" s="1"/>
  <c r="K215" i="18"/>
  <c r="L215" i="18"/>
  <c r="O215" i="18" s="1"/>
  <c r="M215" i="18"/>
  <c r="P215" i="18"/>
  <c r="J216" i="18"/>
  <c r="N216" i="18" s="1"/>
  <c r="K216" i="18"/>
  <c r="L216" i="18"/>
  <c r="M216" i="18"/>
  <c r="P216" i="18" s="1"/>
  <c r="O216" i="18"/>
  <c r="J217" i="18"/>
  <c r="K217" i="18"/>
  <c r="L217" i="18"/>
  <c r="O217" i="18" s="1"/>
  <c r="M217" i="18"/>
  <c r="N217" i="18"/>
  <c r="P217" i="18"/>
  <c r="J218" i="18"/>
  <c r="N218" i="18" s="1"/>
  <c r="K218" i="18"/>
  <c r="L218" i="18"/>
  <c r="M218" i="18"/>
  <c r="O218" i="18" s="1"/>
  <c r="J219" i="18"/>
  <c r="K219" i="18"/>
  <c r="L219" i="18"/>
  <c r="N219" i="18" s="1"/>
  <c r="M219" i="18"/>
  <c r="J220" i="18"/>
  <c r="K220" i="18"/>
  <c r="L220" i="18"/>
  <c r="M220" i="18"/>
  <c r="N220" i="18" s="1"/>
  <c r="J221" i="18"/>
  <c r="N221" i="18" s="1"/>
  <c r="K221" i="18"/>
  <c r="L221" i="18"/>
  <c r="O221" i="18" s="1"/>
  <c r="M221" i="18"/>
  <c r="P221" i="18"/>
  <c r="J222" i="18"/>
  <c r="N222" i="18" s="1"/>
  <c r="K222" i="18"/>
  <c r="L222" i="18"/>
  <c r="M222" i="18"/>
  <c r="P222" i="18" s="1"/>
  <c r="O222" i="18"/>
  <c r="J223" i="18"/>
  <c r="K223" i="18"/>
  <c r="L223" i="18"/>
  <c r="O223" i="18" s="1"/>
  <c r="M223" i="18"/>
  <c r="N223" i="18"/>
  <c r="P223" i="18"/>
  <c r="J224" i="18"/>
  <c r="N224" i="18" s="1"/>
  <c r="K224" i="18"/>
  <c r="L224" i="18"/>
  <c r="M224" i="18"/>
  <c r="O224" i="18" s="1"/>
  <c r="J225" i="18"/>
  <c r="K225" i="18"/>
  <c r="L225" i="18"/>
  <c r="N225" i="18" s="1"/>
  <c r="M225" i="18"/>
  <c r="J226" i="18"/>
  <c r="K226" i="18"/>
  <c r="L226" i="18"/>
  <c r="M226" i="18"/>
  <c r="N226" i="18" s="1"/>
  <c r="J227" i="18"/>
  <c r="N227" i="18" s="1"/>
  <c r="K227" i="18"/>
  <c r="L227" i="18"/>
  <c r="O227" i="18" s="1"/>
  <c r="M227" i="18"/>
  <c r="P227" i="18"/>
  <c r="J228" i="18"/>
  <c r="N228" i="18" s="1"/>
  <c r="K228" i="18"/>
  <c r="L228" i="18"/>
  <c r="M228" i="18"/>
  <c r="P228" i="18" s="1"/>
  <c r="O228" i="18"/>
  <c r="J229" i="18"/>
  <c r="K229" i="18"/>
  <c r="L229" i="18"/>
  <c r="O229" i="18" s="1"/>
  <c r="M229" i="18"/>
  <c r="N229" i="18"/>
  <c r="P229" i="18"/>
  <c r="J230" i="18"/>
  <c r="N230" i="18" s="1"/>
  <c r="K230" i="18"/>
  <c r="L230" i="18"/>
  <c r="M230" i="18"/>
  <c r="O230" i="18" s="1"/>
  <c r="J231" i="18"/>
  <c r="K231" i="18"/>
  <c r="L231" i="18"/>
  <c r="N231" i="18" s="1"/>
  <c r="M231" i="18"/>
  <c r="J232" i="18"/>
  <c r="K232" i="18"/>
  <c r="L232" i="18"/>
  <c r="M232" i="18"/>
  <c r="N232" i="18" s="1"/>
  <c r="J233" i="18"/>
  <c r="N233" i="18" s="1"/>
  <c r="K233" i="18"/>
  <c r="L233" i="18"/>
  <c r="O233" i="18" s="1"/>
  <c r="M233" i="18"/>
  <c r="P233" i="18"/>
  <c r="J234" i="18"/>
  <c r="N234" i="18" s="1"/>
  <c r="K234" i="18"/>
  <c r="L234" i="18"/>
  <c r="M234" i="18"/>
  <c r="P234" i="18" s="1"/>
  <c r="O234" i="18"/>
  <c r="J235" i="18"/>
  <c r="K235" i="18"/>
  <c r="L235" i="18"/>
  <c r="O235" i="18" s="1"/>
  <c r="M235" i="18"/>
  <c r="N235" i="18"/>
  <c r="P235" i="18"/>
  <c r="J236" i="18"/>
  <c r="N236" i="18" s="1"/>
  <c r="K236" i="18"/>
  <c r="L236" i="18"/>
  <c r="M236" i="18"/>
  <c r="O236" i="18" s="1"/>
  <c r="J237" i="18"/>
  <c r="K237" i="18"/>
  <c r="L237" i="18"/>
  <c r="N237" i="18" s="1"/>
  <c r="M237" i="18"/>
  <c r="J238" i="18"/>
  <c r="K238" i="18"/>
  <c r="L238" i="18"/>
  <c r="M238" i="18"/>
  <c r="N238" i="18" s="1"/>
  <c r="J239" i="18"/>
  <c r="N239" i="18" s="1"/>
  <c r="K239" i="18"/>
  <c r="L239" i="18"/>
  <c r="O239" i="18" s="1"/>
  <c r="M239" i="18"/>
  <c r="P239" i="18"/>
  <c r="J240" i="18"/>
  <c r="N240" i="18" s="1"/>
  <c r="K240" i="18"/>
  <c r="L240" i="18"/>
  <c r="M240" i="18"/>
  <c r="P240" i="18" s="1"/>
  <c r="O240" i="18"/>
  <c r="J241" i="18"/>
  <c r="K241" i="18"/>
  <c r="L241" i="18"/>
  <c r="O241" i="18" s="1"/>
  <c r="M241" i="18"/>
  <c r="N241" i="18"/>
  <c r="P241" i="18"/>
  <c r="J242" i="18"/>
  <c r="N242" i="18" s="1"/>
  <c r="U242" i="18" s="1"/>
  <c r="K242" i="18"/>
  <c r="L242" i="18"/>
  <c r="M242" i="18"/>
  <c r="O242" i="18" s="1"/>
  <c r="V242" i="18" s="1"/>
  <c r="J243" i="18"/>
  <c r="K243" i="18"/>
  <c r="L243" i="18"/>
  <c r="N243" i="18" s="1"/>
  <c r="U243" i="18" s="1"/>
  <c r="M243" i="18"/>
  <c r="J244" i="18"/>
  <c r="K244" i="18"/>
  <c r="L244" i="18"/>
  <c r="M244" i="18"/>
  <c r="N244" i="18" s="1"/>
  <c r="U244" i="18" s="1"/>
  <c r="J245" i="18"/>
  <c r="N245" i="18" s="1"/>
  <c r="U245" i="18" s="1"/>
  <c r="K245" i="18"/>
  <c r="L245" i="18"/>
  <c r="O245" i="18" s="1"/>
  <c r="M245" i="18"/>
  <c r="P245" i="18"/>
  <c r="J246" i="18"/>
  <c r="N246" i="18" s="1"/>
  <c r="U246" i="18" s="1"/>
  <c r="K246" i="18"/>
  <c r="L246" i="18"/>
  <c r="M246" i="18"/>
  <c r="P246" i="18" s="1"/>
  <c r="O246" i="18"/>
  <c r="J247" i="18"/>
  <c r="K247" i="18"/>
  <c r="L247" i="18"/>
  <c r="O247" i="18" s="1"/>
  <c r="M247" i="18"/>
  <c r="N247" i="18"/>
  <c r="P247" i="18"/>
  <c r="J248" i="18"/>
  <c r="N248" i="18" s="1"/>
  <c r="U248" i="18" s="1"/>
  <c r="K248" i="18"/>
  <c r="L248" i="18"/>
  <c r="M248" i="18"/>
  <c r="O248" i="18" s="1"/>
  <c r="J249" i="18"/>
  <c r="K249" i="18"/>
  <c r="L249" i="18"/>
  <c r="N249" i="18" s="1"/>
  <c r="U249" i="18" s="1"/>
  <c r="M249" i="18"/>
  <c r="J250" i="18"/>
  <c r="K250" i="18"/>
  <c r="L250" i="18"/>
  <c r="M250" i="18"/>
  <c r="J251" i="18"/>
  <c r="N251" i="18" s="1"/>
  <c r="U251" i="18" s="1"/>
  <c r="K251" i="18"/>
  <c r="L251" i="18"/>
  <c r="O251" i="18" s="1"/>
  <c r="M251" i="18"/>
  <c r="J252" i="18"/>
  <c r="N252" i="18" s="1"/>
  <c r="U252" i="18" s="1"/>
  <c r="K252" i="18"/>
  <c r="L252" i="18"/>
  <c r="M252" i="18"/>
  <c r="P252" i="18" s="1"/>
  <c r="O252" i="18"/>
  <c r="J253" i="18"/>
  <c r="K253" i="18"/>
  <c r="L253" i="18"/>
  <c r="O253" i="18" s="1"/>
  <c r="M253" i="18"/>
  <c r="N253" i="18"/>
  <c r="P253" i="18"/>
  <c r="J254" i="18"/>
  <c r="N254" i="18" s="1"/>
  <c r="U254" i="18" s="1"/>
  <c r="K254" i="18"/>
  <c r="L254" i="18"/>
  <c r="M254" i="18"/>
  <c r="O254" i="18" s="1"/>
  <c r="J255" i="18"/>
  <c r="K255" i="18"/>
  <c r="L255" i="18"/>
  <c r="N255" i="18" s="1"/>
  <c r="U255" i="18" s="1"/>
  <c r="M255" i="18"/>
  <c r="J256" i="18"/>
  <c r="K256" i="18"/>
  <c r="L256" i="18"/>
  <c r="M256" i="18"/>
  <c r="N256" i="18" s="1"/>
  <c r="U256" i="18" s="1"/>
  <c r="J257" i="18"/>
  <c r="P257" i="18" s="1"/>
  <c r="K257" i="18"/>
  <c r="L257" i="18"/>
  <c r="O257" i="18" s="1"/>
  <c r="M257" i="18"/>
  <c r="J258" i="18"/>
  <c r="N258" i="18" s="1"/>
  <c r="U258" i="18" s="1"/>
  <c r="K258" i="18"/>
  <c r="L258" i="18"/>
  <c r="M258" i="18"/>
  <c r="P258" i="18" s="1"/>
  <c r="O258" i="18"/>
  <c r="J259" i="18"/>
  <c r="K259" i="18"/>
  <c r="L259" i="18"/>
  <c r="O259" i="18" s="1"/>
  <c r="M259" i="18"/>
  <c r="N259" i="18"/>
  <c r="P259" i="18"/>
  <c r="J260" i="18"/>
  <c r="N260" i="18" s="1"/>
  <c r="U260" i="18" s="1"/>
  <c r="K260" i="18"/>
  <c r="L260" i="18"/>
  <c r="M260" i="18"/>
  <c r="O260" i="18" s="1"/>
  <c r="J261" i="18"/>
  <c r="K261" i="18"/>
  <c r="L261" i="18"/>
  <c r="N261" i="18" s="1"/>
  <c r="U261" i="18" s="1"/>
  <c r="M261" i="18"/>
  <c r="J262" i="18"/>
  <c r="K262" i="18"/>
  <c r="L262" i="18"/>
  <c r="M262" i="18"/>
  <c r="N262" i="18" s="1"/>
  <c r="J263" i="18"/>
  <c r="N263" i="18" s="1"/>
  <c r="K263" i="18"/>
  <c r="L263" i="18"/>
  <c r="O263" i="18" s="1"/>
  <c r="M263" i="18"/>
  <c r="J264" i="18"/>
  <c r="N264" i="18" s="1"/>
  <c r="K264" i="18"/>
  <c r="L264" i="18"/>
  <c r="M264" i="18"/>
  <c r="P264" i="18" s="1"/>
  <c r="O264" i="18"/>
  <c r="J265" i="18"/>
  <c r="K265" i="18"/>
  <c r="L265" i="18"/>
  <c r="O265" i="18" s="1"/>
  <c r="M265" i="18"/>
  <c r="N265" i="18"/>
  <c r="P265" i="18"/>
  <c r="J266" i="18"/>
  <c r="N266" i="18" s="1"/>
  <c r="K266" i="18"/>
  <c r="L266" i="18"/>
  <c r="M266" i="18"/>
  <c r="O266" i="18" s="1"/>
  <c r="J267" i="18"/>
  <c r="K267" i="18"/>
  <c r="L267" i="18"/>
  <c r="N267" i="18" s="1"/>
  <c r="M267" i="18"/>
  <c r="J268" i="18"/>
  <c r="K268" i="18"/>
  <c r="L268" i="18"/>
  <c r="M268" i="18"/>
  <c r="N268" i="18" s="1"/>
  <c r="J269" i="18"/>
  <c r="P269" i="18" s="1"/>
  <c r="K269" i="18"/>
  <c r="L269" i="18"/>
  <c r="O269" i="18" s="1"/>
  <c r="M269" i="18"/>
  <c r="J270" i="18"/>
  <c r="N270" i="18" s="1"/>
  <c r="K270" i="18"/>
  <c r="L270" i="18"/>
  <c r="M270" i="18"/>
  <c r="P270" i="18" s="1"/>
  <c r="O270" i="18"/>
  <c r="J271" i="18"/>
  <c r="K271" i="18"/>
  <c r="L271" i="18"/>
  <c r="O271" i="18" s="1"/>
  <c r="M271" i="18"/>
  <c r="N271" i="18"/>
  <c r="P271" i="18"/>
  <c r="J272" i="18"/>
  <c r="N272" i="18" s="1"/>
  <c r="K272" i="18"/>
  <c r="L272" i="18"/>
  <c r="M272" i="18"/>
  <c r="O272" i="18" s="1"/>
  <c r="J273" i="18"/>
  <c r="K273" i="18"/>
  <c r="L273" i="18"/>
  <c r="N273" i="18" s="1"/>
  <c r="M273" i="18"/>
  <c r="J274" i="18"/>
  <c r="K274" i="18"/>
  <c r="L274" i="18"/>
  <c r="M274" i="18"/>
  <c r="N274" i="18" s="1"/>
  <c r="J275" i="18"/>
  <c r="P275" i="18" s="1"/>
  <c r="K275" i="18"/>
  <c r="L275" i="18"/>
  <c r="O275" i="18" s="1"/>
  <c r="M275" i="18"/>
  <c r="J276" i="18"/>
  <c r="N276" i="18" s="1"/>
  <c r="K276" i="18"/>
  <c r="L276" i="18"/>
  <c r="M276" i="18"/>
  <c r="P276" i="18" s="1"/>
  <c r="O276" i="18"/>
  <c r="J277" i="18"/>
  <c r="K277" i="18"/>
  <c r="L277" i="18"/>
  <c r="O277" i="18" s="1"/>
  <c r="M277" i="18"/>
  <c r="N277" i="18"/>
  <c r="P277" i="18"/>
  <c r="J278" i="18"/>
  <c r="N278" i="18" s="1"/>
  <c r="K278" i="18"/>
  <c r="L278" i="18"/>
  <c r="M278" i="18"/>
  <c r="O278" i="18" s="1"/>
  <c r="J279" i="18"/>
  <c r="K279" i="18"/>
  <c r="L279" i="18"/>
  <c r="N279" i="18" s="1"/>
  <c r="M279" i="18"/>
  <c r="J280" i="18"/>
  <c r="K280" i="18"/>
  <c r="L280" i="18"/>
  <c r="M280" i="18"/>
  <c r="N280" i="18" s="1"/>
  <c r="J281" i="18"/>
  <c r="P281" i="18" s="1"/>
  <c r="K281" i="18"/>
  <c r="L281" i="18"/>
  <c r="O281" i="18" s="1"/>
  <c r="M281" i="18"/>
  <c r="J282" i="18"/>
  <c r="N282" i="18" s="1"/>
  <c r="K282" i="18"/>
  <c r="L282" i="18"/>
  <c r="M282" i="18"/>
  <c r="P282" i="18" s="1"/>
  <c r="O282" i="18"/>
  <c r="J283" i="18"/>
  <c r="K283" i="18"/>
  <c r="L283" i="18"/>
  <c r="O283" i="18" s="1"/>
  <c r="M283" i="18"/>
  <c r="N283" i="18"/>
  <c r="P283" i="18"/>
  <c r="J284" i="18"/>
  <c r="N284" i="18" s="1"/>
  <c r="K284" i="18"/>
  <c r="L284" i="18"/>
  <c r="M284" i="18"/>
  <c r="O284" i="18" s="1"/>
  <c r="J285" i="18"/>
  <c r="K285" i="18"/>
  <c r="L285" i="18"/>
  <c r="N285" i="18" s="1"/>
  <c r="M285" i="18"/>
  <c r="J286" i="18"/>
  <c r="K286" i="18"/>
  <c r="L286" i="18"/>
  <c r="M286" i="18"/>
  <c r="N286" i="18" s="1"/>
  <c r="J287" i="18"/>
  <c r="P287" i="18" s="1"/>
  <c r="K287" i="18"/>
  <c r="L287" i="18"/>
  <c r="O287" i="18" s="1"/>
  <c r="M287" i="18"/>
  <c r="J288" i="18"/>
  <c r="N288" i="18" s="1"/>
  <c r="K288" i="18"/>
  <c r="L288" i="18"/>
  <c r="M288" i="18"/>
  <c r="P288" i="18" s="1"/>
  <c r="O288" i="18"/>
  <c r="J289" i="18"/>
  <c r="K289" i="18"/>
  <c r="L289" i="18"/>
  <c r="O289" i="18" s="1"/>
  <c r="M289" i="18"/>
  <c r="N289" i="18"/>
  <c r="P289" i="18"/>
  <c r="J290" i="18"/>
  <c r="N290" i="18" s="1"/>
  <c r="K290" i="18"/>
  <c r="L290" i="18"/>
  <c r="M290" i="18"/>
  <c r="O290" i="18" s="1"/>
  <c r="J144" i="18"/>
  <c r="N144" i="18" s="1"/>
  <c r="K144" i="18"/>
  <c r="L144" i="18"/>
  <c r="M144" i="18"/>
  <c r="P144" i="18" s="1"/>
  <c r="O144" i="18"/>
  <c r="J145" i="18"/>
  <c r="K145" i="18"/>
  <c r="L145" i="18"/>
  <c r="O145" i="18" s="1"/>
  <c r="M145" i="18"/>
  <c r="N145" i="18"/>
  <c r="P145" i="18"/>
  <c r="J146" i="18"/>
  <c r="N146" i="18" s="1"/>
  <c r="K146" i="18"/>
  <c r="L146" i="18"/>
  <c r="M146" i="18"/>
  <c r="O146" i="18" s="1"/>
  <c r="J147" i="18"/>
  <c r="K147" i="18"/>
  <c r="L147" i="18"/>
  <c r="N147" i="18" s="1"/>
  <c r="M147" i="18"/>
  <c r="J148" i="18"/>
  <c r="K148" i="18"/>
  <c r="L148" i="18"/>
  <c r="M148" i="18"/>
  <c r="N148" i="18" s="1"/>
  <c r="J149" i="18"/>
  <c r="N149" i="18" s="1"/>
  <c r="K149" i="18"/>
  <c r="L149" i="18"/>
  <c r="O149" i="18" s="1"/>
  <c r="M149" i="18"/>
  <c r="P149" i="18"/>
  <c r="J150" i="18"/>
  <c r="N150" i="18" s="1"/>
  <c r="K150" i="18"/>
  <c r="L150" i="18"/>
  <c r="M150" i="18"/>
  <c r="P150" i="18" s="1"/>
  <c r="O150" i="18"/>
  <c r="J151" i="18"/>
  <c r="K151" i="18"/>
  <c r="L151" i="18"/>
  <c r="O151" i="18" s="1"/>
  <c r="M151" i="18"/>
  <c r="N151" i="18"/>
  <c r="P151" i="18"/>
  <c r="J152" i="18"/>
  <c r="N152" i="18" s="1"/>
  <c r="K152" i="18"/>
  <c r="L152" i="18"/>
  <c r="M152" i="18"/>
  <c r="O152" i="18" s="1"/>
  <c r="J153" i="18"/>
  <c r="K153" i="18"/>
  <c r="L153" i="18"/>
  <c r="N153" i="18" s="1"/>
  <c r="M153" i="18"/>
  <c r="J154" i="18"/>
  <c r="K154" i="18"/>
  <c r="L154" i="18"/>
  <c r="M154" i="18"/>
  <c r="N154" i="18" s="1"/>
  <c r="J155" i="18"/>
  <c r="P155" i="18" s="1"/>
  <c r="K155" i="18"/>
  <c r="L155" i="18"/>
  <c r="O155" i="18" s="1"/>
  <c r="M155" i="18"/>
  <c r="J156" i="18"/>
  <c r="N156" i="18" s="1"/>
  <c r="K156" i="18"/>
  <c r="L156" i="18"/>
  <c r="M156" i="18"/>
  <c r="P156" i="18" s="1"/>
  <c r="O156" i="18"/>
  <c r="J157" i="18"/>
  <c r="K157" i="18"/>
  <c r="L157" i="18"/>
  <c r="O157" i="18" s="1"/>
  <c r="M157" i="18"/>
  <c r="N157" i="18"/>
  <c r="P157" i="18"/>
  <c r="J158" i="18"/>
  <c r="N158" i="18" s="1"/>
  <c r="K158" i="18"/>
  <c r="L158" i="18"/>
  <c r="M158" i="18"/>
  <c r="O158" i="18" s="1"/>
  <c r="J159" i="18"/>
  <c r="K159" i="18"/>
  <c r="L159" i="18"/>
  <c r="N159" i="18" s="1"/>
  <c r="M159" i="18"/>
  <c r="J160" i="18"/>
  <c r="K160" i="18"/>
  <c r="L160" i="18"/>
  <c r="M160" i="18"/>
  <c r="N160" i="18" s="1"/>
  <c r="J161" i="18"/>
  <c r="N161" i="18" s="1"/>
  <c r="K161" i="18"/>
  <c r="L161" i="18"/>
  <c r="O161" i="18" s="1"/>
  <c r="M161" i="18"/>
  <c r="P161" i="18"/>
  <c r="J162" i="18"/>
  <c r="N162" i="18" s="1"/>
  <c r="K162" i="18"/>
  <c r="L162" i="18"/>
  <c r="M162" i="18"/>
  <c r="P162" i="18" s="1"/>
  <c r="O162" i="18"/>
  <c r="J163" i="18"/>
  <c r="K163" i="18"/>
  <c r="L163" i="18"/>
  <c r="O163" i="18" s="1"/>
  <c r="M163" i="18"/>
  <c r="N163" i="18"/>
  <c r="P163" i="18"/>
  <c r="J164" i="18"/>
  <c r="N164" i="18" s="1"/>
  <c r="K164" i="18"/>
  <c r="L164" i="18"/>
  <c r="M164" i="18"/>
  <c r="O164" i="18" s="1"/>
  <c r="J165" i="18"/>
  <c r="K165" i="18"/>
  <c r="L165" i="18"/>
  <c r="N165" i="18" s="1"/>
  <c r="M165" i="18"/>
  <c r="J166" i="18"/>
  <c r="K166" i="18"/>
  <c r="L166" i="18"/>
  <c r="M166" i="18"/>
  <c r="N166" i="18" s="1"/>
  <c r="J167" i="18"/>
  <c r="N167" i="18" s="1"/>
  <c r="K167" i="18"/>
  <c r="L167" i="18"/>
  <c r="O167" i="18" s="1"/>
  <c r="M167" i="18"/>
  <c r="P167" i="18"/>
  <c r="J168" i="18"/>
  <c r="N168" i="18" s="1"/>
  <c r="K168" i="18"/>
  <c r="L168" i="18"/>
  <c r="M168" i="18"/>
  <c r="P168" i="18" s="1"/>
  <c r="O168" i="18"/>
  <c r="J169" i="18"/>
  <c r="K169" i="18"/>
  <c r="L169" i="18"/>
  <c r="O169" i="18" s="1"/>
  <c r="M169" i="18"/>
  <c r="N169" i="18"/>
  <c r="P169" i="18"/>
  <c r="J170" i="18"/>
  <c r="N170" i="18" s="1"/>
  <c r="K170" i="18"/>
  <c r="L170" i="18"/>
  <c r="M170" i="18"/>
  <c r="O170" i="18" s="1"/>
  <c r="J171" i="18"/>
  <c r="K171" i="18"/>
  <c r="L171" i="18"/>
  <c r="N171" i="18" s="1"/>
  <c r="M171" i="18"/>
  <c r="J172" i="18"/>
  <c r="K172" i="18"/>
  <c r="L172" i="18"/>
  <c r="M172" i="18"/>
  <c r="N172" i="18" s="1"/>
  <c r="J173" i="18"/>
  <c r="N173" i="18" s="1"/>
  <c r="K173" i="18"/>
  <c r="L173" i="18"/>
  <c r="O173" i="18" s="1"/>
  <c r="M173" i="18"/>
  <c r="P173" i="18"/>
  <c r="J174" i="18"/>
  <c r="N174" i="18" s="1"/>
  <c r="K174" i="18"/>
  <c r="L174" i="18"/>
  <c r="M174" i="18"/>
  <c r="P174" i="18" s="1"/>
  <c r="O174" i="18"/>
  <c r="J175" i="18"/>
  <c r="K175" i="18"/>
  <c r="L175" i="18"/>
  <c r="O175" i="18" s="1"/>
  <c r="M175" i="18"/>
  <c r="N175" i="18"/>
  <c r="P175" i="18"/>
  <c r="J176" i="18"/>
  <c r="N176" i="18" s="1"/>
  <c r="K176" i="18"/>
  <c r="L176" i="18"/>
  <c r="M176" i="18"/>
  <c r="O176" i="18" s="1"/>
  <c r="J177" i="18"/>
  <c r="K177" i="18"/>
  <c r="L177" i="18"/>
  <c r="N177" i="18" s="1"/>
  <c r="M177" i="18"/>
  <c r="J178" i="18"/>
  <c r="K178" i="18"/>
  <c r="L178" i="18"/>
  <c r="M178" i="18"/>
  <c r="N178" i="18" s="1"/>
  <c r="J179" i="18"/>
  <c r="N179" i="18" s="1"/>
  <c r="K179" i="18"/>
  <c r="L179" i="18"/>
  <c r="O179" i="18" s="1"/>
  <c r="M179" i="18"/>
  <c r="J180" i="18"/>
  <c r="N180" i="18" s="1"/>
  <c r="K180" i="18"/>
  <c r="L180" i="18"/>
  <c r="M180" i="18"/>
  <c r="P180" i="18" s="1"/>
  <c r="O180" i="18"/>
  <c r="J181" i="18"/>
  <c r="K181" i="18"/>
  <c r="L181" i="18"/>
  <c r="O181" i="18" s="1"/>
  <c r="M181" i="18"/>
  <c r="N181" i="18"/>
  <c r="P181" i="18"/>
  <c r="J182" i="18"/>
  <c r="N182" i="18" s="1"/>
  <c r="K182" i="18"/>
  <c r="L182" i="18"/>
  <c r="M182" i="18"/>
  <c r="O182" i="18" s="1"/>
  <c r="J183" i="18"/>
  <c r="K183" i="18"/>
  <c r="L183" i="18"/>
  <c r="N183" i="18" s="1"/>
  <c r="M183" i="18"/>
  <c r="J184" i="18"/>
  <c r="K184" i="18"/>
  <c r="L184" i="18"/>
  <c r="M184" i="18"/>
  <c r="N184" i="18" s="1"/>
  <c r="J185" i="18"/>
  <c r="N185" i="18" s="1"/>
  <c r="K185" i="18"/>
  <c r="L185" i="18"/>
  <c r="O185" i="18" s="1"/>
  <c r="M185" i="18"/>
  <c r="P185" i="18"/>
  <c r="J186" i="18"/>
  <c r="N186" i="18" s="1"/>
  <c r="K186" i="18"/>
  <c r="L186" i="18"/>
  <c r="M186" i="18"/>
  <c r="P186" i="18" s="1"/>
  <c r="O186" i="18"/>
  <c r="J187" i="18"/>
  <c r="K187" i="18"/>
  <c r="L187" i="18"/>
  <c r="O187" i="18" s="1"/>
  <c r="M187" i="18"/>
  <c r="N187" i="18"/>
  <c r="P187" i="18"/>
  <c r="J188" i="18"/>
  <c r="N188" i="18" s="1"/>
  <c r="K188" i="18"/>
  <c r="L188" i="18"/>
  <c r="M188" i="18"/>
  <c r="O188" i="18" s="1"/>
  <c r="J189" i="18"/>
  <c r="K189" i="18"/>
  <c r="L189" i="18"/>
  <c r="N189" i="18" s="1"/>
  <c r="M189" i="18"/>
  <c r="J190" i="18"/>
  <c r="K190" i="18"/>
  <c r="L190" i="18"/>
  <c r="M190" i="18"/>
  <c r="N190" i="18" s="1"/>
  <c r="J191" i="18"/>
  <c r="N191" i="18" s="1"/>
  <c r="K191" i="18"/>
  <c r="L191" i="18"/>
  <c r="O191" i="18" s="1"/>
  <c r="M191" i="18"/>
  <c r="P191" i="18"/>
  <c r="J192" i="18"/>
  <c r="N192" i="18" s="1"/>
  <c r="K192" i="18"/>
  <c r="L192" i="18"/>
  <c r="M192" i="18"/>
  <c r="P192" i="18" s="1"/>
  <c r="O192" i="18"/>
  <c r="J193" i="18"/>
  <c r="K193" i="18"/>
  <c r="L193" i="18"/>
  <c r="O193" i="18" s="1"/>
  <c r="M193" i="18"/>
  <c r="N193" i="18"/>
  <c r="P193" i="18"/>
  <c r="J194" i="18"/>
  <c r="N194" i="18" s="1"/>
  <c r="K194" i="18"/>
  <c r="L194" i="18"/>
  <c r="M194" i="18"/>
  <c r="O194" i="18" s="1"/>
  <c r="J195" i="18"/>
  <c r="K195" i="18"/>
  <c r="L195" i="18"/>
  <c r="N195" i="18" s="1"/>
  <c r="M195" i="18"/>
  <c r="J196" i="18"/>
  <c r="K196" i="18"/>
  <c r="L196" i="18"/>
  <c r="M196" i="18"/>
  <c r="N196" i="18" s="1"/>
  <c r="J197" i="18"/>
  <c r="N197" i="18" s="1"/>
  <c r="K197" i="18"/>
  <c r="L197" i="18"/>
  <c r="O197" i="18" s="1"/>
  <c r="M197" i="18"/>
  <c r="P197" i="18"/>
  <c r="J198" i="18"/>
  <c r="N198" i="18" s="1"/>
  <c r="K198" i="18"/>
  <c r="L198" i="18"/>
  <c r="M198" i="18"/>
  <c r="P198" i="18" s="1"/>
  <c r="O198" i="18"/>
  <c r="J199" i="18"/>
  <c r="K199" i="18"/>
  <c r="L199" i="18"/>
  <c r="O199" i="18" s="1"/>
  <c r="M199" i="18"/>
  <c r="N199" i="18"/>
  <c r="P199" i="18"/>
  <c r="J200" i="18"/>
  <c r="N200" i="18" s="1"/>
  <c r="K200" i="18"/>
  <c r="L200" i="18"/>
  <c r="M200" i="18"/>
  <c r="O200" i="18" s="1"/>
  <c r="J201" i="18"/>
  <c r="K201" i="18"/>
  <c r="L201" i="18"/>
  <c r="N201" i="18" s="1"/>
  <c r="M201" i="18"/>
  <c r="J202" i="18"/>
  <c r="K202" i="18"/>
  <c r="L202" i="18"/>
  <c r="M202" i="18"/>
  <c r="N202" i="18" s="1"/>
  <c r="J203" i="18"/>
  <c r="N203" i="18" s="1"/>
  <c r="K203" i="18"/>
  <c r="L203" i="18"/>
  <c r="O203" i="18" s="1"/>
  <c r="M203" i="18"/>
  <c r="P203" i="18"/>
  <c r="J204" i="18"/>
  <c r="N204" i="18" s="1"/>
  <c r="K204" i="18"/>
  <c r="L204" i="18"/>
  <c r="M204" i="18"/>
  <c r="P204" i="18" s="1"/>
  <c r="O204" i="18"/>
  <c r="J205" i="18"/>
  <c r="K205" i="18"/>
  <c r="L205" i="18"/>
  <c r="O205" i="18" s="1"/>
  <c r="M205" i="18"/>
  <c r="N205" i="18"/>
  <c r="P205" i="18"/>
  <c r="J206" i="18"/>
  <c r="N206" i="18" s="1"/>
  <c r="K206" i="18"/>
  <c r="L206" i="18"/>
  <c r="M206" i="18"/>
  <c r="O206" i="18" s="1"/>
  <c r="J207" i="18"/>
  <c r="K207" i="18"/>
  <c r="L207" i="18"/>
  <c r="N207" i="18" s="1"/>
  <c r="M207" i="18"/>
  <c r="J208" i="18"/>
  <c r="K208" i="18"/>
  <c r="L208" i="18"/>
  <c r="M208" i="18"/>
  <c r="N208" i="18" s="1"/>
  <c r="J209" i="18"/>
  <c r="N209" i="18" s="1"/>
  <c r="K209" i="18"/>
  <c r="L209" i="18"/>
  <c r="O209" i="18" s="1"/>
  <c r="M209" i="18"/>
  <c r="P209" i="18"/>
  <c r="J122" i="18"/>
  <c r="N122" i="18" s="1"/>
  <c r="K122" i="18"/>
  <c r="L122" i="18"/>
  <c r="M122" i="18"/>
  <c r="P122" i="18" s="1"/>
  <c r="O122" i="18"/>
  <c r="J123" i="18"/>
  <c r="K123" i="18"/>
  <c r="L123" i="18"/>
  <c r="O123" i="18" s="1"/>
  <c r="M123" i="18"/>
  <c r="N123" i="18"/>
  <c r="J124" i="18"/>
  <c r="N124" i="18" s="1"/>
  <c r="K124" i="18"/>
  <c r="L124" i="18"/>
  <c r="M124" i="18"/>
  <c r="P124" i="18" s="1"/>
  <c r="J125" i="18"/>
  <c r="N125" i="18" s="1"/>
  <c r="K125" i="18"/>
  <c r="L125" i="18"/>
  <c r="O125" i="18" s="1"/>
  <c r="M125" i="18"/>
  <c r="J126" i="18"/>
  <c r="K126" i="18"/>
  <c r="L126" i="18"/>
  <c r="M126" i="18"/>
  <c r="P126" i="18" s="1"/>
  <c r="N126" i="18"/>
  <c r="O126" i="18"/>
  <c r="J127" i="18"/>
  <c r="N127" i="18" s="1"/>
  <c r="K127" i="18"/>
  <c r="L127" i="18"/>
  <c r="O127" i="18" s="1"/>
  <c r="M127" i="18"/>
  <c r="P127" i="18"/>
  <c r="J128" i="18"/>
  <c r="N128" i="18" s="1"/>
  <c r="K128" i="18"/>
  <c r="L128" i="18"/>
  <c r="M128" i="18"/>
  <c r="P128" i="18" s="1"/>
  <c r="O128" i="18"/>
  <c r="J129" i="18"/>
  <c r="K129" i="18"/>
  <c r="L129" i="18"/>
  <c r="O129" i="18" s="1"/>
  <c r="M129" i="18"/>
  <c r="N129" i="18"/>
  <c r="J130" i="18"/>
  <c r="N130" i="18" s="1"/>
  <c r="K130" i="18"/>
  <c r="L130" i="18"/>
  <c r="M130" i="18"/>
  <c r="P130" i="18" s="1"/>
  <c r="J131" i="18"/>
  <c r="N131" i="18" s="1"/>
  <c r="K131" i="18"/>
  <c r="L131" i="18"/>
  <c r="O131" i="18" s="1"/>
  <c r="M131" i="18"/>
  <c r="J132" i="18"/>
  <c r="K132" i="18"/>
  <c r="L132" i="18"/>
  <c r="M132" i="18"/>
  <c r="P132" i="18" s="1"/>
  <c r="N132" i="18"/>
  <c r="O132" i="18"/>
  <c r="J133" i="18"/>
  <c r="N133" i="18" s="1"/>
  <c r="K133" i="18"/>
  <c r="L133" i="18"/>
  <c r="O133" i="18" s="1"/>
  <c r="M133" i="18"/>
  <c r="P133" i="18"/>
  <c r="J134" i="18"/>
  <c r="N134" i="18" s="1"/>
  <c r="K134" i="18"/>
  <c r="L134" i="18"/>
  <c r="M134" i="18"/>
  <c r="P134" i="18" s="1"/>
  <c r="O134" i="18"/>
  <c r="J135" i="18"/>
  <c r="K135" i="18"/>
  <c r="L135" i="18"/>
  <c r="O135" i="18" s="1"/>
  <c r="M135" i="18"/>
  <c r="N135" i="18"/>
  <c r="J136" i="18"/>
  <c r="N136" i="18" s="1"/>
  <c r="K136" i="18"/>
  <c r="L136" i="18"/>
  <c r="M136" i="18"/>
  <c r="P136" i="18" s="1"/>
  <c r="J137" i="18"/>
  <c r="N137" i="18" s="1"/>
  <c r="K137" i="18"/>
  <c r="L137" i="18"/>
  <c r="O137" i="18" s="1"/>
  <c r="M137" i="18"/>
  <c r="J138" i="18"/>
  <c r="K138" i="18"/>
  <c r="L138" i="18"/>
  <c r="M138" i="18"/>
  <c r="P138" i="18" s="1"/>
  <c r="N138" i="18"/>
  <c r="O138" i="18"/>
  <c r="J139" i="18"/>
  <c r="N139" i="18" s="1"/>
  <c r="K139" i="18"/>
  <c r="L139" i="18"/>
  <c r="O139" i="18" s="1"/>
  <c r="M139" i="18"/>
  <c r="P139" i="18"/>
  <c r="J140" i="18"/>
  <c r="N140" i="18" s="1"/>
  <c r="K140" i="18"/>
  <c r="L140" i="18"/>
  <c r="M140" i="18"/>
  <c r="P140" i="18" s="1"/>
  <c r="O140" i="18"/>
  <c r="J141" i="18"/>
  <c r="K141" i="18"/>
  <c r="L141" i="18"/>
  <c r="O141" i="18" s="1"/>
  <c r="M141" i="18"/>
  <c r="N141" i="18"/>
  <c r="J142" i="18"/>
  <c r="N142" i="18" s="1"/>
  <c r="K142" i="18"/>
  <c r="L142" i="18"/>
  <c r="M142" i="18"/>
  <c r="P142" i="18" s="1"/>
  <c r="J143" i="18"/>
  <c r="N143" i="18" s="1"/>
  <c r="K143" i="18"/>
  <c r="L143" i="18"/>
  <c r="O143" i="18" s="1"/>
  <c r="M143" i="18"/>
  <c r="J65" i="18"/>
  <c r="N65" i="18" s="1"/>
  <c r="K65" i="18"/>
  <c r="L65" i="18"/>
  <c r="O65" i="18" s="1"/>
  <c r="M65" i="18"/>
  <c r="P65" i="18" s="1"/>
  <c r="J66" i="18"/>
  <c r="N66" i="18" s="1"/>
  <c r="K66" i="18"/>
  <c r="L66" i="18"/>
  <c r="O66" i="18" s="1"/>
  <c r="M66" i="18"/>
  <c r="J67" i="18"/>
  <c r="N67" i="18" s="1"/>
  <c r="K67" i="18"/>
  <c r="L67" i="18"/>
  <c r="M67" i="18"/>
  <c r="P67" i="18"/>
  <c r="J68" i="18"/>
  <c r="O68" i="18" s="1"/>
  <c r="K68" i="18"/>
  <c r="L68" i="18"/>
  <c r="M68" i="18"/>
  <c r="P68" i="18"/>
  <c r="J69" i="18"/>
  <c r="K69" i="18"/>
  <c r="L69" i="18"/>
  <c r="M69" i="18"/>
  <c r="P69" i="18" s="1"/>
  <c r="N69" i="18"/>
  <c r="O69" i="18"/>
  <c r="J70" i="18"/>
  <c r="K70" i="18"/>
  <c r="L70" i="18"/>
  <c r="O70" i="18" s="1"/>
  <c r="M70" i="18"/>
  <c r="P70" i="18" s="1"/>
  <c r="N70" i="18"/>
  <c r="J71" i="18"/>
  <c r="N71" i="18" s="1"/>
  <c r="K71" i="18"/>
  <c r="L71" i="18"/>
  <c r="O71" i="18" s="1"/>
  <c r="M71" i="18"/>
  <c r="P71" i="18" s="1"/>
  <c r="J72" i="18"/>
  <c r="N72" i="18" s="1"/>
  <c r="K72" i="18"/>
  <c r="L72" i="18"/>
  <c r="O72" i="18" s="1"/>
  <c r="M72" i="18"/>
  <c r="J73" i="18"/>
  <c r="N73" i="18" s="1"/>
  <c r="K73" i="18"/>
  <c r="L73" i="18"/>
  <c r="M73" i="18"/>
  <c r="P73" i="18"/>
  <c r="J74" i="18"/>
  <c r="O74" i="18" s="1"/>
  <c r="K74" i="18"/>
  <c r="L74" i="18"/>
  <c r="M74" i="18"/>
  <c r="P74" i="18"/>
  <c r="J75" i="18"/>
  <c r="K75" i="18"/>
  <c r="L75" i="18"/>
  <c r="M75" i="18"/>
  <c r="P75" i="18" s="1"/>
  <c r="N75" i="18"/>
  <c r="O75" i="18"/>
  <c r="J76" i="18"/>
  <c r="K76" i="18"/>
  <c r="L76" i="18"/>
  <c r="O76" i="18" s="1"/>
  <c r="M76" i="18"/>
  <c r="P76" i="18" s="1"/>
  <c r="N76" i="18"/>
  <c r="J77" i="18"/>
  <c r="N77" i="18" s="1"/>
  <c r="K77" i="18"/>
  <c r="L77" i="18"/>
  <c r="O77" i="18" s="1"/>
  <c r="M77" i="18"/>
  <c r="P77" i="18" s="1"/>
  <c r="J78" i="18"/>
  <c r="N78" i="18" s="1"/>
  <c r="K78" i="18"/>
  <c r="L78" i="18"/>
  <c r="O78" i="18" s="1"/>
  <c r="M78" i="18"/>
  <c r="J79" i="18"/>
  <c r="N79" i="18" s="1"/>
  <c r="K79" i="18"/>
  <c r="L79" i="18"/>
  <c r="M79" i="18"/>
  <c r="P79" i="18"/>
  <c r="J80" i="18"/>
  <c r="O80" i="18" s="1"/>
  <c r="K80" i="18"/>
  <c r="L80" i="18"/>
  <c r="M80" i="18"/>
  <c r="P80" i="18"/>
  <c r="J81" i="18"/>
  <c r="K81" i="18"/>
  <c r="L81" i="18"/>
  <c r="M81" i="18"/>
  <c r="P81" i="18" s="1"/>
  <c r="N81" i="18"/>
  <c r="O81" i="18"/>
  <c r="J82" i="18"/>
  <c r="K82" i="18"/>
  <c r="L82" i="18"/>
  <c r="O82" i="18" s="1"/>
  <c r="M82" i="18"/>
  <c r="P82" i="18" s="1"/>
  <c r="N82" i="18"/>
  <c r="J83" i="18"/>
  <c r="N83" i="18" s="1"/>
  <c r="K83" i="18"/>
  <c r="L83" i="18"/>
  <c r="O83" i="18" s="1"/>
  <c r="M83" i="18"/>
  <c r="P83" i="18" s="1"/>
  <c r="J84" i="18"/>
  <c r="N84" i="18" s="1"/>
  <c r="K84" i="18"/>
  <c r="L84" i="18"/>
  <c r="O84" i="18" s="1"/>
  <c r="M84" i="18"/>
  <c r="J85" i="18"/>
  <c r="N85" i="18" s="1"/>
  <c r="K85" i="18"/>
  <c r="L85" i="18"/>
  <c r="M85" i="18"/>
  <c r="P85" i="18"/>
  <c r="J86" i="18"/>
  <c r="O86" i="18" s="1"/>
  <c r="K86" i="18"/>
  <c r="L86" i="18"/>
  <c r="M86" i="18"/>
  <c r="J87" i="18"/>
  <c r="K87" i="18"/>
  <c r="L87" i="18"/>
  <c r="M87" i="18"/>
  <c r="P87" i="18" s="1"/>
  <c r="N87" i="18"/>
  <c r="O87" i="18"/>
  <c r="J88" i="18"/>
  <c r="K88" i="18"/>
  <c r="L88" i="18"/>
  <c r="O88" i="18" s="1"/>
  <c r="M88" i="18"/>
  <c r="P88" i="18" s="1"/>
  <c r="N88" i="18"/>
  <c r="J89" i="18"/>
  <c r="N89" i="18" s="1"/>
  <c r="K89" i="18"/>
  <c r="L89" i="18"/>
  <c r="O89" i="18" s="1"/>
  <c r="M89" i="18"/>
  <c r="P89" i="18" s="1"/>
  <c r="J90" i="18"/>
  <c r="N90" i="18" s="1"/>
  <c r="K90" i="18"/>
  <c r="L90" i="18"/>
  <c r="O90" i="18" s="1"/>
  <c r="M90" i="18"/>
  <c r="J91" i="18"/>
  <c r="N91" i="18" s="1"/>
  <c r="K91" i="18"/>
  <c r="L91" i="18"/>
  <c r="M91" i="18"/>
  <c r="P91" i="18"/>
  <c r="J92" i="18"/>
  <c r="N92" i="18" s="1"/>
  <c r="K92" i="18"/>
  <c r="L92" i="18"/>
  <c r="M92" i="18"/>
  <c r="J93" i="18"/>
  <c r="K93" i="18"/>
  <c r="L93" i="18"/>
  <c r="M93" i="18"/>
  <c r="P93" i="18" s="1"/>
  <c r="N93" i="18"/>
  <c r="O93" i="18"/>
  <c r="J94" i="18"/>
  <c r="K94" i="18"/>
  <c r="L94" i="18"/>
  <c r="O94" i="18" s="1"/>
  <c r="M94" i="18"/>
  <c r="P94" i="18" s="1"/>
  <c r="N94" i="18"/>
  <c r="J95" i="18"/>
  <c r="N95" i="18" s="1"/>
  <c r="K95" i="18"/>
  <c r="L95" i="18"/>
  <c r="O95" i="18" s="1"/>
  <c r="M95" i="18"/>
  <c r="P95" i="18" s="1"/>
  <c r="J96" i="18"/>
  <c r="N96" i="18" s="1"/>
  <c r="K96" i="18"/>
  <c r="L96" i="18"/>
  <c r="O96" i="18" s="1"/>
  <c r="M96" i="18"/>
  <c r="J97" i="18"/>
  <c r="N97" i="18" s="1"/>
  <c r="K97" i="18"/>
  <c r="L97" i="18"/>
  <c r="M97" i="18"/>
  <c r="P97" i="18"/>
  <c r="J98" i="18"/>
  <c r="N98" i="18" s="1"/>
  <c r="K98" i="18"/>
  <c r="L98" i="18"/>
  <c r="M98" i="18"/>
  <c r="P98" i="18"/>
  <c r="J99" i="18"/>
  <c r="K99" i="18"/>
  <c r="L99" i="18"/>
  <c r="M99" i="18"/>
  <c r="P99" i="18" s="1"/>
  <c r="N99" i="18"/>
  <c r="O99" i="18"/>
  <c r="J100" i="18"/>
  <c r="K100" i="18"/>
  <c r="L100" i="18"/>
  <c r="O100" i="18" s="1"/>
  <c r="M100" i="18"/>
  <c r="P100" i="18" s="1"/>
  <c r="N100" i="18"/>
  <c r="J101" i="18"/>
  <c r="N101" i="18" s="1"/>
  <c r="K101" i="18"/>
  <c r="L101" i="18"/>
  <c r="O101" i="18" s="1"/>
  <c r="M101" i="18"/>
  <c r="P101" i="18" s="1"/>
  <c r="J102" i="18"/>
  <c r="N102" i="18" s="1"/>
  <c r="K102" i="18"/>
  <c r="L102" i="18"/>
  <c r="O102" i="18" s="1"/>
  <c r="M102" i="18"/>
  <c r="J103" i="18"/>
  <c r="N103" i="18" s="1"/>
  <c r="K103" i="18"/>
  <c r="L103" i="18"/>
  <c r="M103" i="18"/>
  <c r="P103" i="18"/>
  <c r="J104" i="18"/>
  <c r="N104" i="18" s="1"/>
  <c r="K104" i="18"/>
  <c r="L104" i="18"/>
  <c r="M104" i="18"/>
  <c r="J105" i="18"/>
  <c r="K105" i="18"/>
  <c r="L105" i="18"/>
  <c r="M105" i="18"/>
  <c r="P105" i="18" s="1"/>
  <c r="N105" i="18"/>
  <c r="O105" i="18"/>
  <c r="J106" i="18"/>
  <c r="K106" i="18"/>
  <c r="L106" i="18"/>
  <c r="O106" i="18" s="1"/>
  <c r="M106" i="18"/>
  <c r="P106" i="18" s="1"/>
  <c r="N106" i="18"/>
  <c r="J107" i="18"/>
  <c r="N107" i="18" s="1"/>
  <c r="K107" i="18"/>
  <c r="L107" i="18"/>
  <c r="O107" i="18" s="1"/>
  <c r="M107" i="18"/>
  <c r="P107" i="18" s="1"/>
  <c r="J108" i="18"/>
  <c r="N108" i="18" s="1"/>
  <c r="K108" i="18"/>
  <c r="L108" i="18"/>
  <c r="O108" i="18" s="1"/>
  <c r="M108" i="18"/>
  <c r="J109" i="18"/>
  <c r="N109" i="18" s="1"/>
  <c r="K109" i="18"/>
  <c r="L109" i="18"/>
  <c r="M109" i="18"/>
  <c r="J110" i="18"/>
  <c r="N110" i="18" s="1"/>
  <c r="K110" i="18"/>
  <c r="L110" i="18"/>
  <c r="M110" i="18"/>
  <c r="P110" i="18"/>
  <c r="J111" i="18"/>
  <c r="K111" i="18"/>
  <c r="L111" i="18"/>
  <c r="M111" i="18"/>
  <c r="P111" i="18" s="1"/>
  <c r="N111" i="18"/>
  <c r="O111" i="18"/>
  <c r="J112" i="18"/>
  <c r="K112" i="18"/>
  <c r="L112" i="18"/>
  <c r="O112" i="18" s="1"/>
  <c r="M112" i="18"/>
  <c r="P112" i="18" s="1"/>
  <c r="N112" i="18"/>
  <c r="J113" i="18"/>
  <c r="N113" i="18" s="1"/>
  <c r="K113" i="18"/>
  <c r="L113" i="18"/>
  <c r="O113" i="18" s="1"/>
  <c r="M113" i="18"/>
  <c r="P113" i="18" s="1"/>
  <c r="J114" i="18"/>
  <c r="N114" i="18" s="1"/>
  <c r="K114" i="18"/>
  <c r="L114" i="18"/>
  <c r="O114" i="18" s="1"/>
  <c r="M114" i="18"/>
  <c r="J115" i="18"/>
  <c r="N115" i="18" s="1"/>
  <c r="K115" i="18"/>
  <c r="L115" i="18"/>
  <c r="M115" i="18"/>
  <c r="J116" i="18"/>
  <c r="N116" i="18" s="1"/>
  <c r="K116" i="18"/>
  <c r="L116" i="18"/>
  <c r="M116" i="18"/>
  <c r="P116" i="18"/>
  <c r="J117" i="18"/>
  <c r="K117" i="18"/>
  <c r="L117" i="18"/>
  <c r="M117" i="18"/>
  <c r="P117" i="18" s="1"/>
  <c r="N117" i="18"/>
  <c r="O117" i="18"/>
  <c r="J118" i="18"/>
  <c r="K118" i="18"/>
  <c r="L118" i="18"/>
  <c r="O118" i="18" s="1"/>
  <c r="M118" i="18"/>
  <c r="P118" i="18" s="1"/>
  <c r="N118" i="18"/>
  <c r="J119" i="18"/>
  <c r="N119" i="18" s="1"/>
  <c r="K119" i="18"/>
  <c r="L119" i="18"/>
  <c r="O119" i="18" s="1"/>
  <c r="M119" i="18"/>
  <c r="P119" i="18" s="1"/>
  <c r="J120" i="18"/>
  <c r="N120" i="18" s="1"/>
  <c r="K120" i="18"/>
  <c r="L120" i="18"/>
  <c r="O120" i="18" s="1"/>
  <c r="M120" i="18"/>
  <c r="J121" i="18"/>
  <c r="N121" i="18" s="1"/>
  <c r="K121" i="18"/>
  <c r="L121" i="18"/>
  <c r="M121" i="18"/>
  <c r="J34" i="18"/>
  <c r="N34" i="18" s="1"/>
  <c r="K34" i="18"/>
  <c r="L34" i="18"/>
  <c r="O34" i="18" s="1"/>
  <c r="M34" i="18"/>
  <c r="P34" i="18" s="1"/>
  <c r="J35" i="18"/>
  <c r="N35" i="18" s="1"/>
  <c r="K35" i="18"/>
  <c r="L35" i="18"/>
  <c r="O35" i="18" s="1"/>
  <c r="M35" i="18"/>
  <c r="J36" i="18"/>
  <c r="N36" i="18" s="1"/>
  <c r="K36" i="18"/>
  <c r="L36" i="18"/>
  <c r="M36" i="18"/>
  <c r="O36" i="18"/>
  <c r="P36" i="18"/>
  <c r="J37" i="18"/>
  <c r="O37" i="18" s="1"/>
  <c r="K37" i="18"/>
  <c r="L37" i="18"/>
  <c r="M37" i="18"/>
  <c r="P37" i="18"/>
  <c r="J38" i="18"/>
  <c r="K38" i="18"/>
  <c r="L38" i="18"/>
  <c r="M38" i="18"/>
  <c r="P38" i="18" s="1"/>
  <c r="N38" i="18"/>
  <c r="O38" i="18"/>
  <c r="J39" i="18"/>
  <c r="K39" i="18"/>
  <c r="L39" i="18"/>
  <c r="O39" i="18" s="1"/>
  <c r="M39" i="18"/>
  <c r="P39" i="18" s="1"/>
  <c r="N39" i="18"/>
  <c r="J40" i="18"/>
  <c r="N40" i="18" s="1"/>
  <c r="K40" i="18"/>
  <c r="L40" i="18"/>
  <c r="O40" i="18" s="1"/>
  <c r="M40" i="18"/>
  <c r="P40" i="18" s="1"/>
  <c r="J41" i="18"/>
  <c r="N41" i="18" s="1"/>
  <c r="K41" i="18"/>
  <c r="L41" i="18"/>
  <c r="O41" i="18" s="1"/>
  <c r="M41" i="18"/>
  <c r="J42" i="18"/>
  <c r="O42" i="18" s="1"/>
  <c r="K42" i="18"/>
  <c r="L42" i="18"/>
  <c r="M42" i="18"/>
  <c r="P42" i="18"/>
  <c r="J43" i="18"/>
  <c r="O43" i="18" s="1"/>
  <c r="K43" i="18"/>
  <c r="L43" i="18"/>
  <c r="M43" i="18"/>
  <c r="P43" i="18"/>
  <c r="J44" i="18"/>
  <c r="K44" i="18"/>
  <c r="L44" i="18"/>
  <c r="M44" i="18"/>
  <c r="P44" i="18" s="1"/>
  <c r="N44" i="18"/>
  <c r="O44" i="18"/>
  <c r="J45" i="18"/>
  <c r="K45" i="18"/>
  <c r="L45" i="18"/>
  <c r="O45" i="18" s="1"/>
  <c r="M45" i="18"/>
  <c r="P45" i="18" s="1"/>
  <c r="N45" i="18"/>
  <c r="J46" i="18"/>
  <c r="N46" i="18" s="1"/>
  <c r="K46" i="18"/>
  <c r="L46" i="18"/>
  <c r="O46" i="18" s="1"/>
  <c r="M46" i="18"/>
  <c r="P46" i="18" s="1"/>
  <c r="J47" i="18"/>
  <c r="N47" i="18" s="1"/>
  <c r="K47" i="18"/>
  <c r="L47" i="18"/>
  <c r="O47" i="18" s="1"/>
  <c r="M47" i="18"/>
  <c r="J48" i="18"/>
  <c r="N48" i="18" s="1"/>
  <c r="K48" i="18"/>
  <c r="L48" i="18"/>
  <c r="M48" i="18"/>
  <c r="P48" i="18"/>
  <c r="J49" i="18"/>
  <c r="N49" i="18" s="1"/>
  <c r="K49" i="18"/>
  <c r="L49" i="18"/>
  <c r="M49" i="18"/>
  <c r="P49" i="18"/>
  <c r="J50" i="18"/>
  <c r="K50" i="18"/>
  <c r="L50" i="18"/>
  <c r="M50" i="18"/>
  <c r="P50" i="18" s="1"/>
  <c r="N50" i="18"/>
  <c r="O50" i="18"/>
  <c r="J51" i="18"/>
  <c r="K51" i="18"/>
  <c r="L51" i="18"/>
  <c r="O51" i="18" s="1"/>
  <c r="M51" i="18"/>
  <c r="P51" i="18" s="1"/>
  <c r="N51" i="18"/>
  <c r="J52" i="18"/>
  <c r="N52" i="18" s="1"/>
  <c r="K52" i="18"/>
  <c r="L52" i="18"/>
  <c r="O52" i="18" s="1"/>
  <c r="M52" i="18"/>
  <c r="P52" i="18" s="1"/>
  <c r="J53" i="18"/>
  <c r="N53" i="18" s="1"/>
  <c r="K53" i="18"/>
  <c r="L53" i="18"/>
  <c r="O53" i="18" s="1"/>
  <c r="M53" i="18"/>
  <c r="J54" i="18"/>
  <c r="N54" i="18" s="1"/>
  <c r="K54" i="18"/>
  <c r="L54" i="18"/>
  <c r="M54" i="18"/>
  <c r="P54" i="18"/>
  <c r="J55" i="18"/>
  <c r="N55" i="18" s="1"/>
  <c r="K55" i="18"/>
  <c r="L55" i="18"/>
  <c r="M55" i="18"/>
  <c r="P55" i="18"/>
  <c r="J56" i="18"/>
  <c r="K56" i="18"/>
  <c r="L56" i="18"/>
  <c r="M56" i="18"/>
  <c r="P56" i="18" s="1"/>
  <c r="N56" i="18"/>
  <c r="O56" i="18"/>
  <c r="J57" i="18"/>
  <c r="K57" i="18"/>
  <c r="L57" i="18"/>
  <c r="O57" i="18" s="1"/>
  <c r="M57" i="18"/>
  <c r="P57" i="18" s="1"/>
  <c r="N57" i="18"/>
  <c r="J58" i="18"/>
  <c r="N58" i="18" s="1"/>
  <c r="K58" i="18"/>
  <c r="L58" i="18"/>
  <c r="O58" i="18" s="1"/>
  <c r="M58" i="18"/>
  <c r="P58" i="18" s="1"/>
  <c r="J59" i="18"/>
  <c r="N59" i="18" s="1"/>
  <c r="K59" i="18"/>
  <c r="L59" i="18"/>
  <c r="O59" i="18" s="1"/>
  <c r="M59" i="18"/>
  <c r="J60" i="18"/>
  <c r="O60" i="18" s="1"/>
  <c r="K60" i="18"/>
  <c r="L60" i="18"/>
  <c r="M60" i="18"/>
  <c r="P60" i="18"/>
  <c r="J61" i="18"/>
  <c r="P61" i="18" s="1"/>
  <c r="K61" i="18"/>
  <c r="L61" i="18"/>
  <c r="M61" i="18"/>
  <c r="J62" i="18"/>
  <c r="K62" i="18"/>
  <c r="L62" i="18"/>
  <c r="M62" i="18"/>
  <c r="P62" i="18" s="1"/>
  <c r="N62" i="18"/>
  <c r="O62" i="18"/>
  <c r="J63" i="18"/>
  <c r="K63" i="18"/>
  <c r="L63" i="18"/>
  <c r="O63" i="18" s="1"/>
  <c r="M63" i="18"/>
  <c r="P63" i="18" s="1"/>
  <c r="N63" i="18"/>
  <c r="J64" i="18"/>
  <c r="N64" i="18" s="1"/>
  <c r="K64" i="18"/>
  <c r="L64" i="18"/>
  <c r="O64" i="18" s="1"/>
  <c r="M64" i="18"/>
  <c r="P64" i="18" s="1"/>
  <c r="J4" i="18"/>
  <c r="N4" i="18" s="1"/>
  <c r="K4" i="18"/>
  <c r="L4" i="18"/>
  <c r="O4" i="18" s="1"/>
  <c r="M4" i="18"/>
  <c r="P4" i="18"/>
  <c r="J5" i="18"/>
  <c r="O5" i="18" s="1"/>
  <c r="K5" i="18"/>
  <c r="L5" i="18"/>
  <c r="M5" i="18"/>
  <c r="P5" i="18"/>
  <c r="J6" i="18"/>
  <c r="K6" i="18"/>
  <c r="L6" i="18"/>
  <c r="M6" i="18"/>
  <c r="N6" i="18"/>
  <c r="O6" i="18"/>
  <c r="P6" i="18"/>
  <c r="J7" i="18"/>
  <c r="K7" i="18"/>
  <c r="L7" i="18"/>
  <c r="M7" i="18"/>
  <c r="O7" i="18" s="1"/>
  <c r="N7" i="18"/>
  <c r="J8" i="18"/>
  <c r="K8" i="18"/>
  <c r="L8" i="18"/>
  <c r="N8" i="18" s="1"/>
  <c r="M8" i="18"/>
  <c r="P8" i="18" s="1"/>
  <c r="J9" i="18"/>
  <c r="N9" i="18" s="1"/>
  <c r="K9" i="18"/>
  <c r="L9" i="18"/>
  <c r="O9" i="18" s="1"/>
  <c r="M9" i="18"/>
  <c r="P9" i="18" s="1"/>
  <c r="J10" i="18"/>
  <c r="N10" i="18" s="1"/>
  <c r="K10" i="18"/>
  <c r="L10" i="18"/>
  <c r="O10" i="18" s="1"/>
  <c r="M10" i="18"/>
  <c r="P10" i="18"/>
  <c r="J11" i="18"/>
  <c r="O11" i="18" s="1"/>
  <c r="K11" i="18"/>
  <c r="L11" i="18"/>
  <c r="M11" i="18"/>
  <c r="J12" i="18"/>
  <c r="K12" i="18"/>
  <c r="L12" i="18"/>
  <c r="M12" i="18"/>
  <c r="N12" i="18"/>
  <c r="O12" i="18"/>
  <c r="P12" i="18"/>
  <c r="J13" i="18"/>
  <c r="K13" i="18"/>
  <c r="L13" i="18"/>
  <c r="M13" i="18"/>
  <c r="O13" i="18" s="1"/>
  <c r="N13" i="18"/>
  <c r="J14" i="18"/>
  <c r="K14" i="18"/>
  <c r="L14" i="18"/>
  <c r="N14" i="18" s="1"/>
  <c r="M14" i="18"/>
  <c r="P14" i="18" s="1"/>
  <c r="J15" i="18"/>
  <c r="N15" i="18" s="1"/>
  <c r="K15" i="18"/>
  <c r="L15" i="18"/>
  <c r="O15" i="18" s="1"/>
  <c r="M15" i="18"/>
  <c r="P15" i="18" s="1"/>
  <c r="J16" i="18"/>
  <c r="P16" i="18" s="1"/>
  <c r="K16" i="18"/>
  <c r="L16" i="18"/>
  <c r="O16" i="18" s="1"/>
  <c r="M16" i="18"/>
  <c r="J17" i="18"/>
  <c r="O17" i="18" s="1"/>
  <c r="K17" i="18"/>
  <c r="L17" i="18"/>
  <c r="M17" i="18"/>
  <c r="P17" i="18"/>
  <c r="J18" i="18"/>
  <c r="K18" i="18"/>
  <c r="L18" i="18"/>
  <c r="M18" i="18"/>
  <c r="N18" i="18"/>
  <c r="O18" i="18"/>
  <c r="P18" i="18"/>
  <c r="J19" i="18"/>
  <c r="K19" i="18"/>
  <c r="L19" i="18"/>
  <c r="M19" i="18"/>
  <c r="O19" i="18" s="1"/>
  <c r="N19" i="18"/>
  <c r="J20" i="18"/>
  <c r="K20" i="18"/>
  <c r="L20" i="18"/>
  <c r="N20" i="18" s="1"/>
  <c r="M20" i="18"/>
  <c r="P20" i="18" s="1"/>
  <c r="J21" i="18"/>
  <c r="N21" i="18" s="1"/>
  <c r="K21" i="18"/>
  <c r="L21" i="18"/>
  <c r="O21" i="18" s="1"/>
  <c r="M21" i="18"/>
  <c r="P21" i="18" s="1"/>
  <c r="J22" i="18"/>
  <c r="N22" i="18" s="1"/>
  <c r="K22" i="18"/>
  <c r="L22" i="18"/>
  <c r="O22" i="18" s="1"/>
  <c r="M22" i="18"/>
  <c r="P22" i="18"/>
  <c r="J23" i="18"/>
  <c r="N23" i="18" s="1"/>
  <c r="K23" i="18"/>
  <c r="L23" i="18"/>
  <c r="M23" i="18"/>
  <c r="P23" i="18"/>
  <c r="J24" i="18"/>
  <c r="K24" i="18"/>
  <c r="L24" i="18"/>
  <c r="M24" i="18"/>
  <c r="N24" i="18"/>
  <c r="O24" i="18"/>
  <c r="P24" i="18"/>
  <c r="J25" i="18"/>
  <c r="K25" i="18"/>
  <c r="L25" i="18"/>
  <c r="M25" i="18"/>
  <c r="O25" i="18" s="1"/>
  <c r="N25" i="18"/>
  <c r="J26" i="18"/>
  <c r="K26" i="18"/>
  <c r="L26" i="18"/>
  <c r="N26" i="18" s="1"/>
  <c r="M26" i="18"/>
  <c r="P26" i="18" s="1"/>
  <c r="J27" i="18"/>
  <c r="N27" i="18" s="1"/>
  <c r="K27" i="18"/>
  <c r="L27" i="18"/>
  <c r="O27" i="18" s="1"/>
  <c r="M27" i="18"/>
  <c r="P27" i="18" s="1"/>
  <c r="J28" i="18"/>
  <c r="N28" i="18" s="1"/>
  <c r="K28" i="18"/>
  <c r="L28" i="18"/>
  <c r="O28" i="18" s="1"/>
  <c r="M28" i="18"/>
  <c r="P28" i="18"/>
  <c r="J29" i="18"/>
  <c r="N29" i="18" s="1"/>
  <c r="K29" i="18"/>
  <c r="L29" i="18"/>
  <c r="M29" i="18"/>
  <c r="P29" i="18"/>
  <c r="J30" i="18"/>
  <c r="N30" i="18" s="1"/>
  <c r="K30" i="18"/>
  <c r="L30" i="18"/>
  <c r="M30" i="18"/>
  <c r="O30" i="18"/>
  <c r="P30" i="18"/>
  <c r="J31" i="18"/>
  <c r="K31" i="18"/>
  <c r="L31" i="18"/>
  <c r="M31" i="18"/>
  <c r="P31" i="18" s="1"/>
  <c r="N31" i="18"/>
  <c r="O31" i="18"/>
  <c r="J32" i="18"/>
  <c r="K32" i="18"/>
  <c r="L32" i="18"/>
  <c r="O32" i="18" s="1"/>
  <c r="M32" i="18"/>
  <c r="N32" i="18" s="1"/>
  <c r="J33" i="18"/>
  <c r="N33" i="18" s="1"/>
  <c r="K33" i="18"/>
  <c r="L33" i="18"/>
  <c r="O33" i="18" s="1"/>
  <c r="M33" i="18"/>
  <c r="P33" i="18" s="1"/>
  <c r="J3" i="18"/>
  <c r="K3" i="18"/>
  <c r="L3" i="18"/>
  <c r="N3" i="18" s="1"/>
  <c r="M3" i="18"/>
  <c r="P3" i="18" s="1"/>
  <c r="O3" i="18"/>
  <c r="J2" i="18"/>
  <c r="K2" i="18"/>
  <c r="L2" i="18"/>
  <c r="M2" i="18"/>
  <c r="N2" i="18"/>
  <c r="O2" i="18"/>
  <c r="P2" i="18"/>
  <c r="Z243" i="18"/>
  <c r="U253" i="18"/>
  <c r="U259" i="18"/>
  <c r="U247" i="18"/>
  <c r="X243" i="18"/>
  <c r="Y243" i="18"/>
  <c r="X242" i="18"/>
  <c r="Y242" i="18"/>
  <c r="N250" i="18" l="1"/>
  <c r="U250" i="18" s="1"/>
  <c r="O325" i="18"/>
  <c r="P324" i="18"/>
  <c r="O324" i="18"/>
  <c r="P318" i="18"/>
  <c r="P312" i="18"/>
  <c r="P306" i="18"/>
  <c r="P300" i="18"/>
  <c r="W300" i="18" s="1"/>
  <c r="P294" i="18"/>
  <c r="O294" i="18"/>
  <c r="P293" i="18"/>
  <c r="O317" i="18"/>
  <c r="P316" i="18"/>
  <c r="O311" i="18"/>
  <c r="P310" i="18"/>
  <c r="O305" i="18"/>
  <c r="P304" i="18"/>
  <c r="O299" i="18"/>
  <c r="P298" i="18"/>
  <c r="W298" i="18" s="1"/>
  <c r="P292" i="18"/>
  <c r="W292" i="18" s="1"/>
  <c r="P251" i="18"/>
  <c r="P286" i="18"/>
  <c r="P280" i="18"/>
  <c r="P274" i="18"/>
  <c r="P268" i="18"/>
  <c r="P262" i="18"/>
  <c r="P256" i="18"/>
  <c r="P250" i="18"/>
  <c r="W250" i="18" s="1"/>
  <c r="P244" i="18"/>
  <c r="P238" i="18"/>
  <c r="P232" i="18"/>
  <c r="P226" i="18"/>
  <c r="W226" i="18" s="1"/>
  <c r="P220" i="18"/>
  <c r="P214" i="18"/>
  <c r="P263" i="18"/>
  <c r="N287" i="18"/>
  <c r="O286" i="18"/>
  <c r="P285" i="18"/>
  <c r="N281" i="18"/>
  <c r="O280" i="18"/>
  <c r="P279" i="18"/>
  <c r="N275" i="18"/>
  <c r="O274" i="18"/>
  <c r="P273" i="18"/>
  <c r="N269" i="18"/>
  <c r="O268" i="18"/>
  <c r="P267" i="18"/>
  <c r="O262" i="18"/>
  <c r="P261" i="18"/>
  <c r="N257" i="18"/>
  <c r="U257" i="18" s="1"/>
  <c r="O256" i="18"/>
  <c r="P255" i="18"/>
  <c r="O250" i="18"/>
  <c r="P249" i="18"/>
  <c r="O244" i="18"/>
  <c r="P243" i="18"/>
  <c r="W243" i="18" s="1"/>
  <c r="O238" i="18"/>
  <c r="P237" i="18"/>
  <c r="O232" i="18"/>
  <c r="P231" i="18"/>
  <c r="O226" i="18"/>
  <c r="P225" i="18"/>
  <c r="W225" i="18" s="1"/>
  <c r="O220" i="18"/>
  <c r="P219" i="18"/>
  <c r="O214" i="18"/>
  <c r="P213" i="18"/>
  <c r="P290" i="18"/>
  <c r="O285" i="18"/>
  <c r="V285" i="18" s="1"/>
  <c r="P284" i="18"/>
  <c r="O279" i="18"/>
  <c r="P278" i="18"/>
  <c r="O273" i="18"/>
  <c r="P272" i="18"/>
  <c r="O267" i="18"/>
  <c r="V267" i="18" s="1"/>
  <c r="P266" i="18"/>
  <c r="O261" i="18"/>
  <c r="P260" i="18"/>
  <c r="O255" i="18"/>
  <c r="P254" i="18"/>
  <c r="O249" i="18"/>
  <c r="V249" i="18" s="1"/>
  <c r="P248" i="18"/>
  <c r="O243" i="18"/>
  <c r="V243" i="18" s="1"/>
  <c r="P242" i="18"/>
  <c r="W242" i="18" s="1"/>
  <c r="O237" i="18"/>
  <c r="P236" i="18"/>
  <c r="O231" i="18"/>
  <c r="P230" i="18"/>
  <c r="O225" i="18"/>
  <c r="P224" i="18"/>
  <c r="O219" i="18"/>
  <c r="P218" i="18"/>
  <c r="O213" i="18"/>
  <c r="P212" i="18"/>
  <c r="P208" i="18"/>
  <c r="P202" i="18"/>
  <c r="P196" i="18"/>
  <c r="P190" i="18"/>
  <c r="P184" i="18"/>
  <c r="P178" i="18"/>
  <c r="W178" i="18" s="1"/>
  <c r="P172" i="18"/>
  <c r="P166" i="18"/>
  <c r="P160" i="18"/>
  <c r="P154" i="18"/>
  <c r="P148" i="18"/>
  <c r="P179" i="18"/>
  <c r="W179" i="18" s="1"/>
  <c r="O208" i="18"/>
  <c r="P207" i="18"/>
  <c r="O202" i="18"/>
  <c r="P201" i="18"/>
  <c r="O196" i="18"/>
  <c r="P195" i="18"/>
  <c r="W195" i="18" s="1"/>
  <c r="O190" i="18"/>
  <c r="P189" i="18"/>
  <c r="O184" i="18"/>
  <c r="P183" i="18"/>
  <c r="O178" i="18"/>
  <c r="P177" i="18"/>
  <c r="W177" i="18" s="1"/>
  <c r="O172" i="18"/>
  <c r="P171" i="18"/>
  <c r="O166" i="18"/>
  <c r="P165" i="18"/>
  <c r="O160" i="18"/>
  <c r="P159" i="18"/>
  <c r="W159" i="18" s="1"/>
  <c r="N155" i="18"/>
  <c r="O154" i="18"/>
  <c r="P153" i="18"/>
  <c r="O148" i="18"/>
  <c r="P147" i="18"/>
  <c r="O207" i="18"/>
  <c r="V207" i="18" s="1"/>
  <c r="P206" i="18"/>
  <c r="O201" i="18"/>
  <c r="P200" i="18"/>
  <c r="O195" i="18"/>
  <c r="P194" i="18"/>
  <c r="O189" i="18"/>
  <c r="V189" i="18" s="1"/>
  <c r="P188" i="18"/>
  <c r="O183" i="18"/>
  <c r="P182" i="18"/>
  <c r="O177" i="18"/>
  <c r="P176" i="18"/>
  <c r="O171" i="18"/>
  <c r="V171" i="18" s="1"/>
  <c r="P170" i="18"/>
  <c r="O165" i="18"/>
  <c r="P164" i="18"/>
  <c r="O159" i="18"/>
  <c r="P158" i="18"/>
  <c r="O153" i="18"/>
  <c r="V153" i="18" s="1"/>
  <c r="P152" i="18"/>
  <c r="O147" i="18"/>
  <c r="P146" i="18"/>
  <c r="P143" i="18"/>
  <c r="P137" i="18"/>
  <c r="P131" i="18"/>
  <c r="P125" i="18"/>
  <c r="O142" i="18"/>
  <c r="P141" i="18"/>
  <c r="O136" i="18"/>
  <c r="P135" i="18"/>
  <c r="O130" i="18"/>
  <c r="P129" i="18"/>
  <c r="O124" i="18"/>
  <c r="P123" i="18"/>
  <c r="W123" i="18" s="1"/>
  <c r="P92" i="18"/>
  <c r="W92" i="18" s="1"/>
  <c r="P86" i="18"/>
  <c r="W86" i="18" s="1"/>
  <c r="O116" i="18"/>
  <c r="P115" i="18"/>
  <c r="W115" i="18" s="1"/>
  <c r="O110" i="18"/>
  <c r="O121" i="18"/>
  <c r="O115" i="18"/>
  <c r="O109" i="18"/>
  <c r="P108" i="18"/>
  <c r="W108" i="18" s="1"/>
  <c r="O103" i="18"/>
  <c r="P102" i="18"/>
  <c r="O97" i="18"/>
  <c r="O91" i="18"/>
  <c r="P90" i="18"/>
  <c r="W90" i="18" s="1"/>
  <c r="N86" i="18"/>
  <c r="O85" i="18"/>
  <c r="N80" i="18"/>
  <c r="O79" i="18"/>
  <c r="V79" i="18" s="1"/>
  <c r="P78" i="18"/>
  <c r="W78" i="18" s="1"/>
  <c r="N74" i="18"/>
  <c r="O73" i="18"/>
  <c r="P72" i="18"/>
  <c r="W72" i="18" s="1"/>
  <c r="N68" i="18"/>
  <c r="O67" i="18"/>
  <c r="V67" i="18" s="1"/>
  <c r="P66" i="18"/>
  <c r="W66" i="18" s="1"/>
  <c r="P104" i="18"/>
  <c r="W104" i="18" s="1"/>
  <c r="P121" i="18"/>
  <c r="W121" i="18" s="1"/>
  <c r="P109" i="18"/>
  <c r="W109" i="18" s="1"/>
  <c r="O104" i="18"/>
  <c r="O98" i="18"/>
  <c r="O92" i="18"/>
  <c r="P120" i="18"/>
  <c r="W120" i="18" s="1"/>
  <c r="P114" i="18"/>
  <c r="W114" i="18" s="1"/>
  <c r="P96" i="18"/>
  <c r="W96" i="18" s="1"/>
  <c r="P84" i="18"/>
  <c r="O61" i="18"/>
  <c r="N61" i="18"/>
  <c r="P59" i="18"/>
  <c r="O54" i="18"/>
  <c r="P53" i="18"/>
  <c r="O48" i="18"/>
  <c r="V48" i="18" s="1"/>
  <c r="N43" i="18"/>
  <c r="P41" i="18"/>
  <c r="N37" i="18"/>
  <c r="N60" i="18"/>
  <c r="N42" i="18"/>
  <c r="O55" i="18"/>
  <c r="O49" i="18"/>
  <c r="P47" i="18"/>
  <c r="P35" i="18"/>
  <c r="W35" i="18" s="1"/>
  <c r="P11" i="18"/>
  <c r="W11" i="18" s="1"/>
  <c r="O29" i="18"/>
  <c r="V29" i="18" s="1"/>
  <c r="O23" i="18"/>
  <c r="V23" i="18" s="1"/>
  <c r="N17" i="18"/>
  <c r="N11" i="18"/>
  <c r="N5" i="18"/>
  <c r="P32" i="18"/>
  <c r="N16" i="18"/>
  <c r="O26" i="18"/>
  <c r="P25" i="18"/>
  <c r="W25" i="18" s="1"/>
  <c r="O20" i="18"/>
  <c r="P19" i="18"/>
  <c r="O14" i="18"/>
  <c r="P13" i="18"/>
  <c r="O8" i="18"/>
  <c r="P7" i="18"/>
  <c r="W48" i="18"/>
  <c r="W42" i="18"/>
  <c r="V37" i="18"/>
  <c r="V31" i="18"/>
  <c r="V25" i="18"/>
  <c r="V12" i="18"/>
  <c r="V6" i="18"/>
  <c r="V17" i="18"/>
  <c r="V5" i="18"/>
  <c r="V22" i="18"/>
  <c r="U8" i="18"/>
  <c r="V8" i="18"/>
  <c r="W8" i="18"/>
  <c r="X8" i="18"/>
  <c r="Y8" i="18"/>
  <c r="Z8" i="18"/>
  <c r="U9" i="18"/>
  <c r="V9" i="18"/>
  <c r="W9" i="18"/>
  <c r="X9" i="18"/>
  <c r="Y9" i="18"/>
  <c r="Z9" i="18"/>
  <c r="U10" i="18"/>
  <c r="V10" i="18"/>
  <c r="W10" i="18"/>
  <c r="X10" i="18"/>
  <c r="Y10" i="18"/>
  <c r="Z10" i="18"/>
  <c r="U11" i="18"/>
  <c r="V11" i="18"/>
  <c r="X11" i="18"/>
  <c r="Y11" i="18"/>
  <c r="Z11" i="18"/>
  <c r="U12" i="18"/>
  <c r="W12" i="18"/>
  <c r="X12" i="18"/>
  <c r="Y12" i="18"/>
  <c r="Z12" i="18"/>
  <c r="U13" i="18"/>
  <c r="V13" i="18"/>
  <c r="W13" i="18"/>
  <c r="X13" i="18"/>
  <c r="Y13" i="18"/>
  <c r="Z13" i="18"/>
  <c r="U14" i="18"/>
  <c r="V14" i="18"/>
  <c r="W14" i="18"/>
  <c r="X14" i="18"/>
  <c r="Y14" i="18"/>
  <c r="Z14" i="18"/>
  <c r="U15" i="18"/>
  <c r="V15" i="18"/>
  <c r="W15" i="18"/>
  <c r="X15" i="18"/>
  <c r="Y15" i="18"/>
  <c r="Z15" i="18"/>
  <c r="U16" i="18"/>
  <c r="V16" i="18"/>
  <c r="W16" i="18"/>
  <c r="X16" i="18"/>
  <c r="Y16" i="18"/>
  <c r="Z16" i="18"/>
  <c r="U17" i="18"/>
  <c r="W17" i="18"/>
  <c r="X17" i="18"/>
  <c r="Y17" i="18"/>
  <c r="Z17" i="18"/>
  <c r="U18" i="18"/>
  <c r="V18" i="18"/>
  <c r="W18" i="18"/>
  <c r="X18" i="18"/>
  <c r="Y18" i="18"/>
  <c r="Z18" i="18"/>
  <c r="U19" i="18"/>
  <c r="V19" i="18"/>
  <c r="W19" i="18"/>
  <c r="X19" i="18"/>
  <c r="Y19" i="18"/>
  <c r="Z19" i="18"/>
  <c r="U20" i="18"/>
  <c r="V20" i="18"/>
  <c r="W20" i="18"/>
  <c r="X20" i="18"/>
  <c r="Y20" i="18"/>
  <c r="Z20" i="18"/>
  <c r="U21" i="18"/>
  <c r="V21" i="18"/>
  <c r="W21" i="18"/>
  <c r="X21" i="18"/>
  <c r="Y21" i="18"/>
  <c r="Z21" i="18"/>
  <c r="U22" i="18"/>
  <c r="W22" i="18"/>
  <c r="X22" i="18"/>
  <c r="Y22" i="18"/>
  <c r="Z22" i="18"/>
  <c r="U23" i="18"/>
  <c r="W23" i="18"/>
  <c r="X23" i="18"/>
  <c r="Y23" i="18"/>
  <c r="Z23" i="18"/>
  <c r="U24" i="18"/>
  <c r="V24" i="18"/>
  <c r="W24" i="18"/>
  <c r="X24" i="18"/>
  <c r="Y24" i="18"/>
  <c r="Z24" i="18"/>
  <c r="U25" i="18"/>
  <c r="X25" i="18"/>
  <c r="Y25" i="18"/>
  <c r="Z25" i="18"/>
  <c r="U26" i="18"/>
  <c r="V26" i="18"/>
  <c r="W26" i="18"/>
  <c r="X26" i="18"/>
  <c r="Y26" i="18"/>
  <c r="Z26" i="18"/>
  <c r="U27" i="18"/>
  <c r="V27" i="18"/>
  <c r="W27" i="18"/>
  <c r="X27" i="18"/>
  <c r="Y27" i="18"/>
  <c r="Z27" i="18"/>
  <c r="U28" i="18"/>
  <c r="V28" i="18"/>
  <c r="W28" i="18"/>
  <c r="X28" i="18"/>
  <c r="Y28" i="18"/>
  <c r="Z28" i="18"/>
  <c r="U29" i="18"/>
  <c r="W29" i="18"/>
  <c r="X29" i="18"/>
  <c r="Y29" i="18"/>
  <c r="Z29" i="18"/>
  <c r="U30" i="18"/>
  <c r="V30" i="18"/>
  <c r="W30" i="18"/>
  <c r="X30" i="18"/>
  <c r="Y30" i="18"/>
  <c r="Z30" i="18"/>
  <c r="U31" i="18"/>
  <c r="W31" i="18"/>
  <c r="X31" i="18"/>
  <c r="Y31" i="18"/>
  <c r="Z31" i="18"/>
  <c r="U32" i="18"/>
  <c r="V32" i="18"/>
  <c r="W32" i="18"/>
  <c r="X32" i="18"/>
  <c r="Y32" i="18"/>
  <c r="Z32" i="18"/>
  <c r="U33" i="18"/>
  <c r="V33" i="18"/>
  <c r="W33" i="18"/>
  <c r="X33" i="18"/>
  <c r="Y33" i="18"/>
  <c r="Z33" i="18"/>
  <c r="U34" i="18"/>
  <c r="V34" i="18"/>
  <c r="W34" i="18"/>
  <c r="X34" i="18"/>
  <c r="Y34" i="18"/>
  <c r="Z34" i="18"/>
  <c r="U35" i="18"/>
  <c r="V35" i="18"/>
  <c r="X35" i="18"/>
  <c r="Y35" i="18"/>
  <c r="Z35" i="18"/>
  <c r="U36" i="18"/>
  <c r="V36" i="18"/>
  <c r="W36" i="18"/>
  <c r="X36" i="18"/>
  <c r="Y36" i="18"/>
  <c r="Z36" i="18"/>
  <c r="U37" i="18"/>
  <c r="W37" i="18"/>
  <c r="X37" i="18"/>
  <c r="Y37" i="18"/>
  <c r="Z37" i="18"/>
  <c r="U38" i="18"/>
  <c r="V38" i="18"/>
  <c r="W38" i="18"/>
  <c r="X38" i="18"/>
  <c r="Y38" i="18"/>
  <c r="Z38" i="18"/>
  <c r="U39" i="18"/>
  <c r="V39" i="18"/>
  <c r="W39" i="18"/>
  <c r="X39" i="18"/>
  <c r="Y39" i="18"/>
  <c r="Z39" i="18"/>
  <c r="U40" i="18"/>
  <c r="V40" i="18"/>
  <c r="W40" i="18"/>
  <c r="X40" i="18"/>
  <c r="Y40" i="18"/>
  <c r="Z40" i="18"/>
  <c r="U41" i="18"/>
  <c r="V41" i="18"/>
  <c r="W41" i="18"/>
  <c r="X41" i="18"/>
  <c r="Y41" i="18"/>
  <c r="Z41" i="18"/>
  <c r="U42" i="18"/>
  <c r="V42" i="18"/>
  <c r="X42" i="18"/>
  <c r="Y42" i="18"/>
  <c r="Z42" i="18"/>
  <c r="U43" i="18"/>
  <c r="V43" i="18"/>
  <c r="W43" i="18"/>
  <c r="X43" i="18"/>
  <c r="Y43" i="18"/>
  <c r="Z43" i="18"/>
  <c r="U44" i="18"/>
  <c r="V44" i="18"/>
  <c r="W44" i="18"/>
  <c r="X44" i="18"/>
  <c r="Y44" i="18"/>
  <c r="Z44" i="18"/>
  <c r="U45" i="18"/>
  <c r="V45" i="18"/>
  <c r="W45" i="18"/>
  <c r="X45" i="18"/>
  <c r="Y45" i="18"/>
  <c r="Z45" i="18"/>
  <c r="U46" i="18"/>
  <c r="V46" i="18"/>
  <c r="W46" i="18"/>
  <c r="X46" i="18"/>
  <c r="Y46" i="18"/>
  <c r="Z46" i="18"/>
  <c r="U47" i="18"/>
  <c r="V47" i="18"/>
  <c r="W47" i="18"/>
  <c r="X47" i="18"/>
  <c r="Y47" i="18"/>
  <c r="Z47" i="18"/>
  <c r="U48" i="18"/>
  <c r="X48" i="18"/>
  <c r="Y48" i="18"/>
  <c r="Z48" i="18"/>
  <c r="U49" i="18"/>
  <c r="V49" i="18"/>
  <c r="W49" i="18"/>
  <c r="X49" i="18"/>
  <c r="Y49" i="18"/>
  <c r="Z49" i="18"/>
  <c r="U50" i="18"/>
  <c r="V50" i="18"/>
  <c r="W50" i="18"/>
  <c r="X50" i="18"/>
  <c r="Y50" i="18"/>
  <c r="Z50" i="18"/>
  <c r="U51" i="18"/>
  <c r="V51" i="18"/>
  <c r="W51" i="18"/>
  <c r="X51" i="18"/>
  <c r="Y51" i="18"/>
  <c r="Z51" i="18"/>
  <c r="U52" i="18"/>
  <c r="V52" i="18"/>
  <c r="W52" i="18"/>
  <c r="X52" i="18"/>
  <c r="Y52" i="18"/>
  <c r="Z52" i="18"/>
  <c r="U53" i="18"/>
  <c r="V53" i="18"/>
  <c r="W53" i="18"/>
  <c r="X53" i="18"/>
  <c r="Y53" i="18"/>
  <c r="Z53" i="18"/>
  <c r="U54" i="18"/>
  <c r="V54" i="18"/>
  <c r="W54" i="18"/>
  <c r="X54" i="18"/>
  <c r="Y54" i="18"/>
  <c r="Z54" i="18"/>
  <c r="U55" i="18"/>
  <c r="V55" i="18"/>
  <c r="W55" i="18"/>
  <c r="X55" i="18"/>
  <c r="Y55" i="18"/>
  <c r="Z55" i="18"/>
  <c r="U56" i="18"/>
  <c r="V56" i="18"/>
  <c r="W56" i="18"/>
  <c r="X56" i="18"/>
  <c r="Y56" i="18"/>
  <c r="Z56" i="18"/>
  <c r="U57" i="18"/>
  <c r="V57" i="18"/>
  <c r="W57" i="18"/>
  <c r="X57" i="18"/>
  <c r="Y57" i="18"/>
  <c r="Z57" i="18"/>
  <c r="U58" i="18"/>
  <c r="V58" i="18"/>
  <c r="W58" i="18"/>
  <c r="X58" i="18"/>
  <c r="Y58" i="18"/>
  <c r="Z58" i="18"/>
  <c r="U59" i="18"/>
  <c r="V59" i="18"/>
  <c r="W59" i="18"/>
  <c r="X59" i="18"/>
  <c r="Y59" i="18"/>
  <c r="Z59" i="18"/>
  <c r="U60" i="18"/>
  <c r="V60" i="18"/>
  <c r="W60" i="18"/>
  <c r="X60" i="18"/>
  <c r="Y60" i="18"/>
  <c r="Z60" i="18"/>
  <c r="U61" i="18"/>
  <c r="V61" i="18"/>
  <c r="W61" i="18"/>
  <c r="X61" i="18"/>
  <c r="Y61" i="18"/>
  <c r="Z61" i="18"/>
  <c r="U62" i="18"/>
  <c r="V62" i="18"/>
  <c r="W62" i="18"/>
  <c r="X62" i="18"/>
  <c r="Y62" i="18"/>
  <c r="Z62" i="18"/>
  <c r="U63" i="18"/>
  <c r="V63" i="18"/>
  <c r="W63" i="18"/>
  <c r="X63" i="18"/>
  <c r="Y63" i="18"/>
  <c r="Z63" i="18"/>
  <c r="U64" i="18"/>
  <c r="V64" i="18"/>
  <c r="W64" i="18"/>
  <c r="X64" i="18"/>
  <c r="Y64" i="18"/>
  <c r="Z64" i="18"/>
  <c r="U65" i="18"/>
  <c r="V65" i="18"/>
  <c r="W65" i="18"/>
  <c r="X65" i="18"/>
  <c r="Y65" i="18"/>
  <c r="Z65" i="18"/>
  <c r="U66" i="18"/>
  <c r="V66" i="18"/>
  <c r="X66" i="18"/>
  <c r="Y66" i="18"/>
  <c r="Z66" i="18"/>
  <c r="U67" i="18"/>
  <c r="W67" i="18"/>
  <c r="X67" i="18"/>
  <c r="Y67" i="18"/>
  <c r="Z67" i="18"/>
  <c r="U68" i="18"/>
  <c r="V68" i="18"/>
  <c r="W68" i="18"/>
  <c r="X68" i="18"/>
  <c r="Y68" i="18"/>
  <c r="Z68" i="18"/>
  <c r="U69" i="18"/>
  <c r="V69" i="18"/>
  <c r="W69" i="18"/>
  <c r="X69" i="18"/>
  <c r="Y69" i="18"/>
  <c r="Z69" i="18"/>
  <c r="U70" i="18"/>
  <c r="V70" i="18"/>
  <c r="W70" i="18"/>
  <c r="X70" i="18"/>
  <c r="Y70" i="18"/>
  <c r="Z70" i="18"/>
  <c r="U71" i="18"/>
  <c r="V71" i="18"/>
  <c r="W71" i="18"/>
  <c r="X71" i="18"/>
  <c r="Y71" i="18"/>
  <c r="Z71" i="18"/>
  <c r="U72" i="18"/>
  <c r="V72" i="18"/>
  <c r="X72" i="18"/>
  <c r="Y72" i="18"/>
  <c r="Z72" i="18"/>
  <c r="U73" i="18"/>
  <c r="V73" i="18"/>
  <c r="W73" i="18"/>
  <c r="X73" i="18"/>
  <c r="Y73" i="18"/>
  <c r="Z73" i="18"/>
  <c r="U74" i="18"/>
  <c r="V74" i="18"/>
  <c r="W74" i="18"/>
  <c r="X74" i="18"/>
  <c r="Y74" i="18"/>
  <c r="Z74" i="18"/>
  <c r="U75" i="18"/>
  <c r="V75" i="18"/>
  <c r="W75" i="18"/>
  <c r="X75" i="18"/>
  <c r="Y75" i="18"/>
  <c r="Z75" i="18"/>
  <c r="U76" i="18"/>
  <c r="V76" i="18"/>
  <c r="W76" i="18"/>
  <c r="X76" i="18"/>
  <c r="Y76" i="18"/>
  <c r="Z76" i="18"/>
  <c r="U77" i="18"/>
  <c r="V77" i="18"/>
  <c r="W77" i="18"/>
  <c r="X77" i="18"/>
  <c r="Y77" i="18"/>
  <c r="Z77" i="18"/>
  <c r="U78" i="18"/>
  <c r="V78" i="18"/>
  <c r="X78" i="18"/>
  <c r="Y78" i="18"/>
  <c r="Z78" i="18"/>
  <c r="U79" i="18"/>
  <c r="W79" i="18"/>
  <c r="X79" i="18"/>
  <c r="Y79" i="18"/>
  <c r="Z79" i="18"/>
  <c r="U80" i="18"/>
  <c r="V80" i="18"/>
  <c r="W80" i="18"/>
  <c r="X80" i="18"/>
  <c r="Y80" i="18"/>
  <c r="Z80" i="18"/>
  <c r="U81" i="18"/>
  <c r="V81" i="18"/>
  <c r="W81" i="18"/>
  <c r="X81" i="18"/>
  <c r="Y81" i="18"/>
  <c r="Z81" i="18"/>
  <c r="U82" i="18"/>
  <c r="V82" i="18"/>
  <c r="W82" i="18"/>
  <c r="X82" i="18"/>
  <c r="Y82" i="18"/>
  <c r="Z82" i="18"/>
  <c r="U83" i="18"/>
  <c r="V83" i="18"/>
  <c r="W83" i="18"/>
  <c r="X83" i="18"/>
  <c r="Y83" i="18"/>
  <c r="Z83" i="18"/>
  <c r="U84" i="18"/>
  <c r="V84" i="18"/>
  <c r="W84" i="18"/>
  <c r="X84" i="18"/>
  <c r="Y84" i="18"/>
  <c r="Z84" i="18"/>
  <c r="U85" i="18"/>
  <c r="V85" i="18"/>
  <c r="W85" i="18"/>
  <c r="X85" i="18"/>
  <c r="Y85" i="18"/>
  <c r="Z85" i="18"/>
  <c r="U86" i="18"/>
  <c r="V86" i="18"/>
  <c r="X86" i="18"/>
  <c r="Y86" i="18"/>
  <c r="Z86" i="18"/>
  <c r="U87" i="18"/>
  <c r="V87" i="18"/>
  <c r="W87" i="18"/>
  <c r="X87" i="18"/>
  <c r="Y87" i="18"/>
  <c r="Z87" i="18"/>
  <c r="U88" i="18"/>
  <c r="V88" i="18"/>
  <c r="W88" i="18"/>
  <c r="X88" i="18"/>
  <c r="Y88" i="18"/>
  <c r="Z88" i="18"/>
  <c r="U89" i="18"/>
  <c r="V89" i="18"/>
  <c r="W89" i="18"/>
  <c r="X89" i="18"/>
  <c r="Y89" i="18"/>
  <c r="Z89" i="18"/>
  <c r="U90" i="18"/>
  <c r="V90" i="18"/>
  <c r="X90" i="18"/>
  <c r="Y90" i="18"/>
  <c r="Z90" i="18"/>
  <c r="U91" i="18"/>
  <c r="V91" i="18"/>
  <c r="W91" i="18"/>
  <c r="X91" i="18"/>
  <c r="Y91" i="18"/>
  <c r="Z91" i="18"/>
  <c r="U92" i="18"/>
  <c r="V92" i="18"/>
  <c r="X92" i="18"/>
  <c r="Y92" i="18"/>
  <c r="Z92" i="18"/>
  <c r="U93" i="18"/>
  <c r="V93" i="18"/>
  <c r="W93" i="18"/>
  <c r="X93" i="18"/>
  <c r="Y93" i="18"/>
  <c r="Z93" i="18"/>
  <c r="U94" i="18"/>
  <c r="V94" i="18"/>
  <c r="W94" i="18"/>
  <c r="X94" i="18"/>
  <c r="Y94" i="18"/>
  <c r="Z94" i="18"/>
  <c r="U95" i="18"/>
  <c r="V95" i="18"/>
  <c r="W95" i="18"/>
  <c r="X95" i="18"/>
  <c r="Y95" i="18"/>
  <c r="Z95" i="18"/>
  <c r="U96" i="18"/>
  <c r="V96" i="18"/>
  <c r="X96" i="18"/>
  <c r="Y96" i="18"/>
  <c r="Z96" i="18"/>
  <c r="U97" i="18"/>
  <c r="V97" i="18"/>
  <c r="W97" i="18"/>
  <c r="X97" i="18"/>
  <c r="Y97" i="18"/>
  <c r="Z97" i="18"/>
  <c r="U98" i="18"/>
  <c r="V98" i="18"/>
  <c r="W98" i="18"/>
  <c r="X98" i="18"/>
  <c r="Y98" i="18"/>
  <c r="Z98" i="18"/>
  <c r="U99" i="18"/>
  <c r="V99" i="18"/>
  <c r="W99" i="18"/>
  <c r="X99" i="18"/>
  <c r="Y99" i="18"/>
  <c r="Z99" i="18"/>
  <c r="U100" i="18"/>
  <c r="V100" i="18"/>
  <c r="W100" i="18"/>
  <c r="X100" i="18"/>
  <c r="Y100" i="18"/>
  <c r="Z100" i="18"/>
  <c r="U101" i="18"/>
  <c r="V101" i="18"/>
  <c r="W101" i="18"/>
  <c r="X101" i="18"/>
  <c r="Y101" i="18"/>
  <c r="Z101" i="18"/>
  <c r="U102" i="18"/>
  <c r="V102" i="18"/>
  <c r="W102" i="18"/>
  <c r="X102" i="18"/>
  <c r="Y102" i="18"/>
  <c r="Z102" i="18"/>
  <c r="U103" i="18"/>
  <c r="V103" i="18"/>
  <c r="W103" i="18"/>
  <c r="X103" i="18"/>
  <c r="Y103" i="18"/>
  <c r="Z103" i="18"/>
  <c r="U104" i="18"/>
  <c r="V104" i="18"/>
  <c r="X104" i="18"/>
  <c r="Y104" i="18"/>
  <c r="Z104" i="18"/>
  <c r="U105" i="18"/>
  <c r="V105" i="18"/>
  <c r="W105" i="18"/>
  <c r="X105" i="18"/>
  <c r="Y105" i="18"/>
  <c r="Z105" i="18"/>
  <c r="U106" i="18"/>
  <c r="V106" i="18"/>
  <c r="W106" i="18"/>
  <c r="X106" i="18"/>
  <c r="Y106" i="18"/>
  <c r="Z106" i="18"/>
  <c r="U107" i="18"/>
  <c r="V107" i="18"/>
  <c r="W107" i="18"/>
  <c r="X107" i="18"/>
  <c r="Y107" i="18"/>
  <c r="Z107" i="18"/>
  <c r="U108" i="18"/>
  <c r="V108" i="18"/>
  <c r="X108" i="18"/>
  <c r="Y108" i="18"/>
  <c r="Z108" i="18"/>
  <c r="U109" i="18"/>
  <c r="V109" i="18"/>
  <c r="X109" i="18"/>
  <c r="Y109" i="18"/>
  <c r="Z109" i="18"/>
  <c r="U110" i="18"/>
  <c r="V110" i="18"/>
  <c r="W110" i="18"/>
  <c r="X110" i="18"/>
  <c r="Y110" i="18"/>
  <c r="Z110" i="18"/>
  <c r="U111" i="18"/>
  <c r="V111" i="18"/>
  <c r="W111" i="18"/>
  <c r="X111" i="18"/>
  <c r="Y111" i="18"/>
  <c r="Z111" i="18"/>
  <c r="U112" i="18"/>
  <c r="V112" i="18"/>
  <c r="W112" i="18"/>
  <c r="X112" i="18"/>
  <c r="Y112" i="18"/>
  <c r="Z112" i="18"/>
  <c r="U113" i="18"/>
  <c r="V113" i="18"/>
  <c r="W113" i="18"/>
  <c r="X113" i="18"/>
  <c r="Y113" i="18"/>
  <c r="Z113" i="18"/>
  <c r="U114" i="18"/>
  <c r="V114" i="18"/>
  <c r="X114" i="18"/>
  <c r="Y114" i="18"/>
  <c r="Z114" i="18"/>
  <c r="U115" i="18"/>
  <c r="V115" i="18"/>
  <c r="X115" i="18"/>
  <c r="Y115" i="18"/>
  <c r="Z115" i="18"/>
  <c r="U116" i="18"/>
  <c r="V116" i="18"/>
  <c r="W116" i="18"/>
  <c r="X116" i="18"/>
  <c r="Y116" i="18"/>
  <c r="Z116" i="18"/>
  <c r="U117" i="18"/>
  <c r="V117" i="18"/>
  <c r="W117" i="18"/>
  <c r="X117" i="18"/>
  <c r="Y117" i="18"/>
  <c r="Z117" i="18"/>
  <c r="U118" i="18"/>
  <c r="V118" i="18"/>
  <c r="W118" i="18"/>
  <c r="X118" i="18"/>
  <c r="Y118" i="18"/>
  <c r="Z118" i="18"/>
  <c r="U119" i="18"/>
  <c r="V119" i="18"/>
  <c r="W119" i="18"/>
  <c r="X119" i="18"/>
  <c r="Y119" i="18"/>
  <c r="Z119" i="18"/>
  <c r="U120" i="18"/>
  <c r="V120" i="18"/>
  <c r="X120" i="18"/>
  <c r="Y120" i="18"/>
  <c r="Z120" i="18"/>
  <c r="U121" i="18"/>
  <c r="V121" i="18"/>
  <c r="X121" i="18"/>
  <c r="Y121" i="18"/>
  <c r="Z121" i="18"/>
  <c r="U122" i="18"/>
  <c r="V122" i="18"/>
  <c r="W122" i="18"/>
  <c r="X122" i="18"/>
  <c r="Y122" i="18"/>
  <c r="Z122" i="18"/>
  <c r="U123" i="18"/>
  <c r="V123" i="18"/>
  <c r="X123" i="18"/>
  <c r="Y123" i="18"/>
  <c r="Z123" i="18"/>
  <c r="U124" i="18"/>
  <c r="V124" i="18"/>
  <c r="W124" i="18"/>
  <c r="X124" i="18"/>
  <c r="Y124" i="18"/>
  <c r="Z124" i="18"/>
  <c r="U125" i="18"/>
  <c r="V125" i="18"/>
  <c r="W125" i="18"/>
  <c r="X125" i="18"/>
  <c r="Y125" i="18"/>
  <c r="Z125" i="18"/>
  <c r="U126" i="18"/>
  <c r="V126" i="18"/>
  <c r="W126" i="18"/>
  <c r="X126" i="18"/>
  <c r="Y126" i="18"/>
  <c r="Z126" i="18"/>
  <c r="U127" i="18"/>
  <c r="V127" i="18"/>
  <c r="W127" i="18"/>
  <c r="X127" i="18"/>
  <c r="Y127" i="18"/>
  <c r="Z127" i="18"/>
  <c r="U128" i="18"/>
  <c r="V128" i="18"/>
  <c r="W128" i="18"/>
  <c r="X128" i="18"/>
  <c r="Y128" i="18"/>
  <c r="Z128" i="18"/>
  <c r="U129" i="18"/>
  <c r="V129" i="18"/>
  <c r="W129" i="18"/>
  <c r="X129" i="18"/>
  <c r="Y129" i="18"/>
  <c r="Z129" i="18"/>
  <c r="U130" i="18"/>
  <c r="V130" i="18"/>
  <c r="W130" i="18"/>
  <c r="X130" i="18"/>
  <c r="Y130" i="18"/>
  <c r="Z130" i="18"/>
  <c r="U131" i="18"/>
  <c r="V131" i="18"/>
  <c r="W131" i="18"/>
  <c r="X131" i="18"/>
  <c r="Y131" i="18"/>
  <c r="Z131" i="18"/>
  <c r="U132" i="18"/>
  <c r="V132" i="18"/>
  <c r="W132" i="18"/>
  <c r="X132" i="18"/>
  <c r="Y132" i="18"/>
  <c r="Z132" i="18"/>
  <c r="U133" i="18"/>
  <c r="V133" i="18"/>
  <c r="W133" i="18"/>
  <c r="X133" i="18"/>
  <c r="Y133" i="18"/>
  <c r="Z133" i="18"/>
  <c r="U134" i="18"/>
  <c r="V134" i="18"/>
  <c r="W134" i="18"/>
  <c r="X134" i="18"/>
  <c r="Y134" i="18"/>
  <c r="Z134" i="18"/>
  <c r="U135" i="18"/>
  <c r="V135" i="18"/>
  <c r="W135" i="18"/>
  <c r="X135" i="18"/>
  <c r="Y135" i="18"/>
  <c r="Z135" i="18"/>
  <c r="U136" i="18"/>
  <c r="V136" i="18"/>
  <c r="W136" i="18"/>
  <c r="X136" i="18"/>
  <c r="Y136" i="18"/>
  <c r="Z136" i="18"/>
  <c r="U137" i="18"/>
  <c r="V137" i="18"/>
  <c r="W137" i="18"/>
  <c r="X137" i="18"/>
  <c r="Y137" i="18"/>
  <c r="Z137" i="18"/>
  <c r="U138" i="18"/>
  <c r="V138" i="18"/>
  <c r="W138" i="18"/>
  <c r="X138" i="18"/>
  <c r="Y138" i="18"/>
  <c r="Z138" i="18"/>
  <c r="U139" i="18"/>
  <c r="V139" i="18"/>
  <c r="W139" i="18"/>
  <c r="X139" i="18"/>
  <c r="Y139" i="18"/>
  <c r="Z139" i="18"/>
  <c r="U140" i="18"/>
  <c r="V140" i="18"/>
  <c r="W140" i="18"/>
  <c r="X140" i="18"/>
  <c r="Y140" i="18"/>
  <c r="Z140" i="18"/>
  <c r="U141" i="18"/>
  <c r="V141" i="18"/>
  <c r="W141" i="18"/>
  <c r="X141" i="18"/>
  <c r="Y141" i="18"/>
  <c r="Z141" i="18"/>
  <c r="U142" i="18"/>
  <c r="V142" i="18"/>
  <c r="W142" i="18"/>
  <c r="X142" i="18"/>
  <c r="Y142" i="18"/>
  <c r="Z142" i="18"/>
  <c r="U143" i="18"/>
  <c r="V143" i="18"/>
  <c r="W143" i="18"/>
  <c r="X143" i="18"/>
  <c r="Y143" i="18"/>
  <c r="Z143" i="18"/>
  <c r="U144" i="18"/>
  <c r="V144" i="18"/>
  <c r="W144" i="18"/>
  <c r="X144" i="18"/>
  <c r="Y144" i="18"/>
  <c r="Z144" i="18"/>
  <c r="U145" i="18"/>
  <c r="V145" i="18"/>
  <c r="W145" i="18"/>
  <c r="X145" i="18"/>
  <c r="Y145" i="18"/>
  <c r="Z145" i="18"/>
  <c r="U146" i="18"/>
  <c r="V146" i="18"/>
  <c r="W146" i="18"/>
  <c r="X146" i="18"/>
  <c r="Y146" i="18"/>
  <c r="Z146" i="18"/>
  <c r="U147" i="18"/>
  <c r="V147" i="18"/>
  <c r="W147" i="18"/>
  <c r="X147" i="18"/>
  <c r="Y147" i="18"/>
  <c r="Z147" i="18"/>
  <c r="U148" i="18"/>
  <c r="V148" i="18"/>
  <c r="W148" i="18"/>
  <c r="X148" i="18"/>
  <c r="Y148" i="18"/>
  <c r="Z148" i="18"/>
  <c r="U149" i="18"/>
  <c r="V149" i="18"/>
  <c r="W149" i="18"/>
  <c r="X149" i="18"/>
  <c r="Y149" i="18"/>
  <c r="Z149" i="18"/>
  <c r="U150" i="18"/>
  <c r="V150" i="18"/>
  <c r="W150" i="18"/>
  <c r="X150" i="18"/>
  <c r="Y150" i="18"/>
  <c r="Z150" i="18"/>
  <c r="U151" i="18"/>
  <c r="V151" i="18"/>
  <c r="W151" i="18"/>
  <c r="X151" i="18"/>
  <c r="Y151" i="18"/>
  <c r="Z151" i="18"/>
  <c r="U152" i="18"/>
  <c r="V152" i="18"/>
  <c r="W152" i="18"/>
  <c r="X152" i="18"/>
  <c r="Y152" i="18"/>
  <c r="Z152" i="18"/>
  <c r="U153" i="18"/>
  <c r="W153" i="18"/>
  <c r="X153" i="18"/>
  <c r="Y153" i="18"/>
  <c r="Z153" i="18"/>
  <c r="U154" i="18"/>
  <c r="V154" i="18"/>
  <c r="W154" i="18"/>
  <c r="X154" i="18"/>
  <c r="Y154" i="18"/>
  <c r="Z154" i="18"/>
  <c r="U155" i="18"/>
  <c r="V155" i="18"/>
  <c r="W155" i="18"/>
  <c r="X155" i="18"/>
  <c r="Y155" i="18"/>
  <c r="Z155" i="18"/>
  <c r="U156" i="18"/>
  <c r="V156" i="18"/>
  <c r="W156" i="18"/>
  <c r="X156" i="18"/>
  <c r="Y156" i="18"/>
  <c r="Z156" i="18"/>
  <c r="U157" i="18"/>
  <c r="V157" i="18"/>
  <c r="W157" i="18"/>
  <c r="X157" i="18"/>
  <c r="Y157" i="18"/>
  <c r="Z157" i="18"/>
  <c r="U158" i="18"/>
  <c r="V158" i="18"/>
  <c r="W158" i="18"/>
  <c r="X158" i="18"/>
  <c r="Y158" i="18"/>
  <c r="Z158" i="18"/>
  <c r="U159" i="18"/>
  <c r="V159" i="18"/>
  <c r="X159" i="18"/>
  <c r="Y159" i="18"/>
  <c r="Z159" i="18"/>
  <c r="U160" i="18"/>
  <c r="V160" i="18"/>
  <c r="W160" i="18"/>
  <c r="X160" i="18"/>
  <c r="Y160" i="18"/>
  <c r="Z160" i="18"/>
  <c r="U161" i="18"/>
  <c r="V161" i="18"/>
  <c r="W161" i="18"/>
  <c r="X161" i="18"/>
  <c r="Y161" i="18"/>
  <c r="Z161" i="18"/>
  <c r="U162" i="18"/>
  <c r="V162" i="18"/>
  <c r="W162" i="18"/>
  <c r="X162" i="18"/>
  <c r="Y162" i="18"/>
  <c r="Z162" i="18"/>
  <c r="U163" i="18"/>
  <c r="V163" i="18"/>
  <c r="W163" i="18"/>
  <c r="X163" i="18"/>
  <c r="Y163" i="18"/>
  <c r="Z163" i="18"/>
  <c r="U164" i="18"/>
  <c r="V164" i="18"/>
  <c r="W164" i="18"/>
  <c r="X164" i="18"/>
  <c r="Y164" i="18"/>
  <c r="Z164" i="18"/>
  <c r="U165" i="18"/>
  <c r="V165" i="18"/>
  <c r="W165" i="18"/>
  <c r="X165" i="18"/>
  <c r="Y165" i="18"/>
  <c r="Z165" i="18"/>
  <c r="U166" i="18"/>
  <c r="V166" i="18"/>
  <c r="W166" i="18"/>
  <c r="X166" i="18"/>
  <c r="Y166" i="18"/>
  <c r="Z166" i="18"/>
  <c r="U167" i="18"/>
  <c r="V167" i="18"/>
  <c r="W167" i="18"/>
  <c r="X167" i="18"/>
  <c r="Y167" i="18"/>
  <c r="Z167" i="18"/>
  <c r="U168" i="18"/>
  <c r="V168" i="18"/>
  <c r="W168" i="18"/>
  <c r="X168" i="18"/>
  <c r="Y168" i="18"/>
  <c r="Z168" i="18"/>
  <c r="U169" i="18"/>
  <c r="V169" i="18"/>
  <c r="W169" i="18"/>
  <c r="X169" i="18"/>
  <c r="Y169" i="18"/>
  <c r="Z169" i="18"/>
  <c r="U170" i="18"/>
  <c r="V170" i="18"/>
  <c r="W170" i="18"/>
  <c r="X170" i="18"/>
  <c r="Y170" i="18"/>
  <c r="Z170" i="18"/>
  <c r="U171" i="18"/>
  <c r="W171" i="18"/>
  <c r="X171" i="18"/>
  <c r="Y171" i="18"/>
  <c r="Z171" i="18"/>
  <c r="U172" i="18"/>
  <c r="V172" i="18"/>
  <c r="W172" i="18"/>
  <c r="X172" i="18"/>
  <c r="Y172" i="18"/>
  <c r="Z172" i="18"/>
  <c r="U173" i="18"/>
  <c r="V173" i="18"/>
  <c r="W173" i="18"/>
  <c r="X173" i="18"/>
  <c r="Y173" i="18"/>
  <c r="Z173" i="18"/>
  <c r="U174" i="18"/>
  <c r="V174" i="18"/>
  <c r="W174" i="18"/>
  <c r="X174" i="18"/>
  <c r="Y174" i="18"/>
  <c r="Z174" i="18"/>
  <c r="U175" i="18"/>
  <c r="V175" i="18"/>
  <c r="W175" i="18"/>
  <c r="X175" i="18"/>
  <c r="Y175" i="18"/>
  <c r="Z175" i="18"/>
  <c r="U176" i="18"/>
  <c r="V176" i="18"/>
  <c r="W176" i="18"/>
  <c r="X176" i="18"/>
  <c r="Y176" i="18"/>
  <c r="Z176" i="18"/>
  <c r="U177" i="18"/>
  <c r="V177" i="18"/>
  <c r="X177" i="18"/>
  <c r="Y177" i="18"/>
  <c r="Z177" i="18"/>
  <c r="U178" i="18"/>
  <c r="V178" i="18"/>
  <c r="X178" i="18"/>
  <c r="Y178" i="18"/>
  <c r="Z178" i="18"/>
  <c r="U179" i="18"/>
  <c r="V179" i="18"/>
  <c r="X179" i="18"/>
  <c r="Y179" i="18"/>
  <c r="Z179" i="18"/>
  <c r="U180" i="18"/>
  <c r="V180" i="18"/>
  <c r="W180" i="18"/>
  <c r="X180" i="18"/>
  <c r="Y180" i="18"/>
  <c r="Z180" i="18"/>
  <c r="U181" i="18"/>
  <c r="V181" i="18"/>
  <c r="W181" i="18"/>
  <c r="X181" i="18"/>
  <c r="Y181" i="18"/>
  <c r="Z181" i="18"/>
  <c r="U182" i="18"/>
  <c r="V182" i="18"/>
  <c r="W182" i="18"/>
  <c r="X182" i="18"/>
  <c r="Y182" i="18"/>
  <c r="Z182" i="18"/>
  <c r="U183" i="18"/>
  <c r="V183" i="18"/>
  <c r="W183" i="18"/>
  <c r="X183" i="18"/>
  <c r="Y183" i="18"/>
  <c r="Z183" i="18"/>
  <c r="U184" i="18"/>
  <c r="V184" i="18"/>
  <c r="W184" i="18"/>
  <c r="X184" i="18"/>
  <c r="Y184" i="18"/>
  <c r="Z184" i="18"/>
  <c r="U185" i="18"/>
  <c r="V185" i="18"/>
  <c r="W185" i="18"/>
  <c r="X185" i="18"/>
  <c r="Y185" i="18"/>
  <c r="Z185" i="18"/>
  <c r="U186" i="18"/>
  <c r="V186" i="18"/>
  <c r="W186" i="18"/>
  <c r="X186" i="18"/>
  <c r="Y186" i="18"/>
  <c r="Z186" i="18"/>
  <c r="U187" i="18"/>
  <c r="V187" i="18"/>
  <c r="W187" i="18"/>
  <c r="X187" i="18"/>
  <c r="Y187" i="18"/>
  <c r="Z187" i="18"/>
  <c r="U188" i="18"/>
  <c r="V188" i="18"/>
  <c r="W188" i="18"/>
  <c r="X188" i="18"/>
  <c r="Y188" i="18"/>
  <c r="Z188" i="18"/>
  <c r="U189" i="18"/>
  <c r="W189" i="18"/>
  <c r="X189" i="18"/>
  <c r="Y189" i="18"/>
  <c r="Z189" i="18"/>
  <c r="U190" i="18"/>
  <c r="V190" i="18"/>
  <c r="W190" i="18"/>
  <c r="X190" i="18"/>
  <c r="Y190" i="18"/>
  <c r="Z190" i="18"/>
  <c r="U191" i="18"/>
  <c r="V191" i="18"/>
  <c r="W191" i="18"/>
  <c r="X191" i="18"/>
  <c r="Y191" i="18"/>
  <c r="Z191" i="18"/>
  <c r="U192" i="18"/>
  <c r="V192" i="18"/>
  <c r="W192" i="18"/>
  <c r="X192" i="18"/>
  <c r="Y192" i="18"/>
  <c r="Z192" i="18"/>
  <c r="U193" i="18"/>
  <c r="V193" i="18"/>
  <c r="W193" i="18"/>
  <c r="X193" i="18"/>
  <c r="Y193" i="18"/>
  <c r="Z193" i="18"/>
  <c r="U194" i="18"/>
  <c r="V194" i="18"/>
  <c r="W194" i="18"/>
  <c r="X194" i="18"/>
  <c r="Y194" i="18"/>
  <c r="Z194" i="18"/>
  <c r="U195" i="18"/>
  <c r="V195" i="18"/>
  <c r="X195" i="18"/>
  <c r="Y195" i="18"/>
  <c r="Z195" i="18"/>
  <c r="U196" i="18"/>
  <c r="V196" i="18"/>
  <c r="W196" i="18"/>
  <c r="X196" i="18"/>
  <c r="Y196" i="18"/>
  <c r="Z196" i="18"/>
  <c r="U197" i="18"/>
  <c r="V197" i="18"/>
  <c r="W197" i="18"/>
  <c r="X197" i="18"/>
  <c r="Y197" i="18"/>
  <c r="Z197" i="18"/>
  <c r="U198" i="18"/>
  <c r="V198" i="18"/>
  <c r="W198" i="18"/>
  <c r="X198" i="18"/>
  <c r="Y198" i="18"/>
  <c r="Z198" i="18"/>
  <c r="U199" i="18"/>
  <c r="V199" i="18"/>
  <c r="W199" i="18"/>
  <c r="X199" i="18"/>
  <c r="Y199" i="18"/>
  <c r="Z199" i="18"/>
  <c r="U200" i="18"/>
  <c r="V200" i="18"/>
  <c r="W200" i="18"/>
  <c r="X200" i="18"/>
  <c r="Y200" i="18"/>
  <c r="Z200" i="18"/>
  <c r="U201" i="18"/>
  <c r="V201" i="18"/>
  <c r="W201" i="18"/>
  <c r="X201" i="18"/>
  <c r="Y201" i="18"/>
  <c r="Z201" i="18"/>
  <c r="U202" i="18"/>
  <c r="V202" i="18"/>
  <c r="W202" i="18"/>
  <c r="X202" i="18"/>
  <c r="Y202" i="18"/>
  <c r="Z202" i="18"/>
  <c r="U203" i="18"/>
  <c r="V203" i="18"/>
  <c r="W203" i="18"/>
  <c r="X203" i="18"/>
  <c r="Y203" i="18"/>
  <c r="Z203" i="18"/>
  <c r="U204" i="18"/>
  <c r="V204" i="18"/>
  <c r="W204" i="18"/>
  <c r="X204" i="18"/>
  <c r="Y204" i="18"/>
  <c r="Z204" i="18"/>
  <c r="U205" i="18"/>
  <c r="V205" i="18"/>
  <c r="W205" i="18"/>
  <c r="X205" i="18"/>
  <c r="Y205" i="18"/>
  <c r="Z205" i="18"/>
  <c r="U206" i="18"/>
  <c r="V206" i="18"/>
  <c r="W206" i="18"/>
  <c r="X206" i="18"/>
  <c r="Y206" i="18"/>
  <c r="Z206" i="18"/>
  <c r="U207" i="18"/>
  <c r="W207" i="18"/>
  <c r="X207" i="18"/>
  <c r="Y207" i="18"/>
  <c r="Z207" i="18"/>
  <c r="U208" i="18"/>
  <c r="V208" i="18"/>
  <c r="W208" i="18"/>
  <c r="X208" i="18"/>
  <c r="Y208" i="18"/>
  <c r="Z208" i="18"/>
  <c r="U209" i="18"/>
  <c r="V209" i="18"/>
  <c r="W209" i="18"/>
  <c r="X209" i="18"/>
  <c r="Y209" i="18"/>
  <c r="Z209" i="18"/>
  <c r="U210" i="18"/>
  <c r="V210" i="18"/>
  <c r="W210" i="18"/>
  <c r="X210" i="18"/>
  <c r="Y210" i="18"/>
  <c r="Z210" i="18"/>
  <c r="U211" i="18"/>
  <c r="V211" i="18"/>
  <c r="W211" i="18"/>
  <c r="X211" i="18"/>
  <c r="Y211" i="18"/>
  <c r="Z211" i="18"/>
  <c r="U212" i="18"/>
  <c r="V212" i="18"/>
  <c r="W212" i="18"/>
  <c r="X212" i="18"/>
  <c r="Y212" i="18"/>
  <c r="Z212" i="18"/>
  <c r="U213" i="18"/>
  <c r="V213" i="18"/>
  <c r="W213" i="18"/>
  <c r="X213" i="18"/>
  <c r="Y213" i="18"/>
  <c r="Z213" i="18"/>
  <c r="U214" i="18"/>
  <c r="V214" i="18"/>
  <c r="W214" i="18"/>
  <c r="X214" i="18"/>
  <c r="Y214" i="18"/>
  <c r="Z214" i="18"/>
  <c r="U215" i="18"/>
  <c r="V215" i="18"/>
  <c r="W215" i="18"/>
  <c r="X215" i="18"/>
  <c r="Y215" i="18"/>
  <c r="Z215" i="18"/>
  <c r="U216" i="18"/>
  <c r="V216" i="18"/>
  <c r="W216" i="18"/>
  <c r="X216" i="18"/>
  <c r="Y216" i="18"/>
  <c r="Z216" i="18"/>
  <c r="U217" i="18"/>
  <c r="V217" i="18"/>
  <c r="W217" i="18"/>
  <c r="X217" i="18"/>
  <c r="Y217" i="18"/>
  <c r="Z217" i="18"/>
  <c r="U218" i="18"/>
  <c r="V218" i="18"/>
  <c r="W218" i="18"/>
  <c r="X218" i="18"/>
  <c r="Y218" i="18"/>
  <c r="Z218" i="18"/>
  <c r="U219" i="18"/>
  <c r="V219" i="18"/>
  <c r="W219" i="18"/>
  <c r="X219" i="18"/>
  <c r="Y219" i="18"/>
  <c r="Z219" i="18"/>
  <c r="U220" i="18"/>
  <c r="V220" i="18"/>
  <c r="W220" i="18"/>
  <c r="X220" i="18"/>
  <c r="Y220" i="18"/>
  <c r="Z220" i="18"/>
  <c r="U221" i="18"/>
  <c r="V221" i="18"/>
  <c r="W221" i="18"/>
  <c r="X221" i="18"/>
  <c r="Y221" i="18"/>
  <c r="Z221" i="18"/>
  <c r="U222" i="18"/>
  <c r="V222" i="18"/>
  <c r="W222" i="18"/>
  <c r="X222" i="18"/>
  <c r="Y222" i="18"/>
  <c r="Z222" i="18"/>
  <c r="U223" i="18"/>
  <c r="V223" i="18"/>
  <c r="W223" i="18"/>
  <c r="X223" i="18"/>
  <c r="Y223" i="18"/>
  <c r="Z223" i="18"/>
  <c r="U224" i="18"/>
  <c r="V224" i="18"/>
  <c r="W224" i="18"/>
  <c r="X224" i="18"/>
  <c r="Y224" i="18"/>
  <c r="Z224" i="18"/>
  <c r="U225" i="18"/>
  <c r="V225" i="18"/>
  <c r="X225" i="18"/>
  <c r="Y225" i="18"/>
  <c r="Z225" i="18"/>
  <c r="U226" i="18"/>
  <c r="V226" i="18"/>
  <c r="X226" i="18"/>
  <c r="Y226" i="18"/>
  <c r="Z226" i="18"/>
  <c r="U227" i="18"/>
  <c r="V227" i="18"/>
  <c r="W227" i="18"/>
  <c r="X227" i="18"/>
  <c r="Y227" i="18"/>
  <c r="Z227" i="18"/>
  <c r="U228" i="18"/>
  <c r="V228" i="18"/>
  <c r="W228" i="18"/>
  <c r="X228" i="18"/>
  <c r="Y228" i="18"/>
  <c r="Z228" i="18"/>
  <c r="U229" i="18"/>
  <c r="V229" i="18"/>
  <c r="W229" i="18"/>
  <c r="X229" i="18"/>
  <c r="Y229" i="18"/>
  <c r="Z229" i="18"/>
  <c r="U230" i="18"/>
  <c r="V230" i="18"/>
  <c r="W230" i="18"/>
  <c r="X230" i="18"/>
  <c r="Y230" i="18"/>
  <c r="Z230" i="18"/>
  <c r="U231" i="18"/>
  <c r="V231" i="18"/>
  <c r="W231" i="18"/>
  <c r="X231" i="18"/>
  <c r="Y231" i="18"/>
  <c r="Z231" i="18"/>
  <c r="U232" i="18"/>
  <c r="V232" i="18"/>
  <c r="W232" i="18"/>
  <c r="X232" i="18"/>
  <c r="Y232" i="18"/>
  <c r="Z232" i="18"/>
  <c r="U233" i="18"/>
  <c r="V233" i="18"/>
  <c r="W233" i="18"/>
  <c r="X233" i="18"/>
  <c r="Y233" i="18"/>
  <c r="Z233" i="18"/>
  <c r="U234" i="18"/>
  <c r="V234" i="18"/>
  <c r="W234" i="18"/>
  <c r="X234" i="18"/>
  <c r="Y234" i="18"/>
  <c r="Z234" i="18"/>
  <c r="U235" i="18"/>
  <c r="V235" i="18"/>
  <c r="W235" i="18"/>
  <c r="X235" i="18"/>
  <c r="Y235" i="18"/>
  <c r="Z235" i="18"/>
  <c r="U236" i="18"/>
  <c r="V236" i="18"/>
  <c r="W236" i="18"/>
  <c r="X236" i="18"/>
  <c r="Y236" i="18"/>
  <c r="Z236" i="18"/>
  <c r="U237" i="18"/>
  <c r="V237" i="18"/>
  <c r="W237" i="18"/>
  <c r="X237" i="18"/>
  <c r="Y237" i="18"/>
  <c r="Z237" i="18"/>
  <c r="U238" i="18"/>
  <c r="V238" i="18"/>
  <c r="W238" i="18"/>
  <c r="X238" i="18"/>
  <c r="Y238" i="18"/>
  <c r="Z238" i="18"/>
  <c r="U239" i="18"/>
  <c r="V239" i="18"/>
  <c r="W239" i="18"/>
  <c r="X239" i="18"/>
  <c r="Y239" i="18"/>
  <c r="Z239" i="18"/>
  <c r="U240" i="18"/>
  <c r="V240" i="18"/>
  <c r="W240" i="18"/>
  <c r="X240" i="18"/>
  <c r="Y240" i="18"/>
  <c r="Z240" i="18"/>
  <c r="U241" i="18"/>
  <c r="V241" i="18"/>
  <c r="W241" i="18"/>
  <c r="X241" i="18"/>
  <c r="Y241" i="18"/>
  <c r="Z241" i="18"/>
  <c r="Z242" i="18"/>
  <c r="V244" i="18"/>
  <c r="W244" i="18"/>
  <c r="X244" i="18"/>
  <c r="Y244" i="18"/>
  <c r="Z244" i="18"/>
  <c r="V245" i="18"/>
  <c r="W245" i="18"/>
  <c r="X245" i="18"/>
  <c r="Y245" i="18"/>
  <c r="Z245" i="18"/>
  <c r="V246" i="18"/>
  <c r="W246" i="18"/>
  <c r="X246" i="18"/>
  <c r="Y246" i="18"/>
  <c r="Z246" i="18"/>
  <c r="V247" i="18"/>
  <c r="W247" i="18"/>
  <c r="X247" i="18"/>
  <c r="Y247" i="18"/>
  <c r="Z247" i="18"/>
  <c r="V248" i="18"/>
  <c r="W248" i="18"/>
  <c r="X248" i="18"/>
  <c r="Y248" i="18"/>
  <c r="Z248" i="18"/>
  <c r="W249" i="18"/>
  <c r="X249" i="18"/>
  <c r="Y249" i="18"/>
  <c r="Z249" i="18"/>
  <c r="V250" i="18"/>
  <c r="X250" i="18"/>
  <c r="Y250" i="18"/>
  <c r="Z250" i="18"/>
  <c r="V251" i="18"/>
  <c r="W251" i="18"/>
  <c r="X251" i="18"/>
  <c r="Y251" i="18"/>
  <c r="Z251" i="18"/>
  <c r="V252" i="18"/>
  <c r="W252" i="18"/>
  <c r="X252" i="18"/>
  <c r="Y252" i="18"/>
  <c r="Z252" i="18"/>
  <c r="V253" i="18"/>
  <c r="W253" i="18"/>
  <c r="X253" i="18"/>
  <c r="Y253" i="18"/>
  <c r="Z253" i="18"/>
  <c r="V254" i="18"/>
  <c r="W254" i="18"/>
  <c r="X254" i="18"/>
  <c r="Y254" i="18"/>
  <c r="Z254" i="18"/>
  <c r="V255" i="18"/>
  <c r="W255" i="18"/>
  <c r="X255" i="18"/>
  <c r="Y255" i="18"/>
  <c r="Z255" i="18"/>
  <c r="V256" i="18"/>
  <c r="W256" i="18"/>
  <c r="X256" i="18"/>
  <c r="Y256" i="18"/>
  <c r="Z256" i="18"/>
  <c r="V257" i="18"/>
  <c r="W257" i="18"/>
  <c r="X257" i="18"/>
  <c r="Y257" i="18"/>
  <c r="Z257" i="18"/>
  <c r="V258" i="18"/>
  <c r="W258" i="18"/>
  <c r="X258" i="18"/>
  <c r="Y258" i="18"/>
  <c r="Z258" i="18"/>
  <c r="V259" i="18"/>
  <c r="W259" i="18"/>
  <c r="X259" i="18"/>
  <c r="Y259" i="18"/>
  <c r="Z259" i="18"/>
  <c r="V260" i="18"/>
  <c r="W260" i="18"/>
  <c r="X260" i="18"/>
  <c r="Y260" i="18"/>
  <c r="Z260" i="18"/>
  <c r="V261" i="18"/>
  <c r="W261" i="18"/>
  <c r="X261" i="18"/>
  <c r="Y261" i="18"/>
  <c r="Z261" i="18"/>
  <c r="U262" i="18"/>
  <c r="V262" i="18"/>
  <c r="W262" i="18"/>
  <c r="X262" i="18"/>
  <c r="Y262" i="18"/>
  <c r="Z262" i="18"/>
  <c r="U263" i="18"/>
  <c r="V263" i="18"/>
  <c r="W263" i="18"/>
  <c r="X263" i="18"/>
  <c r="Y263" i="18"/>
  <c r="Z263" i="18"/>
  <c r="U264" i="18"/>
  <c r="V264" i="18"/>
  <c r="W264" i="18"/>
  <c r="X264" i="18"/>
  <c r="Y264" i="18"/>
  <c r="Z264" i="18"/>
  <c r="U265" i="18"/>
  <c r="V265" i="18"/>
  <c r="W265" i="18"/>
  <c r="X265" i="18"/>
  <c r="Y265" i="18"/>
  <c r="Z265" i="18"/>
  <c r="U266" i="18"/>
  <c r="V266" i="18"/>
  <c r="W266" i="18"/>
  <c r="X266" i="18"/>
  <c r="Y266" i="18"/>
  <c r="Z266" i="18"/>
  <c r="U267" i="18"/>
  <c r="W267" i="18"/>
  <c r="X267" i="18"/>
  <c r="Y267" i="18"/>
  <c r="Z267" i="18"/>
  <c r="U268" i="18"/>
  <c r="V268" i="18"/>
  <c r="W268" i="18"/>
  <c r="X268" i="18"/>
  <c r="Y268" i="18"/>
  <c r="Z268" i="18"/>
  <c r="U269" i="18"/>
  <c r="V269" i="18"/>
  <c r="W269" i="18"/>
  <c r="X269" i="18"/>
  <c r="Y269" i="18"/>
  <c r="Z269" i="18"/>
  <c r="U270" i="18"/>
  <c r="V270" i="18"/>
  <c r="W270" i="18"/>
  <c r="X270" i="18"/>
  <c r="Y270" i="18"/>
  <c r="Z270" i="18"/>
  <c r="U271" i="18"/>
  <c r="V271" i="18"/>
  <c r="W271" i="18"/>
  <c r="X271" i="18"/>
  <c r="Y271" i="18"/>
  <c r="Z271" i="18"/>
  <c r="U272" i="18"/>
  <c r="V272" i="18"/>
  <c r="W272" i="18"/>
  <c r="X272" i="18"/>
  <c r="Y272" i="18"/>
  <c r="Z272" i="18"/>
  <c r="U273" i="18"/>
  <c r="V273" i="18"/>
  <c r="W273" i="18"/>
  <c r="X273" i="18"/>
  <c r="Y273" i="18"/>
  <c r="Z273" i="18"/>
  <c r="U274" i="18"/>
  <c r="V274" i="18"/>
  <c r="W274" i="18"/>
  <c r="X274" i="18"/>
  <c r="Y274" i="18"/>
  <c r="Z274" i="18"/>
  <c r="U275" i="18"/>
  <c r="V275" i="18"/>
  <c r="W275" i="18"/>
  <c r="X275" i="18"/>
  <c r="Y275" i="18"/>
  <c r="Z275" i="18"/>
  <c r="U276" i="18"/>
  <c r="V276" i="18"/>
  <c r="W276" i="18"/>
  <c r="X276" i="18"/>
  <c r="Y276" i="18"/>
  <c r="Z276" i="18"/>
  <c r="U277" i="18"/>
  <c r="V277" i="18"/>
  <c r="W277" i="18"/>
  <c r="X277" i="18"/>
  <c r="Y277" i="18"/>
  <c r="Z277" i="18"/>
  <c r="U278" i="18"/>
  <c r="V278" i="18"/>
  <c r="W278" i="18"/>
  <c r="X278" i="18"/>
  <c r="Y278" i="18"/>
  <c r="Z278" i="18"/>
  <c r="U279" i="18"/>
  <c r="V279" i="18"/>
  <c r="W279" i="18"/>
  <c r="X279" i="18"/>
  <c r="Y279" i="18"/>
  <c r="Z279" i="18"/>
  <c r="U280" i="18"/>
  <c r="V280" i="18"/>
  <c r="W280" i="18"/>
  <c r="X280" i="18"/>
  <c r="Y280" i="18"/>
  <c r="Z280" i="18"/>
  <c r="U281" i="18"/>
  <c r="V281" i="18"/>
  <c r="W281" i="18"/>
  <c r="X281" i="18"/>
  <c r="Y281" i="18"/>
  <c r="Z281" i="18"/>
  <c r="U282" i="18"/>
  <c r="V282" i="18"/>
  <c r="W282" i="18"/>
  <c r="X282" i="18"/>
  <c r="Y282" i="18"/>
  <c r="Z282" i="18"/>
  <c r="U283" i="18"/>
  <c r="V283" i="18"/>
  <c r="W283" i="18"/>
  <c r="X283" i="18"/>
  <c r="Y283" i="18"/>
  <c r="Z283" i="18"/>
  <c r="U284" i="18"/>
  <c r="V284" i="18"/>
  <c r="W284" i="18"/>
  <c r="X284" i="18"/>
  <c r="Y284" i="18"/>
  <c r="Z284" i="18"/>
  <c r="U285" i="18"/>
  <c r="W285" i="18"/>
  <c r="X285" i="18"/>
  <c r="Y285" i="18"/>
  <c r="Z285" i="18"/>
  <c r="U286" i="18"/>
  <c r="V286" i="18"/>
  <c r="W286" i="18"/>
  <c r="X286" i="18"/>
  <c r="Y286" i="18"/>
  <c r="Z286" i="18"/>
  <c r="U287" i="18"/>
  <c r="V287" i="18"/>
  <c r="W287" i="18"/>
  <c r="X287" i="18"/>
  <c r="Y287" i="18"/>
  <c r="Z287" i="18"/>
  <c r="U288" i="18"/>
  <c r="V288" i="18"/>
  <c r="W288" i="18"/>
  <c r="X288" i="18"/>
  <c r="Y288" i="18"/>
  <c r="Z288" i="18"/>
  <c r="U289" i="18"/>
  <c r="V289" i="18"/>
  <c r="W289" i="18"/>
  <c r="X289" i="18"/>
  <c r="Y289" i="18"/>
  <c r="Z289" i="18"/>
  <c r="U290" i="18"/>
  <c r="V290" i="18"/>
  <c r="W290" i="18"/>
  <c r="X290" i="18"/>
  <c r="Y290" i="18"/>
  <c r="Z290" i="18"/>
  <c r="U291" i="18"/>
  <c r="V291" i="18"/>
  <c r="W291" i="18"/>
  <c r="X291" i="18"/>
  <c r="Y291" i="18"/>
  <c r="Z291" i="18"/>
  <c r="U292" i="18"/>
  <c r="V292" i="18"/>
  <c r="X292" i="18"/>
  <c r="Y292" i="18"/>
  <c r="Z292" i="18"/>
  <c r="U293" i="18"/>
  <c r="V293" i="18"/>
  <c r="W293" i="18"/>
  <c r="X293" i="18"/>
  <c r="Y293" i="18"/>
  <c r="Z293" i="18"/>
  <c r="U294" i="18"/>
  <c r="V294" i="18"/>
  <c r="W294" i="18"/>
  <c r="X294" i="18"/>
  <c r="Y294" i="18"/>
  <c r="Z294" i="18"/>
  <c r="U295" i="18"/>
  <c r="V295" i="18"/>
  <c r="W295" i="18"/>
  <c r="X295" i="18"/>
  <c r="Y295" i="18"/>
  <c r="Z295" i="18"/>
  <c r="U296" i="18"/>
  <c r="V296" i="18"/>
  <c r="W296" i="18"/>
  <c r="X296" i="18"/>
  <c r="Y296" i="18"/>
  <c r="Z296" i="18"/>
  <c r="U297" i="18"/>
  <c r="V297" i="18"/>
  <c r="W297" i="18"/>
  <c r="X297" i="18"/>
  <c r="Y297" i="18"/>
  <c r="Z297" i="18"/>
  <c r="U298" i="18"/>
  <c r="V298" i="18"/>
  <c r="X298" i="18"/>
  <c r="Y298" i="18"/>
  <c r="Z298" i="18"/>
  <c r="U299" i="18"/>
  <c r="V299" i="18"/>
  <c r="W299" i="18"/>
  <c r="X299" i="18"/>
  <c r="Y299" i="18"/>
  <c r="Z299" i="18"/>
  <c r="U300" i="18"/>
  <c r="V300" i="18"/>
  <c r="X300" i="18"/>
  <c r="Y300" i="18"/>
  <c r="Z300" i="18"/>
  <c r="U301" i="18"/>
  <c r="V301" i="18"/>
  <c r="W301" i="18"/>
  <c r="X301" i="18"/>
  <c r="Y301" i="18"/>
  <c r="Z301" i="18"/>
  <c r="U302" i="18"/>
  <c r="V302" i="18"/>
  <c r="W302" i="18"/>
  <c r="X302" i="18"/>
  <c r="Y302" i="18"/>
  <c r="Z302" i="18"/>
  <c r="U303" i="18"/>
  <c r="V303" i="18"/>
  <c r="W303" i="18"/>
  <c r="X303" i="18"/>
  <c r="Y303" i="18"/>
  <c r="Z303" i="18"/>
  <c r="U304" i="18"/>
  <c r="V304" i="18"/>
  <c r="W304" i="18"/>
  <c r="X304" i="18"/>
  <c r="Y304" i="18"/>
  <c r="Z304" i="18"/>
  <c r="U305" i="18"/>
  <c r="V305" i="18"/>
  <c r="W305" i="18"/>
  <c r="X305" i="18"/>
  <c r="Y305" i="18"/>
  <c r="Z305" i="18"/>
  <c r="U306" i="18"/>
  <c r="V306" i="18"/>
  <c r="W306" i="18"/>
  <c r="X306" i="18"/>
  <c r="Y306" i="18"/>
  <c r="Z306" i="18"/>
  <c r="U307" i="18"/>
  <c r="V307" i="18"/>
  <c r="W307" i="18"/>
  <c r="X307" i="18"/>
  <c r="Y307" i="18"/>
  <c r="Z307" i="18"/>
  <c r="U308" i="18"/>
  <c r="V308" i="18"/>
  <c r="W308" i="18"/>
  <c r="X308" i="18"/>
  <c r="Y308" i="18"/>
  <c r="Z308" i="18"/>
  <c r="U309" i="18"/>
  <c r="V309" i="18"/>
  <c r="W309" i="18"/>
  <c r="X309" i="18"/>
  <c r="Y309" i="18"/>
  <c r="Z309" i="18"/>
  <c r="U310" i="18"/>
  <c r="V310" i="18"/>
  <c r="W310" i="18"/>
  <c r="X310" i="18"/>
  <c r="Y310" i="18"/>
  <c r="Z310" i="18"/>
  <c r="U311" i="18"/>
  <c r="V311" i="18"/>
  <c r="W311" i="18"/>
  <c r="X311" i="18"/>
  <c r="Y311" i="18"/>
  <c r="Z311" i="18"/>
  <c r="U312" i="18"/>
  <c r="V312" i="18"/>
  <c r="W312" i="18"/>
  <c r="X312" i="18"/>
  <c r="Y312" i="18"/>
  <c r="Z312" i="18"/>
  <c r="U313" i="18"/>
  <c r="V313" i="18"/>
  <c r="W313" i="18"/>
  <c r="X313" i="18"/>
  <c r="Y313" i="18"/>
  <c r="Z313" i="18"/>
  <c r="U314" i="18"/>
  <c r="V314" i="18"/>
  <c r="W314" i="18"/>
  <c r="X314" i="18"/>
  <c r="Y314" i="18"/>
  <c r="Z314" i="18"/>
  <c r="U315" i="18"/>
  <c r="V315" i="18"/>
  <c r="W315" i="18"/>
  <c r="X315" i="18"/>
  <c r="Y315" i="18"/>
  <c r="Z315" i="18"/>
  <c r="U316" i="18"/>
  <c r="V316" i="18"/>
  <c r="W316" i="18"/>
  <c r="X316" i="18"/>
  <c r="Y316" i="18"/>
  <c r="Z316" i="18"/>
  <c r="U317" i="18"/>
  <c r="V317" i="18"/>
  <c r="W317" i="18"/>
  <c r="X317" i="18"/>
  <c r="Y317" i="18"/>
  <c r="Z317" i="18"/>
  <c r="U318" i="18"/>
  <c r="V318" i="18"/>
  <c r="W318" i="18"/>
  <c r="X318" i="18"/>
  <c r="Y318" i="18"/>
  <c r="Z318" i="18"/>
  <c r="U319" i="18"/>
  <c r="V319" i="18"/>
  <c r="W319" i="18"/>
  <c r="X319" i="18"/>
  <c r="Y319" i="18"/>
  <c r="Z319" i="18"/>
  <c r="U320" i="18"/>
  <c r="V320" i="18"/>
  <c r="W320" i="18"/>
  <c r="X320" i="18"/>
  <c r="Y320" i="18"/>
  <c r="Z320" i="18"/>
  <c r="U321" i="18"/>
  <c r="V321" i="18"/>
  <c r="W321" i="18"/>
  <c r="X321" i="18"/>
  <c r="Y321" i="18"/>
  <c r="Z321" i="18"/>
  <c r="U322" i="18"/>
  <c r="V322" i="18"/>
  <c r="W322" i="18"/>
  <c r="X322" i="18"/>
  <c r="Y322" i="18"/>
  <c r="Z322" i="18"/>
  <c r="U323" i="18"/>
  <c r="V323" i="18"/>
  <c r="W323" i="18"/>
  <c r="X323" i="18"/>
  <c r="Y323" i="18"/>
  <c r="Z323" i="18"/>
  <c r="U324" i="18"/>
  <c r="V324" i="18"/>
  <c r="W324" i="18"/>
  <c r="X324" i="18"/>
  <c r="Y324" i="18"/>
  <c r="Z324" i="18"/>
  <c r="U325" i="18"/>
  <c r="V325" i="18"/>
  <c r="W325" i="18"/>
  <c r="X325" i="18"/>
  <c r="Y325" i="18"/>
  <c r="Z325" i="18"/>
  <c r="U3" i="18"/>
  <c r="V3" i="18"/>
  <c r="W3" i="18"/>
  <c r="X3" i="18"/>
  <c r="Y3" i="18"/>
  <c r="Z3" i="18"/>
  <c r="U4" i="18"/>
  <c r="V4" i="18"/>
  <c r="W4" i="18"/>
  <c r="X4" i="18"/>
  <c r="Y4" i="18"/>
  <c r="Z4" i="18"/>
  <c r="U5" i="18"/>
  <c r="W5" i="18"/>
  <c r="X5" i="18"/>
  <c r="Y5" i="18"/>
  <c r="Z5" i="18"/>
  <c r="U6" i="18"/>
  <c r="W6" i="18"/>
  <c r="X6" i="18"/>
  <c r="Y6" i="18"/>
  <c r="Z6" i="18"/>
  <c r="U7" i="18"/>
  <c r="V7" i="18"/>
  <c r="W7" i="18"/>
  <c r="X7" i="18"/>
  <c r="Y7" i="18"/>
  <c r="Z7" i="18"/>
  <c r="X2" i="18" l="1"/>
  <c r="W2" i="18"/>
  <c r="Y2" i="18"/>
  <c r="Z2" i="18"/>
  <c r="V2" i="18"/>
  <c r="U2" i="18"/>
  <c r="I1" i="2" l="1"/>
  <c r="P1" i="2"/>
  <c r="O1" i="2"/>
  <c r="N1" i="2"/>
  <c r="M1" i="2"/>
  <c r="L1" i="2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ebryan</author>
  </authors>
  <commentList>
    <comment ref="AQ416" authorId="0" shapeId="0" xr:uid="{5640693E-29E4-426D-9321-8A2B1C9AF065}">
      <text>
        <r>
          <rPr>
            <b/>
            <sz val="9"/>
            <color indexed="81"/>
            <rFont val="Tahoma"/>
            <family val="2"/>
          </rPr>
          <t>ebryan:</t>
        </r>
        <r>
          <rPr>
            <sz val="9"/>
            <color indexed="81"/>
            <rFont val="Tahoma"/>
            <family val="2"/>
          </rPr>
          <t xml:space="preserve">
See "Summary", Note 2</t>
        </r>
      </text>
    </comment>
  </commentList>
</comments>
</file>

<file path=xl/sharedStrings.xml><?xml version="1.0" encoding="utf-8"?>
<sst xmlns="http://schemas.openxmlformats.org/spreadsheetml/2006/main" count="7049" uniqueCount="777">
  <si>
    <t>study</t>
  </si>
  <si>
    <t>a#</t>
  </si>
  <si>
    <t>id</t>
  </si>
  <si>
    <t>date</t>
  </si>
  <si>
    <t>year</t>
  </si>
  <si>
    <t>EFWS</t>
  </si>
  <si>
    <t>EMB CHLA 11/13/19</t>
  </si>
  <si>
    <t>11/5/19 BLK LKA Chla</t>
  </si>
  <si>
    <t>11/5/19 BUO-10 Chla</t>
  </si>
  <si>
    <t>11/5/19 BUO-5 Chla</t>
  </si>
  <si>
    <t>11/5/19 BUO-0 Chla</t>
  </si>
  <si>
    <t>11/5/19 EOF-10 Chla</t>
  </si>
  <si>
    <t>11/5/19 EOF-5 Chla</t>
  </si>
  <si>
    <t>11/5/19 EOF-0 Chla</t>
  </si>
  <si>
    <t>11/5/19 EFL-20dup Chla</t>
  </si>
  <si>
    <t>11/5/19 EFL-20 Chla</t>
  </si>
  <si>
    <t>11/5/19 EFL-10 Chla</t>
  </si>
  <si>
    <t>11/5/19 EFL-5 Chla</t>
  </si>
  <si>
    <t>11/5/19 EFL-0 Chla</t>
  </si>
  <si>
    <t>11/5/19 EMB-10 Chla</t>
  </si>
  <si>
    <t>11/5/19 EMB-5 Chla</t>
  </si>
  <si>
    <t>11/5/19 EMB-0 Chla</t>
  </si>
  <si>
    <t>11/5/19 ENN-10 Chla</t>
  </si>
  <si>
    <t>11/5/19 ENN-5 Chla</t>
  </si>
  <si>
    <t>11/5/19 ENN-0 Chla</t>
  </si>
  <si>
    <t>11/5/19 ECP-10 Chla</t>
  </si>
  <si>
    <t>11/5/19 ECP-5 Chla</t>
  </si>
  <si>
    <t>11/5/19 ECP-0dup Chla</t>
  </si>
  <si>
    <t>11/5/19 ECP-0 Chla</t>
  </si>
  <si>
    <t>11/5/19 EUS-0 Chla</t>
  </si>
  <si>
    <t>11/5/19 DAM Chla</t>
  </si>
  <si>
    <t>11/5/19 CLC Chla</t>
  </si>
  <si>
    <t>11/5/19 ELI Chla</t>
  </si>
  <si>
    <t>EMB CHLA 10/31/19</t>
  </si>
  <si>
    <t>EMB CHLA 10/22/19</t>
  </si>
  <si>
    <t>10/17/19 BLK LKA Chla</t>
  </si>
  <si>
    <t>10/17/19 BUO-10 Chla</t>
  </si>
  <si>
    <t>10/17/19 BUO-5 Chla</t>
  </si>
  <si>
    <t>10/17/19 BUO-0 Chla</t>
  </si>
  <si>
    <t>10/17/19 EOF-10 Chla</t>
  </si>
  <si>
    <t>10/17/19 EOF-5 Chla</t>
  </si>
  <si>
    <t>10/17/19 EOF-0 Chla</t>
  </si>
  <si>
    <t>10/17/19 EFL-20dup Chla</t>
  </si>
  <si>
    <t>10/17/19 EFL-20 Chla</t>
  </si>
  <si>
    <t>10/17/19 EFL-10 Chla</t>
  </si>
  <si>
    <t>10/17/19 EFL-5 Chla</t>
  </si>
  <si>
    <t>10/17/19 EFL-0 Chla</t>
  </si>
  <si>
    <t>10/17/19 EMB-10 Chla</t>
  </si>
  <si>
    <t>10/17/19 EMB-5 Chla</t>
  </si>
  <si>
    <t>10/17/19 EMB-0 Chla</t>
  </si>
  <si>
    <t>10/17/19 ENN-10 Chla</t>
  </si>
  <si>
    <t>10/17/19 ENN-5 Chla</t>
  </si>
  <si>
    <t>10/17/19 ENN-0 Chla</t>
  </si>
  <si>
    <t>10/17/19 ECP-10 Chla</t>
  </si>
  <si>
    <t>10/17/19 ECP-5 Chla</t>
  </si>
  <si>
    <t>10/17/19 ECP-0dup Chla</t>
  </si>
  <si>
    <t>10/17/19 ECP-0 Chla</t>
  </si>
  <si>
    <t>10/17/19 EUS-0 Chla</t>
  </si>
  <si>
    <t>10/17/19 DAM Chla</t>
  </si>
  <si>
    <t>10/17/19 CLC Chla</t>
  </si>
  <si>
    <t>10/17/19 ELI Chla</t>
  </si>
  <si>
    <t>ORS BLK CHL A</t>
  </si>
  <si>
    <t>ORS 18 CHL A</t>
  </si>
  <si>
    <t>ORS 17 CHL A</t>
  </si>
  <si>
    <t>ORS 16 CHL A</t>
  </si>
  <si>
    <t>ORS 15 CHL A</t>
  </si>
  <si>
    <t>ORS 14 CHL A</t>
  </si>
  <si>
    <t>ORS 13 CHL A</t>
  </si>
  <si>
    <t>ORS 12 CHL A</t>
  </si>
  <si>
    <t>ORS 11 CHL A</t>
  </si>
  <si>
    <t>ORS 10 DUP CHL A</t>
  </si>
  <si>
    <t>ORS 10 CHL A</t>
  </si>
  <si>
    <t>ORS 9 CHL A</t>
  </si>
  <si>
    <t>ORS 8 CHL A</t>
  </si>
  <si>
    <t>ORS 7 CHL A</t>
  </si>
  <si>
    <t>ORS 6 CHL A</t>
  </si>
  <si>
    <t>ORS 5 CHL A</t>
  </si>
  <si>
    <t>ORS 4 CHL A</t>
  </si>
  <si>
    <t>ORS 3 CHL A</t>
  </si>
  <si>
    <t>ORS 2 CHL A</t>
  </si>
  <si>
    <t>ORS 1 CHL A</t>
  </si>
  <si>
    <t>EMB CHLA 10/1/19</t>
  </si>
  <si>
    <t>9/24/19 BLK LKA Chla</t>
  </si>
  <si>
    <t>9/24/19 BUO-10 Chla</t>
  </si>
  <si>
    <t>9/24/19 BUO-5 Chla</t>
  </si>
  <si>
    <t>9/24/19 BUO-0 Chla</t>
  </si>
  <si>
    <t>9/24/19 EOF-10 Chla</t>
  </si>
  <si>
    <t>9/24/19 EOF-5 Chla</t>
  </si>
  <si>
    <t>9/24/19 EOF-0 Chla</t>
  </si>
  <si>
    <t>9/24/19 EFL-20dup Chla</t>
  </si>
  <si>
    <t>9/24/19 EFL-20 Chla</t>
  </si>
  <si>
    <t>9/24/19 EFL-10 Chla</t>
  </si>
  <si>
    <t>9/24/19 EFL-5 Chla</t>
  </si>
  <si>
    <t>9/24/19 EFL-0 Chla</t>
  </si>
  <si>
    <t>9/24/19 EMB-10 Chla</t>
  </si>
  <si>
    <t>9/24/19 EMB-5 Chla</t>
  </si>
  <si>
    <t>9/24/19 EMB-0 Chla</t>
  </si>
  <si>
    <t>9/24/19 ENN-10 Chla</t>
  </si>
  <si>
    <t>9/24/19 ENN-5 Chla</t>
  </si>
  <si>
    <t>9/24/19 ENN-0 Chla</t>
  </si>
  <si>
    <t>9/24/19 ECP-10 Chla</t>
  </si>
  <si>
    <t>9/24/19 ECP-5 Chla</t>
  </si>
  <si>
    <t>9/24/19 ECP-0dup Chla</t>
  </si>
  <si>
    <t>9/24/19 ECP-0 Chla</t>
  </si>
  <si>
    <t>9/24/19 EUS-0 Chla</t>
  </si>
  <si>
    <t>9/24/19 DAM Chla</t>
  </si>
  <si>
    <t>9/24/19 CLC Chla</t>
  </si>
  <si>
    <t>9/24/19 ELI Chla</t>
  </si>
  <si>
    <t>EMB CHLA 9/19/19</t>
  </si>
  <si>
    <t>9/5/19 EOF-5 Chla</t>
  </si>
  <si>
    <t>9/4/19 DAM Chla</t>
  </si>
  <si>
    <t>9/4/19 CLC Chla</t>
  </si>
  <si>
    <t>9/4/19 ELI Chla</t>
  </si>
  <si>
    <t>9/5/19 BLK LKA Chla</t>
  </si>
  <si>
    <t>9/5/19 BUO-10 Chla</t>
  </si>
  <si>
    <t>9/5/19 BUO-5 Chla</t>
  </si>
  <si>
    <t>9/5/19 BUO-0 Chla</t>
  </si>
  <si>
    <t>9/5/19 EOF-10 Chla</t>
  </si>
  <si>
    <t>9/5/19 EOF-0 Chla</t>
  </si>
  <si>
    <t>9/5/19 EFL-20dup Chla</t>
  </si>
  <si>
    <t>9/5/19 EFL-20 Chla</t>
  </si>
  <si>
    <t>9/5/19 EFL-10 Chla</t>
  </si>
  <si>
    <t>9/5/19 EFL-5 Chla</t>
  </si>
  <si>
    <t>9/5/19 EFL-0 Chla</t>
  </si>
  <si>
    <t>9/5/19 EMB-10 Chla</t>
  </si>
  <si>
    <t>9/5/19 EMB-5 Chla</t>
  </si>
  <si>
    <t>9/5/19 EMB-0 Chla</t>
  </si>
  <si>
    <t>9/5/19 ENN-10 Chla</t>
  </si>
  <si>
    <t>9/5/19 ENN-5 Chla</t>
  </si>
  <si>
    <t>9/5/19 ENN-0 Chla</t>
  </si>
  <si>
    <t>9/5/19 ECP-10 Chla</t>
  </si>
  <si>
    <t>9/5/19 ECP-5 Chla</t>
  </si>
  <si>
    <t>9/5/19 ECP-0dup Chla</t>
  </si>
  <si>
    <t>9/5/19 ECP-0 Chla</t>
  </si>
  <si>
    <t>9/5/19 EUS-0 Chla</t>
  </si>
  <si>
    <t>7/18/19 BLK LKA Chla</t>
  </si>
  <si>
    <t>7/18/19 BUO-10 Chla</t>
  </si>
  <si>
    <t>7/18/19 BUO-5 Chla</t>
  </si>
  <si>
    <t>7/18/19 BUO-0 Chla</t>
  </si>
  <si>
    <t>7/18/19 EOF-10 Chla</t>
  </si>
  <si>
    <t>7/18/19 EOF-5 Chla</t>
  </si>
  <si>
    <t>7/18/19 EOF-0 Chla</t>
  </si>
  <si>
    <t>7/18/19 EFL-20dup Chla</t>
  </si>
  <si>
    <t>7/18/19 EFL-20 Chla</t>
  </si>
  <si>
    <t>7/18/19 EFL-10 Chla</t>
  </si>
  <si>
    <t>7/18/19 EFL-5 Chla</t>
  </si>
  <si>
    <t>7/18/19 EMB-10 Chla</t>
  </si>
  <si>
    <t>7/18/19 EMB-5 Chla</t>
  </si>
  <si>
    <t>7/18/19 EMB-0 Chla</t>
  </si>
  <si>
    <t>7/18/19 ENN-10 Chla</t>
  </si>
  <si>
    <t>7/18/19 ENN-5 Chla</t>
  </si>
  <si>
    <t>7/18/19 ENN-0 Chla</t>
  </si>
  <si>
    <t>7/18/19 ECP-10 Chla</t>
  </si>
  <si>
    <t>7/18/19 ECP-5 Chla</t>
  </si>
  <si>
    <t>7/18/19 ECP-0dup Chla</t>
  </si>
  <si>
    <t>7/18/19 ECP-0 Chla</t>
  </si>
  <si>
    <t>7/18/19 EUS-0 Chla</t>
  </si>
  <si>
    <t>7/18/19 DAM Chla</t>
  </si>
  <si>
    <t>ESF-SW</t>
  </si>
  <si>
    <t>8/27/19 BLK SWChla</t>
  </si>
  <si>
    <t>HH</t>
  </si>
  <si>
    <t>EMB CHLA 8/20/19</t>
  </si>
  <si>
    <t>8/13/19 BLK LKA Chla</t>
  </si>
  <si>
    <t>8/13/19 BUO-10 Chla</t>
  </si>
  <si>
    <t>8/13/19 BUO-5 Chla</t>
  </si>
  <si>
    <t>8/13/19 BUO-0 Chla</t>
  </si>
  <si>
    <t>8/13/19 EOF-10 Chla</t>
  </si>
  <si>
    <t>8/13/19 EOF-5 Chla</t>
  </si>
  <si>
    <t>8/13/19 EOF-0 Chla</t>
  </si>
  <si>
    <t>8/13/19 EFL-20dup Chla</t>
  </si>
  <si>
    <t>8/13/19 EFL-20 Chla</t>
  </si>
  <si>
    <t>8/13/19 EFL-10 Chla</t>
  </si>
  <si>
    <t>8/13/19 EFL-5 Chla</t>
  </si>
  <si>
    <t>8/13/19 EFL-0 Chla</t>
  </si>
  <si>
    <t>8/13/19 EMB-10 Chla</t>
  </si>
  <si>
    <t>8/13/19 EMB-5 Chla</t>
  </si>
  <si>
    <t>8/13/19 EMB-0 Chla</t>
  </si>
  <si>
    <t>8/13/19 ENN-10 Chla</t>
  </si>
  <si>
    <t>8/13/19 ENN-5 Chla</t>
  </si>
  <si>
    <t>8/13/19 ENN-0 Chla</t>
  </si>
  <si>
    <t>8/13/19 ECP-10 Chla</t>
  </si>
  <si>
    <t>8/13/19 ECP-5 Chla</t>
  </si>
  <si>
    <t>8/13/19 ECP-0dup Chla</t>
  </si>
  <si>
    <t>8/13/19 ECP-0 Chla</t>
  </si>
  <si>
    <t>8/13/19 EUS-0 Chla</t>
  </si>
  <si>
    <t>8/13/19 DAM Chla</t>
  </si>
  <si>
    <t>8/13/19 CLC Chla</t>
  </si>
  <si>
    <t>8/13/19 ELI Chla</t>
  </si>
  <si>
    <t>ESF-S</t>
  </si>
  <si>
    <t>8/12/19 8.2 T Chl A</t>
  </si>
  <si>
    <t>8/12/19 8.1 T Chl A</t>
  </si>
  <si>
    <t>8/12/19 7.2 T Chl A</t>
  </si>
  <si>
    <t>8/12/19 7.1 T Chl A</t>
  </si>
  <si>
    <t>8/12/19 6.2 T Chl A</t>
  </si>
  <si>
    <t>8/12/19 6.1 T Chl A</t>
  </si>
  <si>
    <t>8/12/19 5.2 T Chl A</t>
  </si>
  <si>
    <t>8/12/19 5.1 T Chl A</t>
  </si>
  <si>
    <t>8/12/19 BLK B Chl A</t>
  </si>
  <si>
    <t>8/12/19 7.1 Td Chl A</t>
  </si>
  <si>
    <t>8/12/19 4.2 T Chl A</t>
  </si>
  <si>
    <t>8/12/19 4.1 T Chl A</t>
  </si>
  <si>
    <t>8/12/19 3.2 T Chl A</t>
  </si>
  <si>
    <t>8/12/19 3.1 T Chl A</t>
  </si>
  <si>
    <t>8/12/19 2.2 T Chl A</t>
  </si>
  <si>
    <t>8/12/19 2.1 T Chl A</t>
  </si>
  <si>
    <t>8/12/19 1.2 T Chl A</t>
  </si>
  <si>
    <t>8/12/19 1.1 T Chl A</t>
  </si>
  <si>
    <t>ESF-G</t>
  </si>
  <si>
    <t>8/12/19 8.2 G Chl A</t>
  </si>
  <si>
    <t>8/12/19 8.1 G Chl A</t>
  </si>
  <si>
    <t>8/12/19 7.2 G Chl A</t>
  </si>
  <si>
    <t>8/12/19 7.1 G Chl A</t>
  </si>
  <si>
    <t>8/12/19 6.2 G Chl A</t>
  </si>
  <si>
    <t>8/12/19 6.1 G Chl A</t>
  </si>
  <si>
    <t>8/12/19 5.2 G Chl A</t>
  </si>
  <si>
    <t>8/12/19 5.1 G Chl A</t>
  </si>
  <si>
    <t>8/12/19 BLK A Chl A</t>
  </si>
  <si>
    <t>8/12/19 7.1 Gd Chl A</t>
  </si>
  <si>
    <t>8/12/19 4.2 G Chl A</t>
  </si>
  <si>
    <t>8/12/19 4.1 G Chl A</t>
  </si>
  <si>
    <t>8/12/19 3.2 G Chl A</t>
  </si>
  <si>
    <t>8/12/19 3.1 G Chl A</t>
  </si>
  <si>
    <t>8/12/19 2.2 G Chl A</t>
  </si>
  <si>
    <t>8/12/19 2.1 G Chl A</t>
  </si>
  <si>
    <t>8/12/19 1.2 G Chl A</t>
  </si>
  <si>
    <t>8/12/19 1.1 G Chl A</t>
  </si>
  <si>
    <t>EMB CHLA 8/8/19</t>
  </si>
  <si>
    <t>ESF-T</t>
  </si>
  <si>
    <t>8/6/19 8.2 T Chl A</t>
  </si>
  <si>
    <t>8/6/19 8.1 T Chl A</t>
  </si>
  <si>
    <t>8/6/19 7.2 T Chl A</t>
  </si>
  <si>
    <t>8/6/19 7.1 T Chl A</t>
  </si>
  <si>
    <t>8/6/19 6.2 T Chl A</t>
  </si>
  <si>
    <t>8/6/19 6.1 T Chl A</t>
  </si>
  <si>
    <t>8/6/19 5.2 T Chl A</t>
  </si>
  <si>
    <t>8/6/19 5.1 T Chl A</t>
  </si>
  <si>
    <t>8/6/19 BLK B Chl A</t>
  </si>
  <si>
    <t>8/6/19 7.1 Td Chl A</t>
  </si>
  <si>
    <t>8/6/19 4.2 T Chl A</t>
  </si>
  <si>
    <t>8/6/19 4.1 T Chl A</t>
  </si>
  <si>
    <t>8/6/19 3.2 T Chl A</t>
  </si>
  <si>
    <t>8/6/19 3.1 T Chl A</t>
  </si>
  <si>
    <t>8/6/19 2.2 T Chl A</t>
  </si>
  <si>
    <t>8/6/19 2.1 T Chl A</t>
  </si>
  <si>
    <t>8/6/19 1.2 T Chl A</t>
  </si>
  <si>
    <t>8/6/19 1.1 T Chl A</t>
  </si>
  <si>
    <t>8/6/19 STC-B Chl A</t>
  </si>
  <si>
    <t>8/6/19 STC-A Chl A</t>
  </si>
  <si>
    <t>8/6/19 8.2 G Chl A</t>
  </si>
  <si>
    <t>8/6/19 8.1 G Chl A</t>
  </si>
  <si>
    <t>8/6/19 7.2 G Chl A</t>
  </si>
  <si>
    <t>8/6/19 7.1 G Chl A</t>
  </si>
  <si>
    <t>8/6/19 6.2 G Chl A</t>
  </si>
  <si>
    <t>8/6/19 6.1 G Chl A</t>
  </si>
  <si>
    <t>8/6/19 5.2 G Chl A</t>
  </si>
  <si>
    <t>8/6/19 5.1 G Chl A</t>
  </si>
  <si>
    <t>8/6/19 BLK A Chl A</t>
  </si>
  <si>
    <t>8/6/19 7.1 Gd Chl A</t>
  </si>
  <si>
    <t>8/6/19 4.2 G Chl A</t>
  </si>
  <si>
    <t>8/6/19 4.1 G Chl A</t>
  </si>
  <si>
    <t>8/6/19 3.2 G Chl A</t>
  </si>
  <si>
    <t>8/6/19 3.1 G Chl A</t>
  </si>
  <si>
    <t>8/6/19 2.2 G Chl A</t>
  </si>
  <si>
    <t>8/6/19 2.1 G Chl A</t>
  </si>
  <si>
    <t>8/6/19 1.2 G Chl A</t>
  </si>
  <si>
    <t>8/6/19 1.1 G Chl A</t>
  </si>
  <si>
    <t>7/30/19 BLK LKA Chla</t>
  </si>
  <si>
    <t>7/30/19 BUO-10 Chla</t>
  </si>
  <si>
    <t>7/30/19 BUO-5 Chla</t>
  </si>
  <si>
    <t>7/30/19 BUO-0 Chla</t>
  </si>
  <si>
    <t>7/30/19 EOF-10 Chla</t>
  </si>
  <si>
    <t>7/30/19 EOF-5 Chla</t>
  </si>
  <si>
    <t>7/30/19 EOF-0 Chla</t>
  </si>
  <si>
    <t>7/30/19 EFL-20dup Chla</t>
  </si>
  <si>
    <t>7/30/19 EFL-20 Chla</t>
  </si>
  <si>
    <t>7/30/19 EFL-10 Chla</t>
  </si>
  <si>
    <t>7/30/19 EFL-5 Chla</t>
  </si>
  <si>
    <t>7/30/19 EFL-0 Chla</t>
  </si>
  <si>
    <t>7/30/19 EMB-10 Chla</t>
  </si>
  <si>
    <t>7/30/19 EMB-5 Chla</t>
  </si>
  <si>
    <t>7/30/19 EMB-0 Chla</t>
  </si>
  <si>
    <t>7/30/19 ENN-10 Chla</t>
  </si>
  <si>
    <t>7/30/19 ENN-5 Chla</t>
  </si>
  <si>
    <t>7/30/19 ENN-0 Chla</t>
  </si>
  <si>
    <t>7/30/19 ECP-10 Chla</t>
  </si>
  <si>
    <t>7/30/19 ECP-5 Chla</t>
  </si>
  <si>
    <t>7/30/19 ECP-0dup Chla</t>
  </si>
  <si>
    <t>7/30/19 ECP-0 Chla</t>
  </si>
  <si>
    <t>7/30/19 EUS-0 Chla</t>
  </si>
  <si>
    <t>7/30/19 DAM Chla</t>
  </si>
  <si>
    <t>7/30/19 CLC Chla</t>
  </si>
  <si>
    <t>7/30/19 ELI Chla</t>
  </si>
  <si>
    <t>EMB CHLA 7/25/19</t>
  </si>
  <si>
    <t>7/16/19 8.2 T Chl A</t>
  </si>
  <si>
    <t>7/16/19 8.1 T Chl A</t>
  </si>
  <si>
    <t>7/16/19 7.2 T Chl A</t>
  </si>
  <si>
    <t>7/16/19 7.1 T Chl A</t>
  </si>
  <si>
    <t>7/16/19 6.2 T Chl A</t>
  </si>
  <si>
    <t>7/16/19 6.1 T Chl A</t>
  </si>
  <si>
    <t>7/16/19 5.2 T Chl A</t>
  </si>
  <si>
    <t>7/16/19 5.1 T Chl A</t>
  </si>
  <si>
    <t>7/16/19 BLK B  Chl A</t>
  </si>
  <si>
    <t>7/16/19 4.2 Td Chl A</t>
  </si>
  <si>
    <t>7/16/19 4.2 T Chl A</t>
  </si>
  <si>
    <t>7/16/19 4.1 T Chl A</t>
  </si>
  <si>
    <t>7/16/19 3.2 T Chl A</t>
  </si>
  <si>
    <t>7/16/19 3.1 T Chl A</t>
  </si>
  <si>
    <t>7/16/19 2.2 T Chl A</t>
  </si>
  <si>
    <t>7/16/19 2.1 T Chl A</t>
  </si>
  <si>
    <t>7/16/19 1.2 T Chl A</t>
  </si>
  <si>
    <t>7/16/19 1.1 T Chl A</t>
  </si>
  <si>
    <t>7/16/19 STC-C Chl A</t>
  </si>
  <si>
    <t>7/16/19 STC-B Chl A</t>
  </si>
  <si>
    <t>7/16/19 STC-A Chl A</t>
  </si>
  <si>
    <t>7/16/19 8.2 G Chl A</t>
  </si>
  <si>
    <t>7/16/19 8.1 G Chl A</t>
  </si>
  <si>
    <t>7/16/19 7.2 G Chl A</t>
  </si>
  <si>
    <t>7/16/19 7.1 G Chl A</t>
  </si>
  <si>
    <t>7/16/19 6.2 G Chl A</t>
  </si>
  <si>
    <t>7/16/19 6.1 G Chl A</t>
  </si>
  <si>
    <t>7/16/19 5.2 G Chl A</t>
  </si>
  <si>
    <t>7/16/19 5.1 G Chl A</t>
  </si>
  <si>
    <t>7/16/19 BLK A Chl A</t>
  </si>
  <si>
    <t>7/16/19 4.2 Gd Chl A</t>
  </si>
  <si>
    <t>7/16/19 4.2 G Chl A</t>
  </si>
  <si>
    <t>7/16/19 4.1 G Chl A</t>
  </si>
  <si>
    <t>7/16/19 3.2 G Chl A</t>
  </si>
  <si>
    <t>7/16/19 3.1 G Chl A</t>
  </si>
  <si>
    <t>7/16/19 2.2 G Chl A</t>
  </si>
  <si>
    <t>7/16/19 2.1 G Chl A</t>
  </si>
  <si>
    <t>7/16/19 1.2 G Chl A</t>
  </si>
  <si>
    <t>7/16/19 1.1 G Chl A</t>
  </si>
  <si>
    <t>EMB CHLA 10/2/18</t>
  </si>
  <si>
    <t>EMB CHLA 12/4/18</t>
  </si>
  <si>
    <t>AEBRR</t>
  </si>
  <si>
    <t>20181119.FL.02.0.1.2.SW.UKN</t>
  </si>
  <si>
    <t>20181119.FL.02.0.1.1.SW.UKN</t>
  </si>
  <si>
    <t>20181119.FL.05.0.1.1.SW.UKN</t>
  </si>
  <si>
    <t>20181119.FL.01.0.1.1.SW.UKN</t>
  </si>
  <si>
    <t>20181119.FL.07.0.1.1.SW.UKN</t>
  </si>
  <si>
    <t>20181119.FL.15.0.1.1.SW.UKN</t>
  </si>
  <si>
    <t>20181119.FL.14.0.1.1.SW.UKN</t>
  </si>
  <si>
    <t>20181119.FL.03.0.1.1.SW.UKN</t>
  </si>
  <si>
    <t>20181119.FL.04.0.1.1.SW.UKN</t>
  </si>
  <si>
    <t>20181119.FL.45.0.1.1.SW.UKN</t>
  </si>
  <si>
    <t>20181119.FL.41.0.1.2.SW.UKN</t>
  </si>
  <si>
    <t>20181119.FL.41.0.1.1.SW.UKN</t>
  </si>
  <si>
    <t>20181119.FL.43.0.1.1.SW.UKN</t>
  </si>
  <si>
    <t>20181119.FL.47.0.1.1.SW.UKN</t>
  </si>
  <si>
    <t>20181119.FL.FLD.na.2.DI.BLK</t>
  </si>
  <si>
    <t>20181119.FL.FLD.na.1.DI.BLK</t>
  </si>
  <si>
    <t>20181022.FL.2.0.1.2.SW.UKN</t>
  </si>
  <si>
    <t>20181022.FL.2.0.1.1.SW.UKN</t>
  </si>
  <si>
    <t>20181022.FL.5.0.1.1.SW.UKN</t>
  </si>
  <si>
    <t>20181022.FL.1.0.1.1.SW.UKN</t>
  </si>
  <si>
    <t>20181022.FL.7.0.1.1.SW.UKN</t>
  </si>
  <si>
    <t>20181022.FL.15.0.1.1.SW.UKN</t>
  </si>
  <si>
    <t>20181022.FL.14.0.1.1.SW.UKN</t>
  </si>
  <si>
    <t>20181022.FL.3.0.1.1.SW.UKN</t>
  </si>
  <si>
    <t>20181022.FL.4.0.1.1.SW.UKN</t>
  </si>
  <si>
    <t>20181022.FL.41.0.1.2.SW.UKN</t>
  </si>
  <si>
    <t>20181022.FL.41.0.1.1.SW.UKN</t>
  </si>
  <si>
    <t>20181022.FL.43.0.1.1.SW.UKN</t>
  </si>
  <si>
    <t>20181022.FL.44.0.1.1.SW.UKN</t>
  </si>
  <si>
    <t>20181022.FL.42.0.1.1.SW.UKN</t>
  </si>
  <si>
    <t>20181022.FL.FLD.na.2.DI.BLK</t>
  </si>
  <si>
    <t>20181022.FL.FLD.na.1.DI.BLK</t>
  </si>
  <si>
    <t>8/2/18 BLK LKA Chl A</t>
  </si>
  <si>
    <t>8/2/18 BUO-20 Chl A</t>
  </si>
  <si>
    <t>8/2/18 BUO-10 Chl A</t>
  </si>
  <si>
    <t>8/2/18 BUO-5 Chl A</t>
  </si>
  <si>
    <t>8/2/18 BUO-0 Chl A</t>
  </si>
  <si>
    <t>8/2/18 EOF-20 Chl A</t>
  </si>
  <si>
    <t>8/2/18 EOF-10 Chl A</t>
  </si>
  <si>
    <t>8/2/18 EOF-5 Chl A</t>
  </si>
  <si>
    <t>8/2/18 EOF-0 Chl A</t>
  </si>
  <si>
    <t>8/2/18 EFL-20dup Chl A</t>
  </si>
  <si>
    <t>8/2/18 EFL-20 Chl A</t>
  </si>
  <si>
    <t>8/2/18 EFL-10 Chl A</t>
  </si>
  <si>
    <t>8/2/18 EFL-5 Chl A</t>
  </si>
  <si>
    <t>8/2/18 EFL-0 Chl A</t>
  </si>
  <si>
    <t>8/2/18 EMB-20 Chl A</t>
  </si>
  <si>
    <t>20180925.FL.02.0.1.2.SW.UKN</t>
  </si>
  <si>
    <t>20180925.FL.02.0.1.1.SW.UKN</t>
  </si>
  <si>
    <t>20180925.FL.05.0.1.1.SW.UKN</t>
  </si>
  <si>
    <t>20180925.FL.1.0.1.1.SW.UKN</t>
  </si>
  <si>
    <t>20180925.FL.7.0.1.1.SW.UKN</t>
  </si>
  <si>
    <t>20180925.FL.15.0.1.1.SW.UKN</t>
  </si>
  <si>
    <t>20180925.FL.14.0.1.1.SW.UKN</t>
  </si>
  <si>
    <t>20180925.FL.3.0.1.1.SW.UKN</t>
  </si>
  <si>
    <t>20180925.FL.4.0.1.1.SW.UKN</t>
  </si>
  <si>
    <t>20180925.FL.41.0.1.2.SW.UKN</t>
  </si>
  <si>
    <t>20180925.FL.41.0.1.1.SW.UKN</t>
  </si>
  <si>
    <t>20180925.FL.43.0.1.1.SW.UKN</t>
  </si>
  <si>
    <t>20180925.FL.44.0.1.1.SW.UKN</t>
  </si>
  <si>
    <t>20180925.FL.42.0.1.1.SW.UKN</t>
  </si>
  <si>
    <t>20180925.FL.FLD.na.2.DI.BLK</t>
  </si>
  <si>
    <t>20180925.FL.FLD.na.1.DI.BLK</t>
  </si>
  <si>
    <t>20180913.BKL.U31.0.1.DUP</t>
  </si>
  <si>
    <t>20180914.BKL.U35.0.1.UKN</t>
  </si>
  <si>
    <t>20180914.BKL.U09.0.1.UKN</t>
  </si>
  <si>
    <t>20180914.BKL.U07.0.1.UKN</t>
  </si>
  <si>
    <t>20180913.BKL.U31.0.1.UKN</t>
  </si>
  <si>
    <t>20180913.BLK.U10.0.1.UKN</t>
  </si>
  <si>
    <t>20180820.FL.2.0.1.2.SW.UKN</t>
  </si>
  <si>
    <t>20180820.FL.2.0.1.1.SW.UKN</t>
  </si>
  <si>
    <t>20180820.FL.5.0.1.1.SW.UKN</t>
  </si>
  <si>
    <t>20180820.FL.1.0.1.1.SW.UKN</t>
  </si>
  <si>
    <t>20180820.FL.7.0.1.1.SW.UKN</t>
  </si>
  <si>
    <t>20180820.FL.15.0.1.1.SW.UKN</t>
  </si>
  <si>
    <t>20180820.FL.14.0.1.1.SW.UKN</t>
  </si>
  <si>
    <t>20180820.FL.3.0.1.1.SW.UKN</t>
  </si>
  <si>
    <t>20180820.FL.4.0.1.1.SW.UKN</t>
  </si>
  <si>
    <t>20180820.FL.41.0.1.2.SW.UKN</t>
  </si>
  <si>
    <t>20180820.FL.41.0.1.1.SW.UKN</t>
  </si>
  <si>
    <t>20180820.FL.43.0.1.1.SW.UKN</t>
  </si>
  <si>
    <t>20180820.FL.44.0.1.1.SW.UKN</t>
  </si>
  <si>
    <t>20180820.FL.42.0.1.1.SW.UKN</t>
  </si>
  <si>
    <t>20180820.FL.FLD.na.2.DI.BLK</t>
  </si>
  <si>
    <t>20180820.FL.FLD.na.1.DI.BLK</t>
  </si>
  <si>
    <t>20180801.WPL.U01.0.1.BLK</t>
  </si>
  <si>
    <t>20180801.WPL.U01.0.1.UNK</t>
  </si>
  <si>
    <t>20180801.WPL.U35.0.1.UNK</t>
  </si>
  <si>
    <t>20180730.SFP.U12.0.1.DUP</t>
  </si>
  <si>
    <t>20180730.SFP.U12.0.1.UNK</t>
  </si>
  <si>
    <t>20180730.SFP.U06.0.1.UNK</t>
  </si>
  <si>
    <t>8/22/18 6.2 T Chl A</t>
  </si>
  <si>
    <t>8/22/18 6.1 T Chl A</t>
  </si>
  <si>
    <t>8/22/18 5.1 T Chl A</t>
  </si>
  <si>
    <t>8/22/18 4.2 T Chl A</t>
  </si>
  <si>
    <t>8/22/18 2.2 T Chl A</t>
  </si>
  <si>
    <t>8/22/18 2.1 T Chl A</t>
  </si>
  <si>
    <t>8/22/18 1.2 T Chl A</t>
  </si>
  <si>
    <t>8/22/18 6.2 G Chl A</t>
  </si>
  <si>
    <t>8/22/18 6.1 G Chl A</t>
  </si>
  <si>
    <t>8/22/18 5.1 G Chl A</t>
  </si>
  <si>
    <t>8/22/18 4.2 G Chl A</t>
  </si>
  <si>
    <t>8/22/18 2.2 G Chl A</t>
  </si>
  <si>
    <t>8/22/18 2.1 G Chl A</t>
  </si>
  <si>
    <t>8/22/18 1.2 G Chl A</t>
  </si>
  <si>
    <t>8/6/18 BLK-B Chl A</t>
  </si>
  <si>
    <t>8/6/18 E02-G.1d Chl A</t>
  </si>
  <si>
    <t>8/6/18 E02-G.1 Chl A</t>
  </si>
  <si>
    <t>8/6/18 E02-S.1 Chl A</t>
  </si>
  <si>
    <t>8/6/18 E02-T.1 Chl A</t>
  </si>
  <si>
    <t>8/6/18 E01-G.2 Chl A</t>
  </si>
  <si>
    <t>8/6/18 E01-S.2 Chl A</t>
  </si>
  <si>
    <t>8/6/18 E01-T.2 Chl A</t>
  </si>
  <si>
    <t>8/6/18 E06-G.1 Chl A</t>
  </si>
  <si>
    <t>8/6/18 E06-S.1 Chl A</t>
  </si>
  <si>
    <t>8/6/18 E06-T.1 Chl A</t>
  </si>
  <si>
    <t>8/6/18 E05-G.1 Chl A</t>
  </si>
  <si>
    <t>8/6/18 E05-S.1 Chl A</t>
  </si>
  <si>
    <t>8/6/18 E05-T.1 Chl A</t>
  </si>
  <si>
    <t>8/6/18 E06-G.2 Chl A</t>
  </si>
  <si>
    <t>8/6/18 E06-S.2 Chl A</t>
  </si>
  <si>
    <t>8/6/18 E06-T.2 Chl A</t>
  </si>
  <si>
    <t>8/6/18 E04-G.2 Chl A</t>
  </si>
  <si>
    <t>8/6/18 E04-S.2 Chl A</t>
  </si>
  <si>
    <t>8/6/18 E04-T.2 Chl A</t>
  </si>
  <si>
    <t>8/6/18 E02-G.2 Chl A</t>
  </si>
  <si>
    <t>8/6/18 E02-S.2 Chl A</t>
  </si>
  <si>
    <t>8/6/18 E02-T.2 Chl A</t>
  </si>
  <si>
    <t>8/6/18 E08-G.2 Chl A</t>
  </si>
  <si>
    <t>8/6/18 E08-S.2 Chl A</t>
  </si>
  <si>
    <t>8/6/18 E08-T.2 Chl A</t>
  </si>
  <si>
    <t>8/6/18 BLK-A Chl A</t>
  </si>
  <si>
    <t>EMB CHLA 5/22/18</t>
  </si>
  <si>
    <t>ESF Gravel</t>
  </si>
  <si>
    <t>E08-G.2-D</t>
  </si>
  <si>
    <t>QAC-BLK-B</t>
  </si>
  <si>
    <t>ESF Tile</t>
  </si>
  <si>
    <t>E08-T.2-D</t>
  </si>
  <si>
    <t>EFL</t>
  </si>
  <si>
    <t>ELI</t>
  </si>
  <si>
    <t>CLC</t>
  </si>
  <si>
    <t>DAM</t>
  </si>
  <si>
    <t>EUS-0</t>
  </si>
  <si>
    <t>ECP-0</t>
  </si>
  <si>
    <t>ECP-0 DUP</t>
  </si>
  <si>
    <t>ECP-5</t>
  </si>
  <si>
    <t>ECP-10</t>
  </si>
  <si>
    <t>ECP-20</t>
  </si>
  <si>
    <t>ENN-0</t>
  </si>
  <si>
    <t>ENN-5</t>
  </si>
  <si>
    <t>ENN-10</t>
  </si>
  <si>
    <t>ENN-20</t>
  </si>
  <si>
    <t>EMB-0</t>
  </si>
  <si>
    <t>EMB-5</t>
  </si>
  <si>
    <t>EMB-10</t>
  </si>
  <si>
    <t>EMB-20</t>
  </si>
  <si>
    <t>EFL-0</t>
  </si>
  <si>
    <t>EFL-5</t>
  </si>
  <si>
    <t>EFL-10</t>
  </si>
  <si>
    <t>EFL-20</t>
  </si>
  <si>
    <t>EFL-20DUP</t>
  </si>
  <si>
    <t>EOF-0</t>
  </si>
  <si>
    <t>EOF-5</t>
  </si>
  <si>
    <t>EOF-10</t>
  </si>
  <si>
    <t>EOF-20</t>
  </si>
  <si>
    <t>BUO-0</t>
  </si>
  <si>
    <t>BUO-5</t>
  </si>
  <si>
    <t>BUO-10</t>
  </si>
  <si>
    <t>BUO-20</t>
  </si>
  <si>
    <t>BLK-LA</t>
  </si>
  <si>
    <t>EMB 2/2/16</t>
  </si>
  <si>
    <t>EMB 2/17/16</t>
  </si>
  <si>
    <t>EMB 5/16/16</t>
  </si>
  <si>
    <t>EMB 7/14/16</t>
  </si>
  <si>
    <t>EMB 7/20/16</t>
  </si>
  <si>
    <t>ESF SW TT</t>
  </si>
  <si>
    <t>E01.1-TT</t>
  </si>
  <si>
    <t>E01.2-TT</t>
  </si>
  <si>
    <t>E02.1-TT</t>
  </si>
  <si>
    <t>E02.1-TTD</t>
  </si>
  <si>
    <t>E02.2-TT</t>
  </si>
  <si>
    <t>E03.1-TT</t>
  </si>
  <si>
    <t>E03.1-TTD</t>
  </si>
  <si>
    <t>E03.2-TT</t>
  </si>
  <si>
    <t>E04.1-TT</t>
  </si>
  <si>
    <t>E04.2-TT</t>
  </si>
  <si>
    <t>E05.1-TT</t>
  </si>
  <si>
    <t>E05.2-TT</t>
  </si>
  <si>
    <t>E06.1-TT</t>
  </si>
  <si>
    <t>E06.2-TT</t>
  </si>
  <si>
    <t>E07.1-TT</t>
  </si>
  <si>
    <t>E07.2-TT</t>
  </si>
  <si>
    <t>E08.1-TT</t>
  </si>
  <si>
    <t>E08.2-TT</t>
  </si>
  <si>
    <t>ERS</t>
  </si>
  <si>
    <t>Beaulieu</t>
  </si>
  <si>
    <t xml:space="preserve"> 08032016.LOR.S04.4.8'.UNK</t>
  </si>
  <si>
    <t xml:space="preserve"> 08052016.BW.0.S.CAL</t>
  </si>
  <si>
    <t xml:space="preserve"> 08092016.CRR.46.0.1.UNK</t>
  </si>
  <si>
    <t xml:space="preserve"> 08092016.CRR.SU07.67'.UNK</t>
  </si>
  <si>
    <t>08122016.CAL1</t>
  </si>
  <si>
    <t>08182016.BVR.SU7.82'.UNK</t>
  </si>
  <si>
    <t>E01-G.1</t>
  </si>
  <si>
    <t>E01-G.2</t>
  </si>
  <si>
    <t>E02-G.1</t>
  </si>
  <si>
    <t>E02-G.2</t>
  </si>
  <si>
    <t>E03-G.1</t>
  </si>
  <si>
    <t>E03-G.2</t>
  </si>
  <si>
    <t>E04-G.1</t>
  </si>
  <si>
    <t>E04-G.2</t>
  </si>
  <si>
    <t>E04-G.2-D</t>
  </si>
  <si>
    <t>QAC-BLK-A</t>
  </si>
  <si>
    <t>E05-G.1</t>
  </si>
  <si>
    <t>E05-G.2</t>
  </si>
  <si>
    <t>E06-G.1</t>
  </si>
  <si>
    <t>E06-G.2</t>
  </si>
  <si>
    <t>E07-G.1</t>
  </si>
  <si>
    <t>E07-G.2</t>
  </si>
  <si>
    <t>E08-G.1</t>
  </si>
  <si>
    <t>E08-G.2</t>
  </si>
  <si>
    <t>E01-T.1</t>
  </si>
  <si>
    <t>E01-T.2</t>
  </si>
  <si>
    <t>E02-T.1</t>
  </si>
  <si>
    <t>E02-T.2</t>
  </si>
  <si>
    <t>E03-T.1</t>
  </si>
  <si>
    <t>E03-T.2</t>
  </si>
  <si>
    <t>E04-T.1</t>
  </si>
  <si>
    <t>E04-T.2</t>
  </si>
  <si>
    <t>E04-T.2-D</t>
  </si>
  <si>
    <t>E05-T.1</t>
  </si>
  <si>
    <t>E05-T.2</t>
  </si>
  <si>
    <t>E06-T.1</t>
  </si>
  <si>
    <t>E06-T.2</t>
  </si>
  <si>
    <t>E07-T.1</t>
  </si>
  <si>
    <t>E07-T.2</t>
  </si>
  <si>
    <t>E08-T.1</t>
  </si>
  <si>
    <t>E08-T.2</t>
  </si>
  <si>
    <t>EMB 8/25/16</t>
  </si>
  <si>
    <t>08242016.BHR.SU31.0.1.UNK</t>
  </si>
  <si>
    <t>082516CAL</t>
  </si>
  <si>
    <t>09012016.BVR.U14.6'.UNK</t>
  </si>
  <si>
    <t>09022016CAL1</t>
  </si>
  <si>
    <t>09092016.RRK.0.1.UNK</t>
  </si>
  <si>
    <t>09122016CAL</t>
  </si>
  <si>
    <t>09152016.DIL.S06.13.5'.UNK</t>
  </si>
  <si>
    <t>NDS</t>
  </si>
  <si>
    <t>2016-08-03-E02.1-C</t>
  </si>
  <si>
    <t>2016-08-03-E02.1-N</t>
  </si>
  <si>
    <t>2016-08-03-E02.1-P</t>
  </si>
  <si>
    <t>2016-08-03-E02.1-NP</t>
  </si>
  <si>
    <t>2016-08-03-E02.1-TU</t>
  </si>
  <si>
    <t>2016-08-03-E02.1-TD</t>
  </si>
  <si>
    <t>2016-08-03-E03.2-C</t>
  </si>
  <si>
    <t>2016-08-03-E03.2-N</t>
  </si>
  <si>
    <t>2016-08-03-E03.2-P</t>
  </si>
  <si>
    <t>2016-08-03-E03.2-NP</t>
  </si>
  <si>
    <t>2016-08-03-E03.2-TU</t>
  </si>
  <si>
    <t>2016-08-03-E03.2-TD</t>
  </si>
  <si>
    <t>2016-08-03-E04.1-C</t>
  </si>
  <si>
    <t>2016-08-03-E04.1-N</t>
  </si>
  <si>
    <t>2016-08-03-E04.1-P</t>
  </si>
  <si>
    <t>2016-08-03-E04.1-NP</t>
  </si>
  <si>
    <t>2016-08-03-E04.1-TU</t>
  </si>
  <si>
    <t>2016-08-03-E04.1-TD</t>
  </si>
  <si>
    <t>2016-08-03-E06.1-C</t>
  </si>
  <si>
    <t>2016-08-03-BLK A</t>
  </si>
  <si>
    <t>2016-08-03-E06.1-N</t>
  </si>
  <si>
    <t>2016-08-03-E06.1-P</t>
  </si>
  <si>
    <t>2016-08-03-E06.1-NP</t>
  </si>
  <si>
    <t>2016-08-03-E06.1-TU</t>
  </si>
  <si>
    <t>2016-08-03-E06.1-TD</t>
  </si>
  <si>
    <t>2016-08-03-E07.2-C</t>
  </si>
  <si>
    <t>2016-08-03-E07.2-N</t>
  </si>
  <si>
    <t>2016-08-03-E07.2-P</t>
  </si>
  <si>
    <t>2016-08-03-E07.2-NP</t>
  </si>
  <si>
    <t>2016-08-03-E07.2-TU</t>
  </si>
  <si>
    <t>2016-08-03-E07.2-TD</t>
  </si>
  <si>
    <t>2016-08-03-E08.1-C</t>
  </si>
  <si>
    <t>2016-08-03-E08.1-N</t>
  </si>
  <si>
    <t>2016-08-03-E08.1-P</t>
  </si>
  <si>
    <t>2016-08-03-E08.1-NP</t>
  </si>
  <si>
    <t>2016-08-03-E08.1-TU</t>
  </si>
  <si>
    <t>2016-08-03-E08.1-TD</t>
  </si>
  <si>
    <t>2016-08-03-E05.1-C</t>
  </si>
  <si>
    <t>2016-08-03-E05.1-N</t>
  </si>
  <si>
    <t>2016-08-03-BLK B</t>
  </si>
  <si>
    <t>2016-08-03-E05.1-P</t>
  </si>
  <si>
    <t>2016-08-03-E05.1-NP</t>
  </si>
  <si>
    <t>2016-08-03-E05.1-TU</t>
  </si>
  <si>
    <t>2016-08-03-E05.1-TD</t>
  </si>
  <si>
    <t>2016-08-03-E05.2-C</t>
  </si>
  <si>
    <t>2016-08-03-E05.2-N</t>
  </si>
  <si>
    <t>2016-08-03-E05.2-P</t>
  </si>
  <si>
    <t>2016-08-03-E05.2-NP</t>
  </si>
  <si>
    <t>2016-08-03-E05.2-TU</t>
  </si>
  <si>
    <t>2016-08-03-E05.2-TD</t>
  </si>
  <si>
    <t>2016-08-04-E08.2-C</t>
  </si>
  <si>
    <t>2016-08-04-E08.2-N</t>
  </si>
  <si>
    <t>2016-08-04-E08.2-P</t>
  </si>
  <si>
    <t>2016-08-04-E08.2-NP</t>
  </si>
  <si>
    <t>2016-08-04-E08.2-TU</t>
  </si>
  <si>
    <t>2016-08-04-E08.2-TD</t>
  </si>
  <si>
    <t>2016-08-04-E01.2-C</t>
  </si>
  <si>
    <t>2016-08-04-E01.2-N</t>
  </si>
  <si>
    <t>2016-08-04-E01.2-P</t>
  </si>
  <si>
    <t>2016-08-04-E01.2-NP</t>
  </si>
  <si>
    <t>2016-08-04-E01.2-TU</t>
  </si>
  <si>
    <t>2016-08-04-E01.2-TD</t>
  </si>
  <si>
    <t>2016-08-04-E02.2-C</t>
  </si>
  <si>
    <t>2016-08-04-E02.2-N</t>
  </si>
  <si>
    <t>2016-08-04-E02.2-P</t>
  </si>
  <si>
    <t>2016-08-04-E02.2-NP</t>
  </si>
  <si>
    <t>2016-08-04-E02.2-TU</t>
  </si>
  <si>
    <t>2016-08-04-E02.2-TD</t>
  </si>
  <si>
    <t>2016-08-04-E01.1-C</t>
  </si>
  <si>
    <t>2016-08-04-BLK C</t>
  </si>
  <si>
    <t>2016-08-04-E01.1-N</t>
  </si>
  <si>
    <t>2016-08-04-E01.1-P</t>
  </si>
  <si>
    <t>2016-08-04-E01.1-NP</t>
  </si>
  <si>
    <t>2016-08-04-E01.1-TU</t>
  </si>
  <si>
    <t>2016-08-04-E01.1-TD</t>
  </si>
  <si>
    <t>2016-08-04-E03.1-C</t>
  </si>
  <si>
    <t>2016-08-04-E03.1-N</t>
  </si>
  <si>
    <t>2016-08-04-E03.1-P</t>
  </si>
  <si>
    <t>2016-08-04-E03.1-NP</t>
  </si>
  <si>
    <t>2016-08-04-E03.1-TU</t>
  </si>
  <si>
    <t>2016-08-04-E03.1-TD</t>
  </si>
  <si>
    <t>2016-08-04-E04.2-C</t>
  </si>
  <si>
    <t>2016-08-04-E04.2-N</t>
  </si>
  <si>
    <t>2016-08-04-E04.2-P</t>
  </si>
  <si>
    <t>2016-08-04-E04.2-NP</t>
  </si>
  <si>
    <t>2016-08-04-E04.2-TU</t>
  </si>
  <si>
    <t>2016-08-04-E04.2-TD</t>
  </si>
  <si>
    <t>2016-08-04-E06.2-C</t>
  </si>
  <si>
    <t>2016-08-04-E06.2-N</t>
  </si>
  <si>
    <t>2016-08-04-E06.2-P</t>
  </si>
  <si>
    <t>2016-08-04-BLK D</t>
  </si>
  <si>
    <t>2016-08-04-E06.2-NP</t>
  </si>
  <si>
    <t>2016-08-04-E06.2-TU</t>
  </si>
  <si>
    <t>2016-08-04-E06.2-TD</t>
  </si>
  <si>
    <t>2016-08-04-E07.1-C</t>
  </si>
  <si>
    <t>2016-08-04-E07.1-N</t>
  </si>
  <si>
    <t>2016-08-04-E07.1-P</t>
  </si>
  <si>
    <t>2016-08-04-E07.1-NP</t>
  </si>
  <si>
    <t>2016-08-04-E07.1-TU</t>
  </si>
  <si>
    <t>foil or extract</t>
  </si>
  <si>
    <t>ESF TT</t>
  </si>
  <si>
    <t>apparently they have it?</t>
  </si>
  <si>
    <t>BW3</t>
  </si>
  <si>
    <t>Joel</t>
  </si>
  <si>
    <t>extract</t>
  </si>
  <si>
    <t>foil-q</t>
  </si>
  <si>
    <t>foil Bsa pdf page#</t>
  </si>
  <si>
    <t>foil found (-1)/0/1</t>
  </si>
  <si>
    <t>notes</t>
  </si>
  <si>
    <t>Analyzed Date</t>
  </si>
  <si>
    <t>OD664</t>
  </si>
  <si>
    <t>OD665</t>
  </si>
  <si>
    <t>OD647</t>
  </si>
  <si>
    <t>OD630</t>
  </si>
  <si>
    <t>OD750 pre-acid.</t>
  </si>
  <si>
    <t>OD750 post-acid.</t>
  </si>
  <si>
    <t>OD664-OD750</t>
  </si>
  <si>
    <t>OD665-OD750</t>
  </si>
  <si>
    <t>OD647-OD750</t>
  </si>
  <si>
    <t>OD630-OD750</t>
  </si>
  <si>
    <t>Chloro a</t>
  </si>
  <si>
    <t>Chloro b</t>
  </si>
  <si>
    <t>Chloro c</t>
  </si>
  <si>
    <t>acetone (L)</t>
  </si>
  <si>
    <t>Chlorophyll a</t>
  </si>
  <si>
    <t>Chlorophyll b</t>
  </si>
  <si>
    <t>Chlorophyll c</t>
  </si>
  <si>
    <t>Pheophytin</t>
  </si>
  <si>
    <t>Corrected Chla</t>
  </si>
  <si>
    <t>Ratio OD664/OD665</t>
  </si>
  <si>
    <t>Notes</t>
  </si>
  <si>
    <t>2016-08-04-E07.1-TD</t>
  </si>
  <si>
    <t>8/9/2016 BLK A SWChla</t>
  </si>
  <si>
    <t>Location</t>
  </si>
  <si>
    <t>Sample Date</t>
  </si>
  <si>
    <t>Filter (L)</t>
  </si>
  <si>
    <t>Total Sample Vol. (L)</t>
  </si>
  <si>
    <t>mL</t>
  </si>
  <si>
    <t>cm2</t>
  </si>
  <si>
    <t xml:space="preserve"> </t>
  </si>
  <si>
    <r>
      <t>Chlorophyll a (mg/m</t>
    </r>
    <r>
      <rPr>
        <b/>
        <vertAlign val="superscript"/>
        <sz val="12"/>
        <rFont val="Calibri"/>
        <family val="2"/>
      </rPr>
      <t>3</t>
    </r>
    <r>
      <rPr>
        <b/>
        <sz val="12"/>
        <rFont val="Calibri"/>
        <family val="2"/>
      </rPr>
      <t>)</t>
    </r>
  </si>
  <si>
    <r>
      <t>Chlorophyll b (mg/m</t>
    </r>
    <r>
      <rPr>
        <b/>
        <vertAlign val="superscript"/>
        <sz val="12"/>
        <rFont val="Calibri"/>
        <family val="2"/>
      </rPr>
      <t>3</t>
    </r>
    <r>
      <rPr>
        <b/>
        <sz val="12"/>
        <rFont val="Calibri"/>
        <family val="2"/>
      </rPr>
      <t>)</t>
    </r>
  </si>
  <si>
    <r>
      <t>Chlorophyll c (mg/m</t>
    </r>
    <r>
      <rPr>
        <b/>
        <vertAlign val="superscript"/>
        <sz val="12"/>
        <rFont val="Calibri"/>
        <family val="2"/>
      </rPr>
      <t>3</t>
    </r>
    <r>
      <rPr>
        <b/>
        <sz val="12"/>
        <rFont val="Calibri"/>
        <family val="2"/>
      </rPr>
      <t>)</t>
    </r>
  </si>
  <si>
    <r>
      <t>Corrected Chla (mg/m</t>
    </r>
    <r>
      <rPr>
        <b/>
        <vertAlign val="superscript"/>
        <sz val="12"/>
        <color indexed="8"/>
        <rFont val="Calibri"/>
        <family val="2"/>
      </rPr>
      <t>3</t>
    </r>
    <r>
      <rPr>
        <b/>
        <sz val="12"/>
        <color indexed="8"/>
        <rFont val="Calibri"/>
        <family val="2"/>
      </rPr>
      <t>)</t>
    </r>
  </si>
  <si>
    <t>no vl rec</t>
  </si>
  <si>
    <t>p/f tbd</t>
  </si>
  <si>
    <t>Project</t>
  </si>
  <si>
    <t>Sample_ID</t>
  </si>
  <si>
    <t>volume</t>
  </si>
  <si>
    <t>Type</t>
  </si>
  <si>
    <t>Collection_Date</t>
  </si>
  <si>
    <t>notes-II</t>
  </si>
  <si>
    <t>Notes_CoC</t>
  </si>
  <si>
    <t>CoC_ID</t>
  </si>
  <si>
    <t>in bag sent to BSA 20200820</t>
  </si>
  <si>
    <t>page</t>
  </si>
  <si>
    <t>Sample</t>
  </si>
  <si>
    <t>marked as not-present by KAM 8/23/16</t>
  </si>
  <si>
    <t>Hard copy missing from sample bag, hard copy w/ notes in binder</t>
  </si>
  <si>
    <t>CoC_20160728EFL</t>
  </si>
  <si>
    <t>x</t>
  </si>
  <si>
    <t>marked as not-present by both KAM and BSA for 8/23/16</t>
  </si>
  <si>
    <t>marked as not present in 9/16/16</t>
  </si>
  <si>
    <t>assuming date is 9/16 and not 9/6</t>
  </si>
  <si>
    <t>noted as not present in 9/16 by KAM</t>
  </si>
  <si>
    <t>Hard copy w/ samples &amp; sample labels say 8/4/16</t>
  </si>
  <si>
    <t>KAM notes she did not find this.  But that might have accidentally meant for E08.2-TT-D</t>
  </si>
  <si>
    <t>tbd</t>
  </si>
  <si>
    <t>Data is in file Beaulieu 08102016</t>
  </si>
  <si>
    <t>Data is in file Beaulieu 08192016</t>
  </si>
  <si>
    <r>
      <t>cm</t>
    </r>
    <r>
      <rPr>
        <vertAlign val="superscript"/>
        <sz val="8"/>
        <rFont val="Arial"/>
        <family val="2"/>
      </rPr>
      <t>2</t>
    </r>
  </si>
  <si>
    <t>ml</t>
  </si>
  <si>
    <t xml:space="preserve">check label to see if gravel </t>
  </si>
  <si>
    <t>*COC file has wrong ID's - looks like gravel</t>
  </si>
  <si>
    <t>Hard copy with notes in binder is a photocopy, original in bag w/ samples</t>
  </si>
  <si>
    <t>assume date is 8/25/16</t>
  </si>
  <si>
    <t>Data is in file Beaulieu 09022016</t>
  </si>
  <si>
    <r>
      <rPr>
        <sz val="8"/>
        <rFont val="Calibri"/>
        <family val="2"/>
      </rPr>
      <t>µ</t>
    </r>
    <r>
      <rPr>
        <sz val="8"/>
        <rFont val="Arial"/>
        <family val="2"/>
      </rPr>
      <t>g/cm</t>
    </r>
    <r>
      <rPr>
        <vertAlign val="superscript"/>
        <sz val="8"/>
        <rFont val="Arial"/>
        <family val="2"/>
      </rPr>
      <t>2</t>
    </r>
  </si>
  <si>
    <t>*COC file has wrong ID's - looks like gravel; Hard copy missing from sample bag, hard copy w/ notes in binder</t>
  </si>
  <si>
    <t>Data is in file Beaulieu 09122016</t>
  </si>
  <si>
    <t>Data is in file Beaulieu 09162016</t>
  </si>
  <si>
    <r>
      <t>cm</t>
    </r>
    <r>
      <rPr>
        <vertAlign val="superscript"/>
        <sz val="10"/>
        <color theme="1"/>
        <rFont val="Calibri"/>
        <family val="2"/>
        <scheme val="minor"/>
      </rPr>
      <t>2</t>
    </r>
  </si>
  <si>
    <t>email about this data sent on 12/15/16.</t>
  </si>
  <si>
    <t>marked as present by KAM and BSA, but missing on Excel</t>
  </si>
  <si>
    <t>marked as present by KAM and BSA, but missing on Excel 8/23-TT</t>
  </si>
  <si>
    <r>
      <t>cm</t>
    </r>
    <r>
      <rPr>
        <vertAlign val="superscript"/>
        <sz val="10"/>
        <color rgb="FFFF0000"/>
        <rFont val="Calibri"/>
        <family val="2"/>
        <scheme val="minor"/>
      </rPr>
      <t>2</t>
    </r>
  </si>
  <si>
    <t>this sample was marked present by KAM  and BSA, but the full name did not include the date as a pre-fix</t>
  </si>
  <si>
    <t xml:space="preserve"> b</t>
  </si>
  <si>
    <r>
      <t>Filter (m</t>
    </r>
    <r>
      <rPr>
        <vertAlign val="superscript"/>
        <sz val="12"/>
        <rFont val="Calibri"/>
        <family val="2"/>
      </rPr>
      <t>3</t>
    </r>
    <r>
      <rPr>
        <sz val="12"/>
        <rFont val="Calibri"/>
        <family val="2"/>
      </rPr>
      <t>)</t>
    </r>
  </si>
  <si>
    <r>
      <t>Area scraped (cm</t>
    </r>
    <r>
      <rPr>
        <vertAlign val="superscript"/>
        <sz val="12"/>
        <rFont val="Calibri"/>
        <family val="2"/>
      </rPr>
      <t>2</t>
    </r>
    <r>
      <rPr>
        <sz val="12"/>
        <rFont val="Calibri"/>
        <family val="2"/>
      </rPr>
      <t>)</t>
    </r>
  </si>
  <si>
    <r>
      <t>Chlorophyll a           μg/cm</t>
    </r>
    <r>
      <rPr>
        <vertAlign val="superscript"/>
        <sz val="12"/>
        <rFont val="Calibri"/>
        <family val="2"/>
      </rPr>
      <t>2</t>
    </r>
  </si>
  <si>
    <r>
      <t>Chlorophyll b     μg/cm</t>
    </r>
    <r>
      <rPr>
        <vertAlign val="superscript"/>
        <sz val="12"/>
        <rFont val="Calibri"/>
        <family val="2"/>
      </rPr>
      <t>2</t>
    </r>
  </si>
  <si>
    <r>
      <t>Chlorophyll c     μg/cm</t>
    </r>
    <r>
      <rPr>
        <vertAlign val="superscript"/>
        <sz val="12"/>
        <rFont val="Calibri"/>
        <family val="2"/>
      </rPr>
      <t>2</t>
    </r>
  </si>
  <si>
    <r>
      <t>Pheophytin     μg/cm</t>
    </r>
    <r>
      <rPr>
        <vertAlign val="superscript"/>
        <sz val="12"/>
        <rFont val="Calibri"/>
        <family val="2"/>
      </rPr>
      <t>2</t>
    </r>
  </si>
  <si>
    <r>
      <t>Corrected Chla     μg/cm</t>
    </r>
    <r>
      <rPr>
        <vertAlign val="superscript"/>
        <sz val="12"/>
        <rFont val="Calibri"/>
        <family val="2"/>
      </rPr>
      <t>2</t>
    </r>
  </si>
  <si>
    <t>in Volumes filtered file, 2 volumes filtered received. Went with 390ml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</si>
</sst>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mm\/dd\/yyyy"/>
    <numFmt numFmtId="165" formatCode="mm/dd/yy"/>
    <numFmt numFmtId="166" formatCode="0.000"/>
    <numFmt numFmtId="167" formatCode="0.000000"/>
    <numFmt numFmtId="168" formatCode="0.00000"/>
    <numFmt numFmtId="169" formatCode="0.0000"/>
    <numFmt numFmtId="170" formatCode="yyyymmdd"/>
    <numFmt numFmtId="171" formatCode="yyyy\-mm\-dd;@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0000FF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</font>
    <font>
      <b/>
      <sz val="12"/>
      <name val="Calibri"/>
      <family val="2"/>
    </font>
    <font>
      <b/>
      <vertAlign val="superscript"/>
      <sz val="12"/>
      <color indexed="8"/>
      <name val="Calibri"/>
      <family val="2"/>
    </font>
    <font>
      <b/>
      <sz val="12"/>
      <color indexed="8"/>
      <name val="Calibri"/>
      <family val="2"/>
    </font>
    <font>
      <strike/>
      <sz val="10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0"/>
      <color theme="8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Arial"/>
      <family val="2"/>
    </font>
    <font>
      <vertAlign val="superscript"/>
      <sz val="8"/>
      <name val="Arial"/>
      <family val="2"/>
    </font>
    <font>
      <sz val="8"/>
      <name val="Calibri"/>
      <family val="2"/>
    </font>
    <font>
      <vertAlign val="superscript"/>
      <sz val="10"/>
      <color theme="1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vertAlign val="superscript"/>
      <sz val="10"/>
      <color rgb="FFFF0000"/>
      <name val="Calibri"/>
      <family val="2"/>
      <scheme val="minor"/>
    </font>
    <font>
      <vertAlign val="superscript"/>
      <sz val="12"/>
      <name val="Calibri"/>
      <family val="2"/>
    </font>
    <font>
      <sz val="1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rgb="FFFFFF00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quotePrefix="1" applyNumberFormat="1" applyBorder="1" applyAlignment="1">
      <alignment horizontal="center"/>
    </xf>
    <xf numFmtId="0" fontId="0" fillId="3" borderId="1" xfId="0" applyFill="1" applyBorder="1"/>
    <xf numFmtId="0" fontId="0" fillId="0" borderId="2" xfId="0" applyFill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 wrapText="1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  <xf numFmtId="16" fontId="0" fillId="0" borderId="0" xfId="0" applyNumberFormat="1"/>
    <xf numFmtId="0" fontId="1" fillId="4" borderId="0" xfId="0" applyFont="1" applyFill="1" applyAlignment="1">
      <alignment wrapText="1"/>
    </xf>
    <xf numFmtId="14" fontId="0" fillId="5" borderId="0" xfId="0" applyNumberFormat="1" applyFill="1"/>
    <xf numFmtId="0" fontId="0" fillId="5" borderId="0" xfId="0" applyFill="1" applyBorder="1" applyAlignment="1">
      <alignment horizontal="center"/>
    </xf>
    <xf numFmtId="0" fontId="0" fillId="5" borderId="0" xfId="0" applyFill="1"/>
    <xf numFmtId="0" fontId="2" fillId="5" borderId="1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left"/>
    </xf>
    <xf numFmtId="14" fontId="2" fillId="5" borderId="1" xfId="0" applyNumberFormat="1" applyFont="1" applyFill="1" applyBorder="1" applyAlignment="1">
      <alignment horizontal="left" wrapText="1"/>
    </xf>
    <xf numFmtId="14" fontId="5" fillId="0" borderId="3" xfId="0" applyNumberFormat="1" applyFont="1" applyFill="1" applyBorder="1" applyAlignment="1">
      <alignment horizontal="center"/>
    </xf>
    <xf numFmtId="166" fontId="5" fillId="0" borderId="3" xfId="0" applyNumberFormat="1" applyFont="1" applyFill="1" applyBorder="1" applyAlignment="1">
      <alignment horizontal="center"/>
    </xf>
    <xf numFmtId="166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4" fontId="0" fillId="0" borderId="1" xfId="0" quotePrefix="1" applyNumberFormat="1" applyFill="1" applyBorder="1" applyAlignment="1">
      <alignment horizontal="center"/>
    </xf>
    <xf numFmtId="14" fontId="0" fillId="0" borderId="1" xfId="0" quotePrefix="1" applyNumberFormat="1" applyFill="1" applyBorder="1" applyAlignment="1">
      <alignment horizontal="center"/>
    </xf>
    <xf numFmtId="0" fontId="0" fillId="0" borderId="0" xfId="0" applyFill="1"/>
    <xf numFmtId="14" fontId="0" fillId="0" borderId="0" xfId="0" applyNumberFormat="1" applyFill="1"/>
    <xf numFmtId="166" fontId="5" fillId="2" borderId="1" xfId="0" applyNumberFormat="1" applyFont="1" applyFill="1" applyBorder="1" applyAlignment="1">
      <alignment horizontal="center"/>
    </xf>
    <xf numFmtId="0" fontId="5" fillId="0" borderId="1" xfId="0" applyFont="1" applyFill="1" applyBorder="1"/>
    <xf numFmtId="0" fontId="5" fillId="0" borderId="0" xfId="0" applyFont="1" applyFill="1"/>
    <xf numFmtId="14" fontId="5" fillId="0" borderId="1" xfId="0" quotePrefix="1" applyNumberFormat="1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8" fontId="0" fillId="0" borderId="1" xfId="0" applyNumberFormat="1" applyFill="1" applyBorder="1" applyAlignment="1">
      <alignment horizontal="center"/>
    </xf>
    <xf numFmtId="0" fontId="0" fillId="0" borderId="0" xfId="0" applyFill="1" applyBorder="1"/>
    <xf numFmtId="168" fontId="0" fillId="0" borderId="1" xfId="0" applyNumberFormat="1" applyFill="1" applyBorder="1"/>
    <xf numFmtId="0" fontId="0" fillId="0" borderId="1" xfId="0" applyFill="1" applyBorder="1" applyAlignment="1"/>
    <xf numFmtId="0" fontId="6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168" fontId="0" fillId="0" borderId="1" xfId="0" applyNumberFormat="1" applyFill="1" applyBorder="1" applyAlignment="1"/>
    <xf numFmtId="169" fontId="0" fillId="0" borderId="1" xfId="0" applyNumberFormat="1" applyFill="1" applyBorder="1" applyAlignment="1"/>
    <xf numFmtId="0" fontId="0" fillId="0" borderId="1" xfId="0" applyFill="1" applyBorder="1" applyAlignment="1">
      <alignment wrapText="1"/>
    </xf>
    <xf numFmtId="2" fontId="6" fillId="0" borderId="1" xfId="0" quotePrefix="1" applyNumberFormat="1" applyFont="1" applyFill="1" applyBorder="1" applyAlignment="1">
      <alignment horizontal="center" vertical="center" wrapText="1"/>
    </xf>
    <xf numFmtId="2" fontId="7" fillId="0" borderId="1" xfId="0" quotePrefix="1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2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0" fontId="0" fillId="0" borderId="0" xfId="0" applyFill="1" applyBorder="1" applyAlignment="1">
      <alignment wrapText="1"/>
    </xf>
    <xf numFmtId="0" fontId="14" fillId="0" borderId="0" xfId="0" applyFont="1"/>
    <xf numFmtId="0" fontId="15" fillId="0" borderId="0" xfId="0" applyFont="1"/>
    <xf numFmtId="0" fontId="16" fillId="6" borderId="1" xfId="0" applyFont="1" applyFill="1" applyBorder="1" applyAlignment="1">
      <alignment horizontal="center"/>
    </xf>
    <xf numFmtId="165" fontId="16" fillId="6" borderId="1" xfId="0" applyNumberFormat="1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 wrapText="1"/>
    </xf>
    <xf numFmtId="166" fontId="16" fillId="6" borderId="1" xfId="0" applyNumberFormat="1" applyFont="1" applyFill="1" applyBorder="1" applyAlignment="1">
      <alignment horizontal="center" wrapText="1"/>
    </xf>
    <xf numFmtId="166" fontId="15" fillId="0" borderId="1" xfId="0" applyNumberFormat="1" applyFont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14" fontId="5" fillId="8" borderId="3" xfId="0" applyNumberFormat="1" applyFont="1" applyFill="1" applyBorder="1" applyAlignment="1">
      <alignment horizontal="center"/>
    </xf>
    <xf numFmtId="0" fontId="14" fillId="8" borderId="0" xfId="0" applyFont="1" applyFill="1"/>
    <xf numFmtId="0" fontId="5" fillId="8" borderId="1" xfId="0" applyFont="1" applyFill="1" applyBorder="1"/>
    <xf numFmtId="0" fontId="5" fillId="8" borderId="1" xfId="0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14" fillId="0" borderId="0" xfId="0" applyFont="1" applyFill="1"/>
    <xf numFmtId="164" fontId="0" fillId="0" borderId="1" xfId="0" applyNumberFormat="1" applyFill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wrapText="1"/>
    </xf>
    <xf numFmtId="0" fontId="22" fillId="3" borderId="1" xfId="0" applyFont="1" applyFill="1" applyBorder="1" applyAlignment="1">
      <alignment horizontal="left"/>
    </xf>
    <xf numFmtId="14" fontId="21" fillId="3" borderId="1" xfId="0" applyNumberFormat="1" applyFont="1" applyFill="1" applyBorder="1" applyAlignment="1">
      <alignment horizontal="left" wrapText="1"/>
    </xf>
    <xf numFmtId="0" fontId="22" fillId="3" borderId="1" xfId="0" applyFont="1" applyFill="1" applyBorder="1"/>
    <xf numFmtId="0" fontId="24" fillId="3" borderId="1" xfId="0" applyFont="1" applyFill="1" applyBorder="1" applyAlignment="1">
      <alignment horizontal="left"/>
    </xf>
    <xf numFmtId="0" fontId="21" fillId="5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14" fontId="3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left" wrapText="1"/>
    </xf>
    <xf numFmtId="0" fontId="3" fillId="0" borderId="1" xfId="0" applyFont="1" applyBorder="1"/>
    <xf numFmtId="0" fontId="3" fillId="3" borderId="1" xfId="0" applyFont="1" applyFill="1" applyBorder="1"/>
    <xf numFmtId="0" fontId="25" fillId="2" borderId="1" xfId="0" applyFont="1" applyFill="1" applyBorder="1"/>
    <xf numFmtId="0" fontId="30" fillId="5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1" fillId="5" borderId="0" xfId="0" applyFont="1" applyFill="1"/>
    <xf numFmtId="0" fontId="25" fillId="0" borderId="1" xfId="0" applyFont="1" applyBorder="1" applyAlignment="1">
      <alignment horizontal="left" wrapText="1"/>
    </xf>
    <xf numFmtId="0" fontId="25" fillId="0" borderId="1" xfId="0" applyFont="1" applyBorder="1" applyAlignment="1">
      <alignment horizontal="left"/>
    </xf>
    <xf numFmtId="0" fontId="4" fillId="0" borderId="0" xfId="0" applyFont="1"/>
    <xf numFmtId="0" fontId="25" fillId="0" borderId="0" xfId="0" applyFont="1" applyAlignment="1">
      <alignment horizontal="left"/>
    </xf>
    <xf numFmtId="14" fontId="4" fillId="0" borderId="0" xfId="0" applyNumberFormat="1" applyFont="1"/>
    <xf numFmtId="0" fontId="5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166" fontId="3" fillId="0" borderId="1" xfId="0" applyNumberFormat="1" applyFont="1" applyFill="1" applyBorder="1" applyAlignment="1">
      <alignment horizontal="left"/>
    </xf>
    <xf numFmtId="14" fontId="0" fillId="0" borderId="1" xfId="0" quotePrefix="1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Border="1"/>
    <xf numFmtId="166" fontId="0" fillId="0" borderId="1" xfId="0" applyNumberFormat="1" applyFont="1" applyBorder="1" applyAlignment="1">
      <alignment horizontal="center"/>
    </xf>
    <xf numFmtId="14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166" fontId="22" fillId="3" borderId="1" xfId="0" applyNumberFormat="1" applyFont="1" applyFill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3" fillId="3" borderId="1" xfId="0" applyFont="1" applyFill="1" applyBorder="1"/>
    <xf numFmtId="0" fontId="23" fillId="5" borderId="1" xfId="0" applyFont="1" applyFill="1" applyBorder="1"/>
    <xf numFmtId="0" fontId="0" fillId="5" borderId="1" xfId="0" applyFill="1" applyBorder="1"/>
    <xf numFmtId="0" fontId="3" fillId="2" borderId="1" xfId="0" applyFont="1" applyFill="1" applyBorder="1" applyAlignment="1">
      <alignment horizontal="left"/>
    </xf>
    <xf numFmtId="2" fontId="26" fillId="0" borderId="1" xfId="0" quotePrefix="1" applyNumberFormat="1" applyFont="1" applyBorder="1" applyAlignment="1">
      <alignment horizontal="center"/>
    </xf>
    <xf numFmtId="0" fontId="0" fillId="10" borderId="1" xfId="0" applyFill="1" applyBorder="1"/>
    <xf numFmtId="166" fontId="3" fillId="0" borderId="1" xfId="0" applyNumberFormat="1" applyFont="1" applyBorder="1" applyAlignment="1">
      <alignment horizontal="left"/>
    </xf>
    <xf numFmtId="14" fontId="4" fillId="0" borderId="1" xfId="0" applyNumberFormat="1" applyFont="1" applyFill="1" applyBorder="1"/>
    <xf numFmtId="166" fontId="5" fillId="0" borderId="4" xfId="0" applyNumberFormat="1" applyFont="1" applyFill="1" applyBorder="1" applyAlignment="1">
      <alignment horizontal="center"/>
    </xf>
    <xf numFmtId="166" fontId="0" fillId="0" borderId="4" xfId="0" applyNumberFormat="1" applyFill="1" applyBorder="1" applyAlignment="1">
      <alignment horizontal="center"/>
    </xf>
    <xf numFmtId="14" fontId="16" fillId="6" borderId="1" xfId="0" applyNumberFormat="1" applyFont="1" applyFill="1" applyBorder="1" applyAlignment="1">
      <alignment horizontal="center"/>
    </xf>
    <xf numFmtId="14" fontId="5" fillId="8" borderId="1" xfId="0" applyNumberFormat="1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4" fontId="0" fillId="8" borderId="1" xfId="0" quotePrefix="1" applyNumberFormat="1" applyFont="1" applyFill="1" applyBorder="1" applyAlignment="1">
      <alignment horizontal="center"/>
    </xf>
    <xf numFmtId="14" fontId="0" fillId="8" borderId="1" xfId="0" applyNumberFormat="1" applyFont="1" applyFill="1" applyBorder="1" applyAlignment="1">
      <alignment horizontal="center"/>
    </xf>
    <xf numFmtId="14" fontId="0" fillId="0" borderId="0" xfId="0" applyNumberFormat="1" applyFont="1"/>
    <xf numFmtId="14" fontId="0" fillId="0" borderId="3" xfId="0" applyNumberFormat="1" applyFont="1" applyFill="1" applyBorder="1" applyAlignment="1">
      <alignment horizontal="center"/>
    </xf>
    <xf numFmtId="0" fontId="0" fillId="0" borderId="0" xfId="0" applyFont="1"/>
    <xf numFmtId="166" fontId="0" fillId="0" borderId="1" xfId="0" applyNumberFormat="1" applyFont="1" applyFill="1" applyBorder="1" applyAlignment="1">
      <alignment horizontal="center"/>
    </xf>
    <xf numFmtId="166" fontId="0" fillId="8" borderId="1" xfId="0" applyNumberFormat="1" applyFont="1" applyFill="1" applyBorder="1" applyAlignment="1">
      <alignment horizontal="center"/>
    </xf>
    <xf numFmtId="166" fontId="5" fillId="8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/>
    <xf numFmtId="0" fontId="0" fillId="8" borderId="1" xfId="0" applyFont="1" applyFill="1" applyBorder="1"/>
    <xf numFmtId="0" fontId="0" fillId="8" borderId="1" xfId="0" applyFont="1" applyFill="1" applyBorder="1" applyAlignment="1">
      <alignment horizontal="center"/>
    </xf>
    <xf numFmtId="0" fontId="15" fillId="0" borderId="0" xfId="0" applyFont="1" applyAlignment="1">
      <alignment wrapText="1"/>
    </xf>
    <xf numFmtId="165" fontId="13" fillId="0" borderId="5" xfId="0" applyNumberFormat="1" applyFont="1" applyFill="1" applyBorder="1" applyAlignment="1">
      <alignment horizontal="center" wrapText="1"/>
    </xf>
    <xf numFmtId="0" fontId="13" fillId="7" borderId="5" xfId="0" applyFont="1" applyFill="1" applyBorder="1"/>
    <xf numFmtId="0" fontId="13" fillId="7" borderId="5" xfId="0" applyFont="1" applyFill="1" applyBorder="1" applyAlignment="1">
      <alignment wrapText="1"/>
    </xf>
    <xf numFmtId="0" fontId="13" fillId="6" borderId="5" xfId="0" applyFont="1" applyFill="1" applyBorder="1" applyAlignment="1">
      <alignment wrapText="1"/>
    </xf>
    <xf numFmtId="166" fontId="13" fillId="6" borderId="5" xfId="0" applyNumberFormat="1" applyFont="1" applyFill="1" applyBorder="1"/>
    <xf numFmtId="166" fontId="13" fillId="6" borderId="5" xfId="0" applyNumberFormat="1" applyFont="1" applyFill="1" applyBorder="1" applyAlignment="1">
      <alignment horizontal="center"/>
    </xf>
    <xf numFmtId="165" fontId="13" fillId="0" borderId="1" xfId="0" applyNumberFormat="1" applyFont="1" applyFill="1" applyBorder="1" applyAlignment="1">
      <alignment horizontal="center" wrapText="1"/>
    </xf>
    <xf numFmtId="0" fontId="13" fillId="0" borderId="1" xfId="0" applyFont="1" applyFill="1" applyBorder="1" applyAlignment="1">
      <alignment horizontal="center" wrapText="1"/>
    </xf>
    <xf numFmtId="2" fontId="13" fillId="2" borderId="1" xfId="0" applyNumberFormat="1" applyFont="1" applyFill="1" applyBorder="1" applyAlignment="1">
      <alignment horizontal="center" wrapText="1"/>
    </xf>
    <xf numFmtId="166" fontId="13" fillId="0" borderId="1" xfId="0" applyNumberFormat="1" applyFont="1" applyBorder="1" applyAlignment="1">
      <alignment horizontal="center" wrapText="1"/>
    </xf>
    <xf numFmtId="166" fontId="13" fillId="6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Fill="1" applyBorder="1"/>
    <xf numFmtId="0" fontId="0" fillId="0" borderId="0" xfId="0" applyFont="1" applyFill="1"/>
    <xf numFmtId="2" fontId="0" fillId="0" borderId="0" xfId="0" applyNumberFormat="1" applyFont="1" applyFill="1"/>
    <xf numFmtId="0" fontId="0" fillId="0" borderId="0" xfId="0" applyFont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 wrapText="1"/>
    </xf>
    <xf numFmtId="166" fontId="13" fillId="6" borderId="1" xfId="0" applyNumberFormat="1" applyFont="1" applyFill="1" applyBorder="1" applyAlignment="1">
      <alignment horizontal="center" wrapText="1"/>
    </xf>
    <xf numFmtId="166" fontId="0" fillId="0" borderId="0" xfId="0" applyNumberFormat="1" applyFont="1" applyAlignment="1">
      <alignment horizontal="center"/>
    </xf>
    <xf numFmtId="166" fontId="0" fillId="2" borderId="1" xfId="0" applyNumberFormat="1" applyFont="1" applyFill="1" applyBorder="1" applyAlignment="1">
      <alignment horizontal="center"/>
    </xf>
    <xf numFmtId="14" fontId="16" fillId="0" borderId="1" xfId="0" applyNumberFormat="1" applyFont="1" applyFill="1" applyBorder="1" applyAlignment="1">
      <alignment horizontal="center"/>
    </xf>
    <xf numFmtId="14" fontId="0" fillId="0" borderId="0" xfId="0" applyNumberFormat="1" applyFont="1" applyFill="1"/>
    <xf numFmtId="167" fontId="13" fillId="11" borderId="1" xfId="0" applyNumberFormat="1" applyFont="1" applyFill="1" applyBorder="1" applyAlignment="1">
      <alignment horizontal="center" wrapText="1"/>
    </xf>
    <xf numFmtId="166" fontId="5" fillId="11" borderId="1" xfId="0" applyNumberFormat="1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/>
    <xf numFmtId="14" fontId="0" fillId="11" borderId="1" xfId="0" applyNumberFormat="1" applyFont="1" applyFill="1" applyBorder="1" applyAlignment="1">
      <alignment horizontal="center"/>
    </xf>
    <xf numFmtId="14" fontId="5" fillId="11" borderId="3" xfId="0" applyNumberFormat="1" applyFont="1" applyFill="1" applyBorder="1" applyAlignment="1">
      <alignment horizontal="center"/>
    </xf>
    <xf numFmtId="166" fontId="0" fillId="11" borderId="1" xfId="0" applyNumberFormat="1" applyFont="1" applyFill="1" applyBorder="1" applyAlignment="1">
      <alignment horizontal="center"/>
    </xf>
    <xf numFmtId="0" fontId="5" fillId="11" borderId="3" xfId="0" applyFont="1" applyFill="1" applyBorder="1" applyAlignment="1">
      <alignment horizontal="center"/>
    </xf>
    <xf numFmtId="0" fontId="14" fillId="11" borderId="0" xfId="0" applyFont="1" applyFill="1"/>
    <xf numFmtId="0" fontId="5" fillId="11" borderId="1" xfId="0" applyFont="1" applyFill="1" applyBorder="1" applyAlignment="1">
      <alignment horizontal="center"/>
    </xf>
    <xf numFmtId="14" fontId="5" fillId="11" borderId="1" xfId="0" applyNumberFormat="1" applyFont="1" applyFill="1" applyBorder="1" applyAlignment="1">
      <alignment horizontal="center"/>
    </xf>
    <xf numFmtId="0" fontId="0" fillId="11" borderId="1" xfId="0" applyFill="1" applyBorder="1"/>
    <xf numFmtId="0" fontId="0" fillId="0" borderId="4" xfId="0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2" fontId="6" fillId="0" borderId="1" xfId="0" quotePrefix="1" applyNumberFormat="1" applyFont="1" applyFill="1" applyBorder="1" applyAlignment="1">
      <alignment horizontal="center"/>
    </xf>
    <xf numFmtId="168" fontId="6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/>
    </xf>
    <xf numFmtId="2" fontId="7" fillId="0" borderId="1" xfId="0" quotePrefix="1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/>
    </xf>
    <xf numFmtId="0" fontId="9" fillId="0" borderId="1" xfId="0" applyFont="1" applyFill="1" applyBorder="1"/>
    <xf numFmtId="1" fontId="6" fillId="0" borderId="1" xfId="0" applyNumberFormat="1" applyFon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2" fontId="6" fillId="0" borderId="0" xfId="0" quotePrefix="1" applyNumberFormat="1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/>
    </xf>
    <xf numFmtId="0" fontId="9" fillId="0" borderId="0" xfId="0" applyFont="1" applyFill="1" applyBorder="1"/>
    <xf numFmtId="2" fontId="9" fillId="0" borderId="0" xfId="0" quotePrefix="1" applyNumberFormat="1" applyFont="1" applyFill="1" applyBorder="1" applyAlignment="1">
      <alignment horizontal="center" vertical="center" wrapText="1"/>
    </xf>
    <xf numFmtId="2" fontId="10" fillId="0" borderId="0" xfId="0" quotePrefix="1" applyNumberFormat="1" applyFont="1" applyFill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applyNumberFormat="1" applyFont="1" applyFill="1" applyBorder="1"/>
    <xf numFmtId="2" fontId="7" fillId="0" borderId="0" xfId="0" quotePrefix="1" applyNumberFormat="1" applyFont="1" applyFill="1" applyBorder="1" applyAlignment="1">
      <alignment horizontal="center" vertical="center" wrapText="1"/>
    </xf>
    <xf numFmtId="2" fontId="7" fillId="0" borderId="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wrapText="1"/>
    </xf>
    <xf numFmtId="170" fontId="6" fillId="0" borderId="1" xfId="0" applyNumberFormat="1" applyFont="1" applyFill="1" applyBorder="1" applyAlignment="1"/>
    <xf numFmtId="0" fontId="6" fillId="0" borderId="1" xfId="0" applyFont="1" applyFill="1" applyBorder="1" applyAlignment="1"/>
    <xf numFmtId="169" fontId="6" fillId="0" borderId="1" xfId="0" applyNumberFormat="1" applyFont="1" applyFill="1" applyBorder="1" applyAlignment="1">
      <alignment horizontal="center" vertical="center"/>
    </xf>
    <xf numFmtId="169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9" fontId="6" fillId="0" borderId="1" xfId="0" quotePrefix="1" applyNumberFormat="1" applyFont="1" applyFill="1" applyBorder="1" applyAlignment="1">
      <alignment horizontal="center" vertical="center" wrapText="1"/>
    </xf>
    <xf numFmtId="166" fontId="6" fillId="0" borderId="1" xfId="0" applyNumberFormat="1" applyFont="1" applyFill="1" applyBorder="1" applyAlignment="1"/>
    <xf numFmtId="169" fontId="8" fillId="0" borderId="1" xfId="0" applyNumberFormat="1" applyFont="1" applyFill="1" applyBorder="1" applyAlignment="1">
      <alignment horizontal="center"/>
    </xf>
    <xf numFmtId="169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0" fillId="0" borderId="1" xfId="0" applyFont="1" applyFill="1" applyBorder="1"/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69" fontId="10" fillId="0" borderId="1" xfId="0" applyNumberFormat="1" applyFont="1" applyFill="1" applyBorder="1" applyAlignment="1">
      <alignment horizontal="center" vertical="center"/>
    </xf>
    <xf numFmtId="169" fontId="10" fillId="0" borderId="1" xfId="0" applyNumberFormat="1" applyFont="1" applyFill="1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2" fontId="10" fillId="0" borderId="1" xfId="0" quotePrefix="1" applyNumberFormat="1" applyFont="1" applyFill="1" applyBorder="1" applyAlignment="1">
      <alignment horizontal="center"/>
    </xf>
    <xf numFmtId="169" fontId="10" fillId="0" borderId="1" xfId="0" quotePrefix="1" applyNumberFormat="1" applyFont="1" applyFill="1" applyBorder="1" applyAlignment="1">
      <alignment horizontal="center" vertical="center" wrapText="1"/>
    </xf>
    <xf numFmtId="170" fontId="10" fillId="0" borderId="1" xfId="0" applyNumberFormat="1" applyFont="1" applyFill="1" applyBorder="1" applyAlignment="1"/>
    <xf numFmtId="0" fontId="10" fillId="0" borderId="1" xfId="0" applyFont="1" applyFill="1" applyBorder="1" applyAlignment="1"/>
    <xf numFmtId="0" fontId="10" fillId="0" borderId="1" xfId="0" applyFont="1" applyFill="1" applyBorder="1" applyAlignment="1">
      <alignment horizontal="center"/>
    </xf>
    <xf numFmtId="170" fontId="7" fillId="0" borderId="1" xfId="0" applyNumberFormat="1" applyFont="1" applyFill="1" applyBorder="1" applyAlignment="1"/>
    <xf numFmtId="0" fontId="7" fillId="0" borderId="1" xfId="0" applyFont="1" applyFill="1" applyBorder="1" applyAlignment="1"/>
    <xf numFmtId="169" fontId="7" fillId="0" borderId="1" xfId="0" applyNumberFormat="1" applyFont="1" applyFill="1" applyBorder="1" applyAlignment="1">
      <alignment horizontal="center" vertical="center"/>
    </xf>
    <xf numFmtId="169" fontId="7" fillId="0" borderId="1" xfId="0" quotePrefix="1" applyNumberFormat="1" applyFont="1" applyFill="1" applyBorder="1" applyAlignment="1">
      <alignment horizontal="center" vertical="center" wrapText="1"/>
    </xf>
    <xf numFmtId="170" fontId="9" fillId="0" borderId="1" xfId="0" applyNumberFormat="1" applyFont="1" applyFill="1" applyBorder="1" applyAlignment="1"/>
    <xf numFmtId="0" fontId="9" fillId="0" borderId="1" xfId="0" applyFont="1" applyFill="1" applyBorder="1" applyAlignment="1"/>
    <xf numFmtId="169" fontId="9" fillId="0" borderId="1" xfId="0" applyNumberFormat="1" applyFont="1" applyFill="1" applyBorder="1" applyAlignment="1">
      <alignment horizontal="center" vertical="center"/>
    </xf>
    <xf numFmtId="169" fontId="9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2" fontId="9" fillId="0" borderId="1" xfId="0" quotePrefix="1" applyNumberFormat="1" applyFont="1" applyFill="1" applyBorder="1" applyAlignment="1">
      <alignment horizontal="center"/>
    </xf>
    <xf numFmtId="169" fontId="9" fillId="0" borderId="1" xfId="0" quotePrefix="1" applyNumberFormat="1" applyFont="1" applyFill="1" applyBorder="1" applyAlignment="1">
      <alignment horizontal="center" vertical="center" wrapText="1"/>
    </xf>
    <xf numFmtId="1" fontId="0" fillId="0" borderId="1" xfId="0" applyNumberFormat="1" applyFill="1" applyBorder="1"/>
    <xf numFmtId="169" fontId="0" fillId="0" borderId="1" xfId="0" applyNumberFormat="1" applyFill="1" applyBorder="1"/>
    <xf numFmtId="2" fontId="0" fillId="0" borderId="1" xfId="0" applyNumberFormat="1" applyFill="1" applyBorder="1"/>
    <xf numFmtId="0" fontId="0" fillId="0" borderId="1" xfId="0" applyFill="1" applyBorder="1" applyAlignment="1">
      <alignment horizontal="center" wrapText="1"/>
    </xf>
    <xf numFmtId="171" fontId="0" fillId="0" borderId="1" xfId="0" applyNumberFormat="1" applyFill="1" applyBorder="1" applyAlignment="1">
      <alignment wrapText="1"/>
    </xf>
    <xf numFmtId="170" fontId="0" fillId="0" borderId="1" xfId="0" applyNumberFormat="1" applyFill="1" applyBorder="1"/>
    <xf numFmtId="164" fontId="0" fillId="0" borderId="1" xfId="0" applyNumberFormat="1" applyFill="1" applyBorder="1"/>
    <xf numFmtId="170" fontId="6" fillId="0" borderId="1" xfId="0" applyNumberFormat="1" applyFont="1" applyFill="1" applyBorder="1" applyAlignment="1">
      <alignment horizontal="center"/>
    </xf>
    <xf numFmtId="166" fontId="6" fillId="0" borderId="1" xfId="0" applyNumberFormat="1" applyFont="1" applyFill="1" applyBorder="1" applyAlignment="1">
      <alignment horizontal="center" vertical="center"/>
    </xf>
    <xf numFmtId="170" fontId="7" fillId="0" borderId="1" xfId="0" applyNumberFormat="1" applyFont="1" applyFill="1" applyBorder="1" applyAlignment="1">
      <alignment horizontal="center"/>
    </xf>
    <xf numFmtId="170" fontId="9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7" fontId="13" fillId="11" borderId="5" xfId="0" applyNumberFormat="1" applyFont="1" applyFill="1" applyBorder="1" applyAlignment="1">
      <alignment horizontal="center" wrapText="1"/>
    </xf>
    <xf numFmtId="0" fontId="13" fillId="11" borderId="5" xfId="0" applyFont="1" applyFill="1" applyBorder="1" applyAlignment="1">
      <alignment horizontal="center" wrapText="1"/>
    </xf>
    <xf numFmtId="168" fontId="0" fillId="11" borderId="1" xfId="0" applyNumberFormat="1" applyFont="1" applyFill="1" applyBorder="1" applyAlignment="1">
      <alignment horizontal="center" vertical="center"/>
    </xf>
    <xf numFmtId="167" fontId="5" fillId="11" borderId="1" xfId="0" applyNumberFormat="1" applyFont="1" applyFill="1" applyBorder="1" applyAlignment="1">
      <alignment horizontal="center"/>
    </xf>
    <xf numFmtId="167" fontId="0" fillId="11" borderId="0" xfId="0" applyNumberFormat="1" applyFont="1" applyFill="1" applyAlignment="1">
      <alignment horizont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FF9999"/>
      <color rgb="FF9966FF"/>
      <color rgb="FFC9E1E9"/>
      <color rgb="FFFF9900"/>
      <color rgb="FF993366"/>
      <color rgb="FFCC0066"/>
      <color rgb="FFFF99CC"/>
      <color rgb="FFFF0066"/>
      <color rgb="FF8080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F41B-5904-4F90-840D-918627152B3D}">
  <sheetPr>
    <tabColor rgb="FF9966FF"/>
  </sheetPr>
  <dimension ref="A1:M322"/>
  <sheetViews>
    <sheetView topLeftCell="B1" zoomScaleNormal="100" workbookViewId="0">
      <pane ySplit="1" topLeftCell="A2" activePane="bottomLeft" state="frozen"/>
      <selection pane="bottomLeft" activeCell="C22" sqref="C22"/>
    </sheetView>
  </sheetViews>
  <sheetFormatPr defaultRowHeight="15" x14ac:dyDescent="0.25"/>
  <cols>
    <col min="1" max="1" width="14.85546875" customWidth="1"/>
    <col min="2" max="2" width="26.5703125" customWidth="1"/>
    <col min="3" max="4" width="8.140625" customWidth="1"/>
    <col min="5" max="5" width="7.5703125" bestFit="1" customWidth="1"/>
    <col min="6" max="6" width="15.28515625" customWidth="1"/>
    <col min="7" max="7" width="36" customWidth="1"/>
    <col min="8" max="8" width="57.5703125" customWidth="1"/>
    <col min="9" max="9" width="53.140625" customWidth="1"/>
    <col min="10" max="10" width="22.42578125" customWidth="1"/>
  </cols>
  <sheetData>
    <row r="1" spans="1:13" s="1" customFormat="1" ht="60" x14ac:dyDescent="0.25">
      <c r="A1" s="108" t="s">
        <v>727</v>
      </c>
      <c r="B1" s="108" t="s">
        <v>728</v>
      </c>
      <c r="C1" s="108" t="s">
        <v>729</v>
      </c>
      <c r="D1" s="108" t="s">
        <v>718</v>
      </c>
      <c r="E1" s="108" t="s">
        <v>730</v>
      </c>
      <c r="F1" s="108" t="s">
        <v>731</v>
      </c>
      <c r="G1" s="109" t="s">
        <v>689</v>
      </c>
      <c r="H1" s="109" t="s">
        <v>732</v>
      </c>
      <c r="I1" s="109" t="s">
        <v>733</v>
      </c>
      <c r="J1" s="109" t="s">
        <v>734</v>
      </c>
      <c r="K1" s="109" t="s">
        <v>735</v>
      </c>
      <c r="L1" s="109" t="s">
        <v>736</v>
      </c>
      <c r="M1" s="110"/>
    </row>
    <row r="2" spans="1:13" s="1" customFormat="1" x14ac:dyDescent="0.25">
      <c r="A2" s="75" t="s">
        <v>468</v>
      </c>
      <c r="B2" s="76" t="s">
        <v>469</v>
      </c>
      <c r="C2" s="111">
        <v>2.519333333333333</v>
      </c>
      <c r="D2" s="112" t="s">
        <v>719</v>
      </c>
      <c r="E2" s="113" t="s">
        <v>737</v>
      </c>
      <c r="F2" s="77">
        <v>42605</v>
      </c>
      <c r="G2" s="113"/>
      <c r="H2" s="114" t="s">
        <v>738</v>
      </c>
      <c r="I2" s="78" t="s">
        <v>739</v>
      </c>
      <c r="J2" s="113" t="s">
        <v>740</v>
      </c>
      <c r="K2" s="113">
        <v>0</v>
      </c>
      <c r="L2" s="113">
        <v>29</v>
      </c>
      <c r="M2" s="1" t="s">
        <v>741</v>
      </c>
    </row>
    <row r="3" spans="1:13" s="1" customFormat="1" x14ac:dyDescent="0.25">
      <c r="A3" s="75" t="s">
        <v>468</v>
      </c>
      <c r="B3" s="79" t="s">
        <v>470</v>
      </c>
      <c r="C3" s="111" t="s">
        <v>726</v>
      </c>
      <c r="D3" s="112" t="s">
        <v>719</v>
      </c>
      <c r="E3" s="113" t="s">
        <v>737</v>
      </c>
      <c r="F3" s="77">
        <v>42605</v>
      </c>
      <c r="G3" s="113"/>
      <c r="H3" s="114" t="s">
        <v>738</v>
      </c>
      <c r="I3" s="78" t="s">
        <v>739</v>
      </c>
      <c r="J3" s="113" t="s">
        <v>740</v>
      </c>
      <c r="K3" s="113">
        <v>0</v>
      </c>
      <c r="L3" s="113">
        <v>29</v>
      </c>
      <c r="M3" s="1" t="s">
        <v>741</v>
      </c>
    </row>
    <row r="4" spans="1:13" s="1" customFormat="1" x14ac:dyDescent="0.25">
      <c r="A4" s="75" t="s">
        <v>471</v>
      </c>
      <c r="B4" s="76" t="s">
        <v>472</v>
      </c>
      <c r="C4" s="111">
        <v>0.86153846153846148</v>
      </c>
      <c r="D4" s="112" t="s">
        <v>719</v>
      </c>
      <c r="E4" s="113" t="s">
        <v>737</v>
      </c>
      <c r="F4" s="77">
        <v>42605</v>
      </c>
      <c r="G4" s="113"/>
      <c r="H4" s="114" t="s">
        <v>742</v>
      </c>
      <c r="I4" s="78" t="s">
        <v>739</v>
      </c>
      <c r="J4" s="113" t="s">
        <v>740</v>
      </c>
      <c r="K4" s="113">
        <v>0</v>
      </c>
      <c r="L4" s="113">
        <v>26</v>
      </c>
      <c r="M4" s="1" t="s">
        <v>741</v>
      </c>
    </row>
    <row r="5" spans="1:13" s="1" customFormat="1" x14ac:dyDescent="0.25">
      <c r="A5" s="75" t="s">
        <v>471</v>
      </c>
      <c r="B5" s="79" t="s">
        <v>470</v>
      </c>
      <c r="C5" s="111" t="s">
        <v>726</v>
      </c>
      <c r="D5" s="112" t="s">
        <v>719</v>
      </c>
      <c r="E5" s="113" t="s">
        <v>737</v>
      </c>
      <c r="F5" s="77">
        <v>42605</v>
      </c>
      <c r="G5" s="113"/>
      <c r="H5" s="114" t="s">
        <v>742</v>
      </c>
      <c r="I5" s="78" t="s">
        <v>739</v>
      </c>
      <c r="J5" s="113" t="s">
        <v>740</v>
      </c>
      <c r="K5" s="113">
        <v>0</v>
      </c>
      <c r="L5" s="113">
        <v>26</v>
      </c>
      <c r="M5" s="1" t="s">
        <v>741</v>
      </c>
    </row>
    <row r="6" spans="1:13" s="1" customFormat="1" x14ac:dyDescent="0.25">
      <c r="A6" s="75" t="s">
        <v>468</v>
      </c>
      <c r="B6" s="79" t="s">
        <v>470</v>
      </c>
      <c r="C6" s="111" t="s">
        <v>726</v>
      </c>
      <c r="D6" s="112" t="s">
        <v>719</v>
      </c>
      <c r="E6" s="113" t="s">
        <v>737</v>
      </c>
      <c r="F6" s="77">
        <v>42619</v>
      </c>
      <c r="G6" s="113"/>
      <c r="H6" s="114" t="s">
        <v>743</v>
      </c>
      <c r="I6" s="78" t="s">
        <v>739</v>
      </c>
      <c r="J6" s="113" t="s">
        <v>740</v>
      </c>
      <c r="K6" s="113">
        <v>0</v>
      </c>
      <c r="L6" s="113">
        <v>212</v>
      </c>
      <c r="M6" s="1" t="s">
        <v>741</v>
      </c>
    </row>
    <row r="7" spans="1:13" s="1" customFormat="1" x14ac:dyDescent="0.25">
      <c r="A7" s="75" t="s">
        <v>471</v>
      </c>
      <c r="B7" s="76" t="s">
        <v>472</v>
      </c>
      <c r="C7" s="111">
        <v>0.93333333333333335</v>
      </c>
      <c r="D7" s="112" t="s">
        <v>719</v>
      </c>
      <c r="E7" s="113" t="s">
        <v>737</v>
      </c>
      <c r="F7" s="77">
        <v>42619</v>
      </c>
      <c r="G7" s="113" t="s">
        <v>744</v>
      </c>
      <c r="H7" s="80" t="s">
        <v>745</v>
      </c>
      <c r="I7" s="78" t="s">
        <v>739</v>
      </c>
      <c r="J7" s="113" t="s">
        <v>740</v>
      </c>
      <c r="K7" s="113">
        <v>0</v>
      </c>
      <c r="L7" s="113">
        <v>211</v>
      </c>
      <c r="M7" s="4" t="s">
        <v>741</v>
      </c>
    </row>
    <row r="8" spans="1:13" s="1" customFormat="1" x14ac:dyDescent="0.25">
      <c r="A8" s="75" t="s">
        <v>471</v>
      </c>
      <c r="B8" s="79" t="s">
        <v>470</v>
      </c>
      <c r="C8" s="111" t="s">
        <v>726</v>
      </c>
      <c r="D8" s="112" t="s">
        <v>719</v>
      </c>
      <c r="E8" s="113" t="s">
        <v>737</v>
      </c>
      <c r="F8" s="77">
        <v>42619</v>
      </c>
      <c r="G8" s="113" t="s">
        <v>744</v>
      </c>
      <c r="H8" s="80" t="s">
        <v>745</v>
      </c>
      <c r="I8" s="78" t="s">
        <v>739</v>
      </c>
      <c r="J8" s="113" t="s">
        <v>740</v>
      </c>
      <c r="K8" s="113">
        <v>0</v>
      </c>
      <c r="L8" s="113">
        <v>211</v>
      </c>
      <c r="M8" s="4" t="s">
        <v>741</v>
      </c>
    </row>
    <row r="9" spans="1:13" s="1" customFormat="1" x14ac:dyDescent="0.25">
      <c r="A9" s="6" t="s">
        <v>473</v>
      </c>
      <c r="B9" s="7" t="s">
        <v>474</v>
      </c>
      <c r="C9" s="107">
        <v>730</v>
      </c>
      <c r="D9" s="7" t="s">
        <v>718</v>
      </c>
      <c r="E9" s="1" t="s">
        <v>737</v>
      </c>
      <c r="F9" s="8">
        <v>42586</v>
      </c>
      <c r="H9" s="8"/>
      <c r="I9" s="81" t="s">
        <v>746</v>
      </c>
      <c r="J9" s="1" t="s">
        <v>740</v>
      </c>
      <c r="K9" s="1">
        <v>1</v>
      </c>
      <c r="L9" s="1">
        <v>4</v>
      </c>
    </row>
    <row r="10" spans="1:13" s="1" customFormat="1" x14ac:dyDescent="0.25">
      <c r="A10" s="6" t="s">
        <v>473</v>
      </c>
      <c r="B10" s="7" t="s">
        <v>475</v>
      </c>
      <c r="C10" s="107">
        <v>1000</v>
      </c>
      <c r="D10" s="7" t="s">
        <v>718</v>
      </c>
      <c r="E10" s="1" t="s">
        <v>737</v>
      </c>
      <c r="F10" s="8">
        <v>42586</v>
      </c>
      <c r="H10" s="8"/>
      <c r="I10" s="81" t="s">
        <v>746</v>
      </c>
      <c r="J10" s="1" t="s">
        <v>740</v>
      </c>
      <c r="K10" s="1">
        <v>1</v>
      </c>
      <c r="L10" s="1">
        <v>4</v>
      </c>
    </row>
    <row r="11" spans="1:13" s="1" customFormat="1" x14ac:dyDescent="0.25">
      <c r="A11" s="6" t="s">
        <v>473</v>
      </c>
      <c r="B11" s="7" t="s">
        <v>476</v>
      </c>
      <c r="C11" s="107">
        <v>970</v>
      </c>
      <c r="D11" s="7" t="s">
        <v>718</v>
      </c>
      <c r="E11" s="1" t="s">
        <v>737</v>
      </c>
      <c r="F11" s="8">
        <v>42586</v>
      </c>
      <c r="H11" s="8"/>
      <c r="I11" s="81" t="s">
        <v>746</v>
      </c>
      <c r="J11" s="1" t="s">
        <v>740</v>
      </c>
      <c r="K11" s="1">
        <v>1</v>
      </c>
      <c r="L11" s="1">
        <v>4</v>
      </c>
    </row>
    <row r="12" spans="1:13" s="1" customFormat="1" x14ac:dyDescent="0.25">
      <c r="A12" s="6" t="s">
        <v>473</v>
      </c>
      <c r="B12" s="7" t="s">
        <v>477</v>
      </c>
      <c r="C12" s="107">
        <v>365</v>
      </c>
      <c r="D12" s="7" t="s">
        <v>718</v>
      </c>
      <c r="E12" s="1" t="s">
        <v>737</v>
      </c>
      <c r="F12" s="8">
        <v>42586</v>
      </c>
      <c r="H12" s="8"/>
      <c r="I12" s="81" t="s">
        <v>746</v>
      </c>
      <c r="J12" s="1" t="s">
        <v>740</v>
      </c>
      <c r="K12" s="1">
        <v>1</v>
      </c>
      <c r="L12" s="1">
        <v>4</v>
      </c>
    </row>
    <row r="13" spans="1:13" s="1" customFormat="1" x14ac:dyDescent="0.25">
      <c r="A13" s="6" t="s">
        <v>473</v>
      </c>
      <c r="B13" s="7" t="s">
        <v>478</v>
      </c>
      <c r="C13" s="107">
        <v>870</v>
      </c>
      <c r="D13" s="7" t="s">
        <v>718</v>
      </c>
      <c r="E13" s="1" t="s">
        <v>737</v>
      </c>
      <c r="F13" s="8">
        <v>42586</v>
      </c>
      <c r="H13" s="8"/>
      <c r="I13" s="81" t="s">
        <v>746</v>
      </c>
      <c r="J13" s="1" t="s">
        <v>740</v>
      </c>
      <c r="K13" s="1">
        <v>1</v>
      </c>
      <c r="L13" s="1">
        <v>4</v>
      </c>
    </row>
    <row r="14" spans="1:13" s="1" customFormat="1" x14ac:dyDescent="0.25">
      <c r="A14" s="6" t="s">
        <v>473</v>
      </c>
      <c r="B14" s="7" t="s">
        <v>479</v>
      </c>
      <c r="C14" s="107">
        <v>685</v>
      </c>
      <c r="D14" s="7" t="s">
        <v>718</v>
      </c>
      <c r="E14" s="1" t="s">
        <v>737</v>
      </c>
      <c r="F14" s="8">
        <v>42586</v>
      </c>
      <c r="H14" s="8"/>
      <c r="I14" s="81" t="s">
        <v>746</v>
      </c>
      <c r="J14" s="1" t="s">
        <v>740</v>
      </c>
      <c r="K14" s="1">
        <v>1</v>
      </c>
      <c r="L14" s="1">
        <v>4</v>
      </c>
    </row>
    <row r="15" spans="1:13" s="1" customFormat="1" x14ac:dyDescent="0.25">
      <c r="A15" s="6" t="s">
        <v>473</v>
      </c>
      <c r="B15" s="7" t="s">
        <v>480</v>
      </c>
      <c r="C15" s="107">
        <v>760</v>
      </c>
      <c r="D15" s="7" t="s">
        <v>718</v>
      </c>
      <c r="E15" s="1" t="s">
        <v>737</v>
      </c>
      <c r="F15" s="8">
        <v>42586</v>
      </c>
      <c r="H15" s="8"/>
      <c r="I15" s="81" t="s">
        <v>746</v>
      </c>
      <c r="J15" s="1" t="s">
        <v>740</v>
      </c>
      <c r="K15" s="1">
        <v>1</v>
      </c>
      <c r="L15" s="1">
        <v>4</v>
      </c>
    </row>
    <row r="16" spans="1:13" s="1" customFormat="1" x14ac:dyDescent="0.25">
      <c r="A16" s="6" t="s">
        <v>473</v>
      </c>
      <c r="B16" s="7" t="s">
        <v>481</v>
      </c>
      <c r="C16" s="107">
        <v>950</v>
      </c>
      <c r="D16" s="7" t="s">
        <v>718</v>
      </c>
      <c r="E16" s="1" t="s">
        <v>737</v>
      </c>
      <c r="F16" s="8">
        <v>42586</v>
      </c>
      <c r="H16" s="8"/>
      <c r="I16" s="81" t="s">
        <v>746</v>
      </c>
      <c r="J16" s="1" t="s">
        <v>740</v>
      </c>
      <c r="K16" s="1">
        <v>1</v>
      </c>
      <c r="L16" s="1">
        <v>4</v>
      </c>
    </row>
    <row r="17" spans="1:12" s="1" customFormat="1" x14ac:dyDescent="0.25">
      <c r="A17" s="6" t="s">
        <v>473</v>
      </c>
      <c r="B17" s="7" t="s">
        <v>482</v>
      </c>
      <c r="C17" s="107">
        <v>750</v>
      </c>
      <c r="D17" s="7" t="s">
        <v>718</v>
      </c>
      <c r="E17" s="1" t="s">
        <v>737</v>
      </c>
      <c r="F17" s="8">
        <v>42586</v>
      </c>
      <c r="H17" s="8"/>
      <c r="I17" s="81" t="s">
        <v>746</v>
      </c>
      <c r="J17" s="1" t="s">
        <v>740</v>
      </c>
      <c r="K17" s="1">
        <v>1</v>
      </c>
      <c r="L17" s="1">
        <v>4</v>
      </c>
    </row>
    <row r="18" spans="1:12" s="1" customFormat="1" x14ac:dyDescent="0.25">
      <c r="A18" s="6" t="s">
        <v>473</v>
      </c>
      <c r="B18" s="7" t="s">
        <v>483</v>
      </c>
      <c r="C18" s="107">
        <v>950</v>
      </c>
      <c r="D18" s="7" t="s">
        <v>718</v>
      </c>
      <c r="E18" s="1" t="s">
        <v>737</v>
      </c>
      <c r="F18" s="8">
        <v>42586</v>
      </c>
      <c r="H18" s="8"/>
      <c r="I18" s="81" t="s">
        <v>746</v>
      </c>
      <c r="J18" s="1" t="s">
        <v>740</v>
      </c>
      <c r="K18" s="1">
        <v>1</v>
      </c>
      <c r="L18" s="1">
        <v>4</v>
      </c>
    </row>
    <row r="19" spans="1:12" s="1" customFormat="1" x14ac:dyDescent="0.25">
      <c r="A19" s="6" t="s">
        <v>473</v>
      </c>
      <c r="B19" s="7" t="s">
        <v>484</v>
      </c>
      <c r="C19" s="107">
        <v>760</v>
      </c>
      <c r="D19" s="7" t="s">
        <v>718</v>
      </c>
      <c r="E19" s="1" t="s">
        <v>737</v>
      </c>
      <c r="F19" s="8">
        <v>42586</v>
      </c>
      <c r="H19" s="8"/>
      <c r="I19" s="81" t="s">
        <v>746</v>
      </c>
      <c r="J19" s="1" t="s">
        <v>740</v>
      </c>
      <c r="K19" s="1">
        <v>1</v>
      </c>
      <c r="L19" s="1">
        <v>4</v>
      </c>
    </row>
    <row r="20" spans="1:12" s="1" customFormat="1" x14ac:dyDescent="0.25">
      <c r="A20" s="6" t="s">
        <v>473</v>
      </c>
      <c r="B20" s="7" t="s">
        <v>485</v>
      </c>
      <c r="C20" s="107">
        <v>890</v>
      </c>
      <c r="D20" s="7" t="s">
        <v>718</v>
      </c>
      <c r="E20" s="1" t="s">
        <v>737</v>
      </c>
      <c r="F20" s="8">
        <v>42586</v>
      </c>
      <c r="H20" s="8"/>
      <c r="I20" s="81" t="s">
        <v>746</v>
      </c>
      <c r="J20" s="1" t="s">
        <v>740</v>
      </c>
      <c r="K20" s="1">
        <v>1</v>
      </c>
      <c r="L20" s="1">
        <v>4</v>
      </c>
    </row>
    <row r="21" spans="1:12" s="1" customFormat="1" x14ac:dyDescent="0.25">
      <c r="A21" s="6" t="s">
        <v>473</v>
      </c>
      <c r="B21" s="7" t="s">
        <v>486</v>
      </c>
      <c r="C21" s="107">
        <v>750</v>
      </c>
      <c r="D21" s="7" t="s">
        <v>718</v>
      </c>
      <c r="E21" s="1" t="s">
        <v>737</v>
      </c>
      <c r="F21" s="8">
        <v>42586</v>
      </c>
      <c r="H21" s="8"/>
      <c r="I21" s="81" t="s">
        <v>746</v>
      </c>
      <c r="J21" s="1" t="s">
        <v>740</v>
      </c>
      <c r="K21" s="1">
        <v>1</v>
      </c>
      <c r="L21" s="1">
        <v>4</v>
      </c>
    </row>
    <row r="22" spans="1:12" s="1" customFormat="1" x14ac:dyDescent="0.25">
      <c r="A22" s="6" t="s">
        <v>473</v>
      </c>
      <c r="B22" s="7" t="s">
        <v>487</v>
      </c>
      <c r="C22" s="107">
        <v>790</v>
      </c>
      <c r="D22" s="7" t="s">
        <v>718</v>
      </c>
      <c r="E22" s="1" t="s">
        <v>737</v>
      </c>
      <c r="F22" s="8">
        <v>42586</v>
      </c>
      <c r="H22" s="8"/>
      <c r="I22" s="81" t="s">
        <v>746</v>
      </c>
      <c r="J22" s="1" t="s">
        <v>740</v>
      </c>
      <c r="K22" s="1">
        <v>1</v>
      </c>
      <c r="L22" s="1">
        <v>4</v>
      </c>
    </row>
    <row r="23" spans="1:12" s="1" customFormat="1" x14ac:dyDescent="0.25">
      <c r="A23" s="6" t="s">
        <v>473</v>
      </c>
      <c r="B23" s="7" t="s">
        <v>488</v>
      </c>
      <c r="C23" s="107">
        <v>780</v>
      </c>
      <c r="D23" s="7" t="s">
        <v>718</v>
      </c>
      <c r="E23" s="1" t="s">
        <v>737</v>
      </c>
      <c r="F23" s="8">
        <v>42586</v>
      </c>
      <c r="H23" s="8"/>
      <c r="I23" s="81" t="s">
        <v>746</v>
      </c>
      <c r="J23" s="1" t="s">
        <v>740</v>
      </c>
      <c r="K23" s="1">
        <v>1</v>
      </c>
      <c r="L23" s="1">
        <v>4</v>
      </c>
    </row>
    <row r="24" spans="1:12" s="1" customFormat="1" x14ac:dyDescent="0.25">
      <c r="A24" s="6" t="s">
        <v>473</v>
      </c>
      <c r="B24" s="7" t="s">
        <v>489</v>
      </c>
      <c r="C24" s="107">
        <v>910</v>
      </c>
      <c r="D24" s="7" t="s">
        <v>718</v>
      </c>
      <c r="E24" s="1" t="s">
        <v>737</v>
      </c>
      <c r="F24" s="8">
        <v>42586</v>
      </c>
      <c r="H24" s="8"/>
      <c r="I24" s="81" t="s">
        <v>746</v>
      </c>
      <c r="J24" s="1" t="s">
        <v>740</v>
      </c>
      <c r="K24" s="1">
        <v>1</v>
      </c>
      <c r="L24" s="1">
        <v>4</v>
      </c>
    </row>
    <row r="25" spans="1:12" s="1" customFormat="1" x14ac:dyDescent="0.25">
      <c r="A25" s="6" t="s">
        <v>473</v>
      </c>
      <c r="B25" s="7" t="s">
        <v>490</v>
      </c>
      <c r="C25" s="107">
        <v>950</v>
      </c>
      <c r="D25" s="7" t="s">
        <v>718</v>
      </c>
      <c r="E25" s="1" t="s">
        <v>737</v>
      </c>
      <c r="F25" s="8">
        <v>42586</v>
      </c>
      <c r="H25" s="8"/>
      <c r="I25" s="81" t="s">
        <v>746</v>
      </c>
      <c r="J25" s="1" t="s">
        <v>740</v>
      </c>
      <c r="K25" s="1">
        <v>1</v>
      </c>
      <c r="L25" s="1">
        <v>4</v>
      </c>
    </row>
    <row r="26" spans="1:12" s="1" customFormat="1" x14ac:dyDescent="0.25">
      <c r="A26" s="6" t="s">
        <v>473</v>
      </c>
      <c r="B26" s="7" t="s">
        <v>491</v>
      </c>
      <c r="C26" s="107">
        <v>850</v>
      </c>
      <c r="D26" s="7" t="s">
        <v>718</v>
      </c>
      <c r="E26" s="1" t="s">
        <v>737</v>
      </c>
      <c r="F26" s="8">
        <v>42586</v>
      </c>
      <c r="H26" s="8"/>
      <c r="I26" s="81" t="s">
        <v>746</v>
      </c>
      <c r="J26" s="1" t="s">
        <v>740</v>
      </c>
      <c r="K26" s="1">
        <v>1</v>
      </c>
      <c r="L26" s="1">
        <v>4</v>
      </c>
    </row>
    <row r="27" spans="1:12" s="1" customFormat="1" x14ac:dyDescent="0.25">
      <c r="A27" s="6" t="s">
        <v>473</v>
      </c>
      <c r="B27" s="7" t="s">
        <v>492</v>
      </c>
      <c r="C27" s="107">
        <v>760</v>
      </c>
      <c r="D27" s="7" t="s">
        <v>718</v>
      </c>
      <c r="E27" s="1" t="s">
        <v>737</v>
      </c>
      <c r="F27" s="8">
        <v>42586</v>
      </c>
      <c r="H27" s="8"/>
      <c r="I27" s="81" t="s">
        <v>746</v>
      </c>
      <c r="J27" s="1" t="s">
        <v>740</v>
      </c>
      <c r="K27" s="1">
        <v>1</v>
      </c>
      <c r="L27" s="1">
        <v>4</v>
      </c>
    </row>
    <row r="28" spans="1:12" s="1" customFormat="1" x14ac:dyDescent="0.25">
      <c r="A28" s="6" t="s">
        <v>473</v>
      </c>
      <c r="B28" s="7" t="s">
        <v>493</v>
      </c>
      <c r="C28" s="107">
        <v>790</v>
      </c>
      <c r="D28" s="7" t="s">
        <v>718</v>
      </c>
      <c r="E28" s="1" t="s">
        <v>737</v>
      </c>
      <c r="F28" s="8">
        <v>42586</v>
      </c>
      <c r="H28" s="8"/>
      <c r="I28" s="81" t="s">
        <v>746</v>
      </c>
      <c r="J28" s="1" t="s">
        <v>740</v>
      </c>
      <c r="K28" s="1">
        <v>1</v>
      </c>
      <c r="L28" s="1">
        <v>4</v>
      </c>
    </row>
    <row r="29" spans="1:12" s="1" customFormat="1" x14ac:dyDescent="0.25">
      <c r="A29" s="6" t="s">
        <v>473</v>
      </c>
      <c r="B29" s="7" t="s">
        <v>494</v>
      </c>
      <c r="C29" s="107">
        <v>730</v>
      </c>
      <c r="D29" s="7" t="s">
        <v>718</v>
      </c>
      <c r="E29" s="1" t="s">
        <v>737</v>
      </c>
      <c r="F29" s="8">
        <v>42586</v>
      </c>
      <c r="H29" s="8"/>
      <c r="I29" s="81" t="s">
        <v>746</v>
      </c>
      <c r="J29" s="1" t="s">
        <v>740</v>
      </c>
      <c r="K29" s="1">
        <v>1</v>
      </c>
      <c r="L29" s="1">
        <v>4</v>
      </c>
    </row>
    <row r="30" spans="1:12" s="1" customFormat="1" x14ac:dyDescent="0.25">
      <c r="A30" s="6" t="s">
        <v>473</v>
      </c>
      <c r="B30" s="7" t="s">
        <v>495</v>
      </c>
      <c r="C30" s="107">
        <v>640</v>
      </c>
      <c r="D30" s="7" t="s">
        <v>718</v>
      </c>
      <c r="E30" s="1" t="s">
        <v>737</v>
      </c>
      <c r="F30" s="8">
        <v>42586</v>
      </c>
      <c r="H30" s="8"/>
      <c r="I30" s="81" t="s">
        <v>746</v>
      </c>
      <c r="J30" s="1" t="s">
        <v>740</v>
      </c>
      <c r="K30" s="1">
        <v>1</v>
      </c>
      <c r="L30" s="1">
        <v>4</v>
      </c>
    </row>
    <row r="31" spans="1:12" s="1" customFormat="1" x14ac:dyDescent="0.25">
      <c r="A31" s="6" t="s">
        <v>473</v>
      </c>
      <c r="B31" s="7" t="s">
        <v>496</v>
      </c>
      <c r="C31" s="107">
        <v>800</v>
      </c>
      <c r="D31" s="7" t="s">
        <v>718</v>
      </c>
      <c r="E31" s="1" t="s">
        <v>737</v>
      </c>
      <c r="F31" s="8">
        <v>42586</v>
      </c>
      <c r="H31" s="8"/>
      <c r="I31" s="81" t="s">
        <v>746</v>
      </c>
      <c r="J31" s="1" t="s">
        <v>740</v>
      </c>
      <c r="K31" s="1">
        <v>1</v>
      </c>
      <c r="L31" s="1">
        <v>4</v>
      </c>
    </row>
    <row r="32" spans="1:12" s="1" customFormat="1" x14ac:dyDescent="0.25">
      <c r="A32" s="6" t="s">
        <v>473</v>
      </c>
      <c r="B32" s="7" t="s">
        <v>497</v>
      </c>
      <c r="C32" s="107">
        <v>690</v>
      </c>
      <c r="D32" s="7" t="s">
        <v>718</v>
      </c>
      <c r="E32" s="1" t="s">
        <v>737</v>
      </c>
      <c r="F32" s="8">
        <v>42586</v>
      </c>
      <c r="H32" s="8"/>
      <c r="I32" s="81" t="s">
        <v>746</v>
      </c>
      <c r="J32" s="1" t="s">
        <v>740</v>
      </c>
      <c r="K32" s="1">
        <v>1</v>
      </c>
      <c r="L32" s="1">
        <v>4</v>
      </c>
    </row>
    <row r="33" spans="1:12" s="1" customFormat="1" x14ac:dyDescent="0.25">
      <c r="A33" s="6" t="s">
        <v>473</v>
      </c>
      <c r="B33" s="7" t="s">
        <v>498</v>
      </c>
      <c r="C33" s="107">
        <v>690</v>
      </c>
      <c r="D33" s="7" t="s">
        <v>718</v>
      </c>
      <c r="E33" s="1" t="s">
        <v>737</v>
      </c>
      <c r="F33" s="8">
        <v>42586</v>
      </c>
      <c r="H33" s="8"/>
      <c r="I33" s="81" t="s">
        <v>746</v>
      </c>
      <c r="J33" s="1" t="s">
        <v>740</v>
      </c>
      <c r="K33" s="1">
        <v>1</v>
      </c>
      <c r="L33" s="1">
        <v>4</v>
      </c>
    </row>
    <row r="34" spans="1:12" s="1" customFormat="1" x14ac:dyDescent="0.25">
      <c r="A34" s="6" t="s">
        <v>473</v>
      </c>
      <c r="B34" s="7" t="s">
        <v>499</v>
      </c>
      <c r="C34" s="107">
        <v>790</v>
      </c>
      <c r="D34" s="7" t="s">
        <v>718</v>
      </c>
      <c r="E34" s="1" t="s">
        <v>737</v>
      </c>
      <c r="F34" s="8">
        <v>42586</v>
      </c>
      <c r="H34" s="8"/>
      <c r="I34" s="81" t="s">
        <v>746</v>
      </c>
      <c r="J34" s="1" t="s">
        <v>740</v>
      </c>
      <c r="K34" s="1">
        <v>1</v>
      </c>
      <c r="L34" s="1">
        <v>4</v>
      </c>
    </row>
    <row r="35" spans="1:12" s="1" customFormat="1" x14ac:dyDescent="0.25">
      <c r="A35" s="6" t="s">
        <v>473</v>
      </c>
      <c r="B35" s="7" t="s">
        <v>500</v>
      </c>
      <c r="C35" s="107">
        <v>780</v>
      </c>
      <c r="D35" s="7" t="s">
        <v>718</v>
      </c>
      <c r="E35" s="1" t="s">
        <v>737</v>
      </c>
      <c r="F35" s="8">
        <v>42586</v>
      </c>
      <c r="H35" s="8"/>
      <c r="I35" s="81" t="s">
        <v>746</v>
      </c>
      <c r="J35" s="1" t="s">
        <v>740</v>
      </c>
      <c r="K35" s="1">
        <v>1</v>
      </c>
      <c r="L35" s="1">
        <v>4</v>
      </c>
    </row>
    <row r="36" spans="1:12" s="1" customFormat="1" x14ac:dyDescent="0.25">
      <c r="A36" s="6" t="s">
        <v>473</v>
      </c>
      <c r="B36" s="7" t="s">
        <v>501</v>
      </c>
      <c r="C36" s="107">
        <v>750</v>
      </c>
      <c r="D36" s="7" t="s">
        <v>718</v>
      </c>
      <c r="E36" s="1" t="s">
        <v>737</v>
      </c>
      <c r="F36" s="8">
        <v>42586</v>
      </c>
      <c r="H36" s="8"/>
      <c r="I36" s="81" t="s">
        <v>746</v>
      </c>
      <c r="J36" s="1" t="s">
        <v>740</v>
      </c>
      <c r="K36" s="1">
        <v>1</v>
      </c>
      <c r="L36" s="1">
        <v>4</v>
      </c>
    </row>
    <row r="37" spans="1:12" s="1" customFormat="1" x14ac:dyDescent="0.25">
      <c r="A37" s="6" t="s">
        <v>473</v>
      </c>
      <c r="B37" s="7" t="s">
        <v>502</v>
      </c>
      <c r="C37" s="107">
        <v>760</v>
      </c>
      <c r="D37" s="7" t="s">
        <v>718</v>
      </c>
      <c r="E37" s="1" t="s">
        <v>737</v>
      </c>
      <c r="F37" s="8">
        <v>42586</v>
      </c>
      <c r="H37" s="8"/>
      <c r="I37" s="81" t="s">
        <v>746</v>
      </c>
      <c r="J37" s="1" t="s">
        <v>740</v>
      </c>
      <c r="K37" s="1">
        <v>1</v>
      </c>
      <c r="L37" s="1">
        <v>4</v>
      </c>
    </row>
    <row r="38" spans="1:12" s="1" customFormat="1" x14ac:dyDescent="0.25">
      <c r="A38" s="6" t="s">
        <v>473</v>
      </c>
      <c r="B38" s="7" t="s">
        <v>503</v>
      </c>
      <c r="C38" s="107">
        <v>720</v>
      </c>
      <c r="D38" s="7" t="s">
        <v>718</v>
      </c>
      <c r="E38" s="1" t="s">
        <v>737</v>
      </c>
      <c r="F38" s="8">
        <v>42586</v>
      </c>
      <c r="H38" s="8"/>
      <c r="I38" s="81" t="s">
        <v>746</v>
      </c>
      <c r="J38" s="1" t="s">
        <v>740</v>
      </c>
      <c r="K38" s="1">
        <v>1</v>
      </c>
      <c r="L38" s="1">
        <v>4</v>
      </c>
    </row>
    <row r="39" spans="1:12" s="1" customFormat="1" x14ac:dyDescent="0.25">
      <c r="A39" s="6" t="s">
        <v>473</v>
      </c>
      <c r="B39" s="7" t="s">
        <v>504</v>
      </c>
      <c r="C39" s="107">
        <v>1000</v>
      </c>
      <c r="D39" s="7" t="s">
        <v>718</v>
      </c>
      <c r="E39" s="1" t="s">
        <v>737</v>
      </c>
      <c r="F39" s="8">
        <v>42586</v>
      </c>
      <c r="H39" s="8"/>
      <c r="I39" s="81" t="s">
        <v>746</v>
      </c>
      <c r="J39" s="1" t="s">
        <v>740</v>
      </c>
      <c r="K39" s="1">
        <v>1</v>
      </c>
      <c r="L39" s="1">
        <v>4</v>
      </c>
    </row>
    <row r="40" spans="1:12" s="1" customFormat="1" x14ac:dyDescent="0.25">
      <c r="A40" s="98" t="s">
        <v>473</v>
      </c>
      <c r="B40" s="107" t="s">
        <v>505</v>
      </c>
      <c r="C40" s="107">
        <v>960</v>
      </c>
      <c r="D40" s="107" t="s">
        <v>718</v>
      </c>
      <c r="E40" s="26" t="s">
        <v>737</v>
      </c>
      <c r="F40" s="106">
        <v>42402</v>
      </c>
      <c r="H40" s="8"/>
      <c r="I40" s="83" t="s">
        <v>746</v>
      </c>
      <c r="J40" s="1" t="s">
        <v>740</v>
      </c>
      <c r="K40" s="1">
        <v>1</v>
      </c>
      <c r="L40" s="1">
        <v>4</v>
      </c>
    </row>
    <row r="41" spans="1:12" s="1" customFormat="1" x14ac:dyDescent="0.25">
      <c r="A41" s="98" t="s">
        <v>473</v>
      </c>
      <c r="B41" s="107" t="s">
        <v>506</v>
      </c>
      <c r="C41" s="107" t="s">
        <v>725</v>
      </c>
      <c r="D41" s="107" t="s">
        <v>718</v>
      </c>
      <c r="E41" s="26" t="s">
        <v>737</v>
      </c>
      <c r="F41" s="106">
        <v>42417</v>
      </c>
      <c r="H41" s="8"/>
      <c r="I41" s="83" t="s">
        <v>746</v>
      </c>
      <c r="J41" s="1" t="s">
        <v>740</v>
      </c>
      <c r="K41" s="1">
        <v>1</v>
      </c>
      <c r="L41" s="1">
        <v>4</v>
      </c>
    </row>
    <row r="42" spans="1:12" s="1" customFormat="1" x14ac:dyDescent="0.25">
      <c r="A42" s="98" t="s">
        <v>473</v>
      </c>
      <c r="B42" s="107" t="s">
        <v>507</v>
      </c>
      <c r="C42" s="107">
        <v>655</v>
      </c>
      <c r="D42" s="107" t="s">
        <v>718</v>
      </c>
      <c r="E42" s="26" t="s">
        <v>737</v>
      </c>
      <c r="F42" s="106">
        <v>42506</v>
      </c>
      <c r="G42" s="1" t="s">
        <v>768</v>
      </c>
      <c r="H42" s="8"/>
      <c r="I42" s="83" t="s">
        <v>746</v>
      </c>
      <c r="J42" s="1" t="s">
        <v>740</v>
      </c>
      <c r="K42" s="1">
        <v>1</v>
      </c>
      <c r="L42" s="1">
        <v>4</v>
      </c>
    </row>
    <row r="43" spans="1:12" s="1" customFormat="1" x14ac:dyDescent="0.25">
      <c r="A43" s="98" t="s">
        <v>473</v>
      </c>
      <c r="B43" s="107" t="s">
        <v>508</v>
      </c>
      <c r="C43" s="107">
        <v>625</v>
      </c>
      <c r="D43" s="107" t="s">
        <v>718</v>
      </c>
      <c r="E43" s="26" t="s">
        <v>737</v>
      </c>
      <c r="F43" s="106">
        <v>42565</v>
      </c>
      <c r="H43" s="8"/>
      <c r="I43" s="83" t="s">
        <v>746</v>
      </c>
      <c r="J43" s="1" t="s">
        <v>740</v>
      </c>
      <c r="K43" s="1">
        <v>1</v>
      </c>
      <c r="L43" s="1">
        <v>4</v>
      </c>
    </row>
    <row r="44" spans="1:12" s="1" customFormat="1" x14ac:dyDescent="0.25">
      <c r="A44" s="6" t="s">
        <v>473</v>
      </c>
      <c r="B44" s="7" t="s">
        <v>509</v>
      </c>
      <c r="C44" s="74" t="s">
        <v>725</v>
      </c>
      <c r="D44" s="7" t="s">
        <v>718</v>
      </c>
      <c r="E44" s="1" t="s">
        <v>737</v>
      </c>
      <c r="F44" s="82">
        <v>42571</v>
      </c>
      <c r="H44" s="8"/>
      <c r="I44" s="83" t="s">
        <v>746</v>
      </c>
      <c r="J44" s="1" t="s">
        <v>740</v>
      </c>
      <c r="K44" s="1">
        <v>1</v>
      </c>
      <c r="L44" s="1">
        <v>4</v>
      </c>
    </row>
    <row r="45" spans="1:12" s="1" customFormat="1" x14ac:dyDescent="0.25">
      <c r="A45" s="6" t="s">
        <v>510</v>
      </c>
      <c r="B45" s="9" t="s">
        <v>511</v>
      </c>
      <c r="C45" s="99">
        <v>730</v>
      </c>
      <c r="D45" s="7" t="s">
        <v>718</v>
      </c>
      <c r="E45" s="1" t="s">
        <v>737</v>
      </c>
      <c r="F45" s="10">
        <v>42591</v>
      </c>
      <c r="H45" s="10"/>
      <c r="I45" s="84" t="s">
        <v>739</v>
      </c>
      <c r="J45" s="1" t="s">
        <v>740</v>
      </c>
      <c r="K45" s="1">
        <v>1</v>
      </c>
      <c r="L45" s="1">
        <v>5</v>
      </c>
    </row>
    <row r="46" spans="1:12" s="1" customFormat="1" x14ac:dyDescent="0.25">
      <c r="A46" s="6" t="s">
        <v>510</v>
      </c>
      <c r="B46" s="9" t="s">
        <v>512</v>
      </c>
      <c r="C46" s="99">
        <v>970</v>
      </c>
      <c r="D46" s="7" t="s">
        <v>718</v>
      </c>
      <c r="E46" s="1" t="s">
        <v>737</v>
      </c>
      <c r="F46" s="10">
        <v>42591</v>
      </c>
      <c r="H46" s="10"/>
      <c r="I46" s="84" t="s">
        <v>739</v>
      </c>
      <c r="J46" s="1" t="s">
        <v>740</v>
      </c>
      <c r="K46" s="1">
        <v>1</v>
      </c>
      <c r="L46" s="1">
        <v>5</v>
      </c>
    </row>
    <row r="47" spans="1:12" s="1" customFormat="1" x14ac:dyDescent="0.25">
      <c r="A47" s="6" t="s">
        <v>510</v>
      </c>
      <c r="B47" s="9" t="s">
        <v>513</v>
      </c>
      <c r="C47" s="99">
        <v>990</v>
      </c>
      <c r="D47" s="7" t="s">
        <v>718</v>
      </c>
      <c r="E47" s="1" t="s">
        <v>737</v>
      </c>
      <c r="F47" s="10">
        <v>42591</v>
      </c>
      <c r="H47" s="10"/>
      <c r="I47" s="84" t="s">
        <v>739</v>
      </c>
      <c r="J47" s="1" t="s">
        <v>740</v>
      </c>
      <c r="K47" s="1">
        <v>1</v>
      </c>
      <c r="L47" s="1">
        <v>5</v>
      </c>
    </row>
    <row r="48" spans="1:12" s="1" customFormat="1" x14ac:dyDescent="0.25">
      <c r="A48" s="6" t="s">
        <v>510</v>
      </c>
      <c r="B48" s="9" t="s">
        <v>514</v>
      </c>
      <c r="C48" s="99">
        <v>1000</v>
      </c>
      <c r="D48" s="7" t="s">
        <v>718</v>
      </c>
      <c r="E48" s="1" t="s">
        <v>737</v>
      </c>
      <c r="F48" s="10">
        <v>42591</v>
      </c>
      <c r="H48" s="10"/>
      <c r="I48" s="84" t="s">
        <v>739</v>
      </c>
      <c r="J48" s="1" t="s">
        <v>740</v>
      </c>
      <c r="K48" s="1">
        <v>1</v>
      </c>
      <c r="L48" s="1">
        <v>5</v>
      </c>
    </row>
    <row r="49" spans="1:13" s="1" customFormat="1" x14ac:dyDescent="0.25">
      <c r="A49" s="6" t="s">
        <v>510</v>
      </c>
      <c r="B49" s="9" t="s">
        <v>515</v>
      </c>
      <c r="C49" s="99">
        <v>1000</v>
      </c>
      <c r="D49" s="7" t="s">
        <v>718</v>
      </c>
      <c r="E49" s="1" t="s">
        <v>737</v>
      </c>
      <c r="F49" s="10">
        <v>42591</v>
      </c>
      <c r="H49" s="10"/>
      <c r="I49" s="84" t="s">
        <v>739</v>
      </c>
      <c r="J49" s="1" t="s">
        <v>740</v>
      </c>
      <c r="K49" s="1">
        <v>1</v>
      </c>
      <c r="L49" s="1">
        <v>5</v>
      </c>
    </row>
    <row r="50" spans="1:13" s="1" customFormat="1" x14ac:dyDescent="0.25">
      <c r="A50" s="6" t="s">
        <v>510</v>
      </c>
      <c r="B50" s="9" t="s">
        <v>516</v>
      </c>
      <c r="C50" s="99">
        <v>970</v>
      </c>
      <c r="D50" s="7" t="s">
        <v>718</v>
      </c>
      <c r="E50" s="1" t="s">
        <v>737</v>
      </c>
      <c r="F50" s="10">
        <v>42591</v>
      </c>
      <c r="H50" s="10"/>
      <c r="I50" s="84" t="s">
        <v>739</v>
      </c>
      <c r="J50" s="1" t="s">
        <v>740</v>
      </c>
      <c r="K50" s="1">
        <v>1</v>
      </c>
      <c r="L50" s="1">
        <v>5</v>
      </c>
    </row>
    <row r="51" spans="1:13" s="1" customFormat="1" x14ac:dyDescent="0.25">
      <c r="A51" s="6" t="s">
        <v>510</v>
      </c>
      <c r="B51" s="9" t="s">
        <v>517</v>
      </c>
      <c r="C51" s="99">
        <v>1000</v>
      </c>
      <c r="D51" s="7" t="s">
        <v>718</v>
      </c>
      <c r="E51" s="1" t="s">
        <v>737</v>
      </c>
      <c r="F51" s="10">
        <v>42591</v>
      </c>
      <c r="H51" s="10"/>
      <c r="I51" s="84" t="s">
        <v>739</v>
      </c>
      <c r="J51" s="1" t="s">
        <v>740</v>
      </c>
      <c r="K51" s="1">
        <v>1</v>
      </c>
      <c r="L51" s="1">
        <v>5</v>
      </c>
    </row>
    <row r="52" spans="1:13" s="1" customFormat="1" x14ac:dyDescent="0.25">
      <c r="A52" s="6" t="s">
        <v>510</v>
      </c>
      <c r="B52" s="9" t="s">
        <v>518</v>
      </c>
      <c r="C52" s="99">
        <v>1000</v>
      </c>
      <c r="D52" s="7" t="s">
        <v>718</v>
      </c>
      <c r="E52" s="1" t="s">
        <v>737</v>
      </c>
      <c r="F52" s="10">
        <v>42591</v>
      </c>
      <c r="H52" s="10"/>
      <c r="I52" s="84" t="s">
        <v>739</v>
      </c>
      <c r="J52" s="1" t="s">
        <v>740</v>
      </c>
      <c r="K52" s="1">
        <v>1</v>
      </c>
      <c r="L52" s="1">
        <v>5</v>
      </c>
    </row>
    <row r="53" spans="1:13" s="1" customFormat="1" x14ac:dyDescent="0.25">
      <c r="A53" s="6" t="s">
        <v>510</v>
      </c>
      <c r="B53" s="9" t="s">
        <v>519</v>
      </c>
      <c r="C53" s="99">
        <v>930</v>
      </c>
      <c r="D53" s="7" t="s">
        <v>718</v>
      </c>
      <c r="E53" s="1" t="s">
        <v>737</v>
      </c>
      <c r="F53" s="10">
        <v>42591</v>
      </c>
      <c r="H53" s="10"/>
      <c r="I53" s="84" t="s">
        <v>739</v>
      </c>
      <c r="J53" s="1" t="s">
        <v>740</v>
      </c>
      <c r="K53" s="1">
        <v>1</v>
      </c>
      <c r="L53" s="1">
        <v>5</v>
      </c>
    </row>
    <row r="54" spans="1:13" s="1" customFormat="1" x14ac:dyDescent="0.25">
      <c r="A54" s="6" t="s">
        <v>510</v>
      </c>
      <c r="B54" s="9" t="s">
        <v>520</v>
      </c>
      <c r="C54" s="99">
        <v>1000</v>
      </c>
      <c r="D54" s="7" t="s">
        <v>718</v>
      </c>
      <c r="E54" s="1" t="s">
        <v>737</v>
      </c>
      <c r="F54" s="10">
        <v>42591</v>
      </c>
      <c r="H54" s="10"/>
      <c r="I54" s="84" t="s">
        <v>739</v>
      </c>
      <c r="J54" s="1" t="s">
        <v>740</v>
      </c>
      <c r="K54" s="1">
        <v>1</v>
      </c>
      <c r="L54" s="1">
        <v>5</v>
      </c>
    </row>
    <row r="55" spans="1:13" s="1" customFormat="1" x14ac:dyDescent="0.25">
      <c r="A55" s="6" t="s">
        <v>510</v>
      </c>
      <c r="B55" s="9" t="s">
        <v>521</v>
      </c>
      <c r="C55" s="99">
        <v>980</v>
      </c>
      <c r="D55" s="7" t="s">
        <v>718</v>
      </c>
      <c r="E55" s="1" t="s">
        <v>737</v>
      </c>
      <c r="F55" s="10">
        <v>42591</v>
      </c>
      <c r="H55" s="10"/>
      <c r="I55" s="84" t="s">
        <v>739</v>
      </c>
      <c r="J55" s="1" t="s">
        <v>740</v>
      </c>
      <c r="K55" s="1">
        <v>1</v>
      </c>
      <c r="L55" s="1">
        <v>5</v>
      </c>
    </row>
    <row r="56" spans="1:13" s="1" customFormat="1" x14ac:dyDescent="0.25">
      <c r="A56" s="6" t="s">
        <v>510</v>
      </c>
      <c r="B56" s="9" t="s">
        <v>522</v>
      </c>
      <c r="C56" s="99">
        <v>940</v>
      </c>
      <c r="D56" s="7" t="s">
        <v>718</v>
      </c>
      <c r="E56" s="1" t="s">
        <v>737</v>
      </c>
      <c r="F56" s="10">
        <v>42591</v>
      </c>
      <c r="H56" s="10"/>
      <c r="I56" s="84" t="s">
        <v>739</v>
      </c>
      <c r="J56" s="1" t="s">
        <v>740</v>
      </c>
      <c r="K56" s="1">
        <v>1</v>
      </c>
      <c r="L56" s="1">
        <v>5</v>
      </c>
    </row>
    <row r="57" spans="1:13" s="1" customFormat="1" x14ac:dyDescent="0.25">
      <c r="A57" s="6" t="s">
        <v>510</v>
      </c>
      <c r="B57" s="9" t="s">
        <v>523</v>
      </c>
      <c r="C57" s="99">
        <v>1000</v>
      </c>
      <c r="D57" s="7" t="s">
        <v>718</v>
      </c>
      <c r="E57" s="1" t="s">
        <v>737</v>
      </c>
      <c r="F57" s="10">
        <v>42591</v>
      </c>
      <c r="H57" s="10"/>
      <c r="I57" s="84" t="s">
        <v>739</v>
      </c>
      <c r="J57" s="1" t="s">
        <v>740</v>
      </c>
      <c r="K57" s="1">
        <v>1</v>
      </c>
      <c r="L57" s="1">
        <v>5</v>
      </c>
    </row>
    <row r="58" spans="1:13" s="1" customFormat="1" x14ac:dyDescent="0.25">
      <c r="A58" s="6" t="s">
        <v>510</v>
      </c>
      <c r="B58" s="9" t="s">
        <v>524</v>
      </c>
      <c r="C58" s="99">
        <v>930</v>
      </c>
      <c r="D58" s="7" t="s">
        <v>718</v>
      </c>
      <c r="E58" s="1" t="s">
        <v>737</v>
      </c>
      <c r="F58" s="10">
        <v>42591</v>
      </c>
      <c r="H58" s="10"/>
      <c r="I58" s="84" t="s">
        <v>739</v>
      </c>
      <c r="J58" s="1" t="s">
        <v>740</v>
      </c>
      <c r="K58" s="1">
        <v>1</v>
      </c>
      <c r="L58" s="1">
        <v>5</v>
      </c>
    </row>
    <row r="59" spans="1:13" s="1" customFormat="1" x14ac:dyDescent="0.25">
      <c r="A59" s="6" t="s">
        <v>510</v>
      </c>
      <c r="B59" s="9" t="s">
        <v>525</v>
      </c>
      <c r="C59" s="99">
        <v>990</v>
      </c>
      <c r="D59" s="7" t="s">
        <v>718</v>
      </c>
      <c r="E59" s="1" t="s">
        <v>737</v>
      </c>
      <c r="F59" s="10">
        <v>42591</v>
      </c>
      <c r="H59" s="10"/>
      <c r="I59" s="84" t="s">
        <v>739</v>
      </c>
      <c r="J59" s="1" t="s">
        <v>740</v>
      </c>
      <c r="K59" s="1">
        <v>1</v>
      </c>
      <c r="L59" s="1">
        <v>5</v>
      </c>
    </row>
    <row r="60" spans="1:13" s="1" customFormat="1" x14ac:dyDescent="0.25">
      <c r="A60" s="6" t="s">
        <v>510</v>
      </c>
      <c r="B60" s="9" t="s">
        <v>526</v>
      </c>
      <c r="C60" s="99">
        <v>980</v>
      </c>
      <c r="D60" s="7" t="s">
        <v>718</v>
      </c>
      <c r="E60" s="1" t="s">
        <v>737</v>
      </c>
      <c r="F60" s="10">
        <v>42591</v>
      </c>
      <c r="H60" s="10"/>
      <c r="I60" s="84" t="s">
        <v>739</v>
      </c>
      <c r="J60" s="1" t="s">
        <v>740</v>
      </c>
      <c r="K60" s="1">
        <v>1</v>
      </c>
      <c r="L60" s="1">
        <v>5</v>
      </c>
    </row>
    <row r="61" spans="1:13" s="1" customFormat="1" x14ac:dyDescent="0.25">
      <c r="A61" s="6" t="s">
        <v>510</v>
      </c>
      <c r="B61" s="9" t="s">
        <v>527</v>
      </c>
      <c r="C61" s="99">
        <v>1000</v>
      </c>
      <c r="D61" s="7" t="s">
        <v>718</v>
      </c>
      <c r="E61" s="1" t="s">
        <v>737</v>
      </c>
      <c r="F61" s="10">
        <v>42591</v>
      </c>
      <c r="H61" s="10"/>
      <c r="I61" s="84" t="s">
        <v>739</v>
      </c>
      <c r="J61" s="1" t="s">
        <v>740</v>
      </c>
      <c r="K61" s="1">
        <v>1</v>
      </c>
      <c r="L61" s="1">
        <v>5</v>
      </c>
    </row>
    <row r="62" spans="1:13" s="1" customFormat="1" x14ac:dyDescent="0.25">
      <c r="A62" s="6" t="s">
        <v>510</v>
      </c>
      <c r="B62" s="9" t="s">
        <v>528</v>
      </c>
      <c r="C62" s="99">
        <v>960</v>
      </c>
      <c r="D62" s="7" t="s">
        <v>718</v>
      </c>
      <c r="E62" s="1" t="s">
        <v>737</v>
      </c>
      <c r="F62" s="10">
        <v>42591</v>
      </c>
      <c r="H62" s="10"/>
      <c r="I62" s="84" t="s">
        <v>739</v>
      </c>
      <c r="J62" s="1" t="s">
        <v>740</v>
      </c>
      <c r="K62" s="1">
        <v>1</v>
      </c>
      <c r="L62" s="1">
        <v>5</v>
      </c>
    </row>
    <row r="63" spans="1:13" s="1" customFormat="1" x14ac:dyDescent="0.25">
      <c r="A63" s="6" t="s">
        <v>510</v>
      </c>
      <c r="B63" s="9" t="s">
        <v>529</v>
      </c>
      <c r="C63" s="99">
        <v>770</v>
      </c>
      <c r="D63" s="7" t="s">
        <v>718</v>
      </c>
      <c r="E63" s="1" t="s">
        <v>737</v>
      </c>
      <c r="F63" s="21">
        <v>42591</v>
      </c>
      <c r="H63" s="115" t="s">
        <v>747</v>
      </c>
      <c r="I63" s="85" t="s">
        <v>739</v>
      </c>
      <c r="J63" s="115" t="s">
        <v>740</v>
      </c>
      <c r="K63" s="115">
        <v>1</v>
      </c>
      <c r="L63" s="115">
        <v>5</v>
      </c>
      <c r="M63" s="1" t="s">
        <v>741</v>
      </c>
    </row>
    <row r="64" spans="1:13" s="1" customFormat="1" x14ac:dyDescent="0.25">
      <c r="A64" s="6" t="s">
        <v>530</v>
      </c>
      <c r="B64" s="9" t="s">
        <v>531</v>
      </c>
      <c r="C64" s="116" t="s">
        <v>748</v>
      </c>
      <c r="D64" s="9"/>
      <c r="E64" s="1" t="s">
        <v>737</v>
      </c>
      <c r="F64" s="10">
        <v>42592</v>
      </c>
      <c r="H64" s="10"/>
      <c r="I64" s="86" t="s">
        <v>749</v>
      </c>
      <c r="J64" s="1" t="s">
        <v>740</v>
      </c>
      <c r="K64" s="1">
        <v>1</v>
      </c>
      <c r="L64" s="1">
        <v>1</v>
      </c>
    </row>
    <row r="65" spans="1:12" s="1" customFormat="1" x14ac:dyDescent="0.25">
      <c r="A65" s="6" t="s">
        <v>530</v>
      </c>
      <c r="B65" s="9" t="s">
        <v>532</v>
      </c>
      <c r="C65" s="116" t="s">
        <v>748</v>
      </c>
      <c r="D65" s="9"/>
      <c r="E65" s="1" t="s">
        <v>737</v>
      </c>
      <c r="F65" s="10">
        <v>42592</v>
      </c>
      <c r="H65" s="10"/>
      <c r="I65" s="86" t="s">
        <v>749</v>
      </c>
      <c r="J65" s="1" t="s">
        <v>740</v>
      </c>
      <c r="K65" s="1">
        <v>1</v>
      </c>
      <c r="L65" s="1">
        <v>1</v>
      </c>
    </row>
    <row r="66" spans="1:12" s="1" customFormat="1" x14ac:dyDescent="0.25">
      <c r="A66" s="6" t="s">
        <v>530</v>
      </c>
      <c r="B66" s="9" t="s">
        <v>533</v>
      </c>
      <c r="C66" s="116" t="s">
        <v>748</v>
      </c>
      <c r="D66" s="9"/>
      <c r="E66" s="1" t="s">
        <v>737</v>
      </c>
      <c r="F66" s="10">
        <v>42592</v>
      </c>
      <c r="H66" s="10"/>
      <c r="I66" s="86" t="s">
        <v>749</v>
      </c>
      <c r="J66" s="1" t="s">
        <v>740</v>
      </c>
      <c r="K66" s="1">
        <v>1</v>
      </c>
      <c r="L66" s="1">
        <v>1</v>
      </c>
    </row>
    <row r="67" spans="1:12" s="1" customFormat="1" x14ac:dyDescent="0.25">
      <c r="A67" s="6" t="s">
        <v>530</v>
      </c>
      <c r="B67" s="9" t="s">
        <v>534</v>
      </c>
      <c r="C67" s="116" t="s">
        <v>748</v>
      </c>
      <c r="D67" s="9"/>
      <c r="E67" s="1" t="s">
        <v>737</v>
      </c>
      <c r="F67" s="10">
        <v>42592</v>
      </c>
      <c r="H67" s="10"/>
      <c r="I67" s="86" t="s">
        <v>749</v>
      </c>
      <c r="J67" s="1" t="s">
        <v>740</v>
      </c>
      <c r="K67" s="1">
        <v>1</v>
      </c>
      <c r="L67" s="1">
        <v>1</v>
      </c>
    </row>
    <row r="68" spans="1:12" s="1" customFormat="1" x14ac:dyDescent="0.25">
      <c r="A68" s="6" t="s">
        <v>530</v>
      </c>
      <c r="B68" s="9" t="s">
        <v>535</v>
      </c>
      <c r="C68" s="116" t="s">
        <v>748</v>
      </c>
      <c r="D68" s="9"/>
      <c r="E68" s="1" t="s">
        <v>737</v>
      </c>
      <c r="F68" s="10">
        <v>42601</v>
      </c>
      <c r="H68" s="10"/>
      <c r="I68" s="86" t="s">
        <v>750</v>
      </c>
      <c r="J68" s="1" t="s">
        <v>740</v>
      </c>
      <c r="K68" s="1">
        <v>1</v>
      </c>
      <c r="L68" s="1">
        <v>1</v>
      </c>
    </row>
    <row r="69" spans="1:12" s="1" customFormat="1" x14ac:dyDescent="0.25">
      <c r="A69" s="6" t="s">
        <v>530</v>
      </c>
      <c r="B69" s="9" t="s">
        <v>536</v>
      </c>
      <c r="C69" s="116" t="s">
        <v>748</v>
      </c>
      <c r="D69" s="9"/>
      <c r="E69" s="1" t="s">
        <v>737</v>
      </c>
      <c r="F69" s="10">
        <v>42601</v>
      </c>
      <c r="H69" s="10"/>
      <c r="I69" s="86" t="s">
        <v>750</v>
      </c>
      <c r="J69" s="1" t="s">
        <v>740</v>
      </c>
      <c r="K69" s="1">
        <v>1</v>
      </c>
      <c r="L69" s="1">
        <v>1</v>
      </c>
    </row>
    <row r="70" spans="1:12" s="1" customFormat="1" x14ac:dyDescent="0.25">
      <c r="A70" s="6" t="s">
        <v>468</v>
      </c>
      <c r="B70" s="9" t="s">
        <v>537</v>
      </c>
      <c r="C70" s="100">
        <v>1.2011627906976743</v>
      </c>
      <c r="D70" s="117" t="s">
        <v>751</v>
      </c>
      <c r="E70" s="1" t="s">
        <v>737</v>
      </c>
      <c r="F70" s="10">
        <v>42605</v>
      </c>
      <c r="H70" s="6"/>
      <c r="I70" s="84" t="s">
        <v>739</v>
      </c>
      <c r="J70" s="1" t="s">
        <v>740</v>
      </c>
      <c r="K70" s="1">
        <v>1</v>
      </c>
      <c r="L70" s="1">
        <v>9</v>
      </c>
    </row>
    <row r="71" spans="1:12" s="1" customFormat="1" x14ac:dyDescent="0.25">
      <c r="A71" s="6" t="s">
        <v>468</v>
      </c>
      <c r="B71" s="9" t="s">
        <v>538</v>
      </c>
      <c r="C71" s="100">
        <v>1.8478197674418606</v>
      </c>
      <c r="D71" s="117" t="s">
        <v>751</v>
      </c>
      <c r="E71" s="1" t="s">
        <v>737</v>
      </c>
      <c r="F71" s="10">
        <v>42605</v>
      </c>
      <c r="H71" s="6"/>
      <c r="I71" s="84" t="s">
        <v>739</v>
      </c>
      <c r="J71" s="1" t="s">
        <v>740</v>
      </c>
      <c r="K71" s="1">
        <v>1</v>
      </c>
      <c r="L71" s="1">
        <v>9</v>
      </c>
    </row>
    <row r="72" spans="1:12" s="1" customFormat="1" x14ac:dyDescent="0.25">
      <c r="A72" s="6" t="s">
        <v>468</v>
      </c>
      <c r="B72" s="9" t="s">
        <v>539</v>
      </c>
      <c r="C72" s="100">
        <v>0.47085755813953489</v>
      </c>
      <c r="D72" s="117" t="s">
        <v>751</v>
      </c>
      <c r="E72" s="1" t="s">
        <v>737</v>
      </c>
      <c r="F72" s="10">
        <v>42605</v>
      </c>
      <c r="H72" s="6"/>
      <c r="I72" s="84" t="s">
        <v>739</v>
      </c>
      <c r="J72" s="1" t="s">
        <v>740</v>
      </c>
      <c r="K72" s="1">
        <v>1</v>
      </c>
      <c r="L72" s="1">
        <v>9</v>
      </c>
    </row>
    <row r="73" spans="1:12" s="1" customFormat="1" x14ac:dyDescent="0.25">
      <c r="A73" s="6" t="s">
        <v>468</v>
      </c>
      <c r="B73" s="9" t="s">
        <v>540</v>
      </c>
      <c r="C73" s="100">
        <v>1.3805232558139535</v>
      </c>
      <c r="D73" s="117" t="s">
        <v>751</v>
      </c>
      <c r="E73" s="1" t="s">
        <v>737</v>
      </c>
      <c r="F73" s="10">
        <v>42605</v>
      </c>
      <c r="H73" s="6"/>
      <c r="I73" s="84" t="s">
        <v>739</v>
      </c>
      <c r="J73" s="1" t="s">
        <v>740</v>
      </c>
      <c r="K73" s="1">
        <v>1</v>
      </c>
      <c r="L73" s="1">
        <v>9</v>
      </c>
    </row>
    <row r="74" spans="1:12" s="1" customFormat="1" x14ac:dyDescent="0.25">
      <c r="A74" s="6" t="s">
        <v>468</v>
      </c>
      <c r="B74" s="9" t="s">
        <v>541</v>
      </c>
      <c r="C74" s="100">
        <v>1.5041860465116281</v>
      </c>
      <c r="D74" s="117" t="s">
        <v>751</v>
      </c>
      <c r="E74" s="1" t="s">
        <v>737</v>
      </c>
      <c r="F74" s="10">
        <v>42605</v>
      </c>
      <c r="H74" s="6"/>
      <c r="I74" s="84" t="s">
        <v>739</v>
      </c>
      <c r="J74" s="1" t="s">
        <v>740</v>
      </c>
      <c r="K74" s="1">
        <v>1</v>
      </c>
      <c r="L74" s="1">
        <v>9</v>
      </c>
    </row>
    <row r="75" spans="1:12" s="1" customFormat="1" x14ac:dyDescent="0.25">
      <c r="A75" s="6" t="s">
        <v>468</v>
      </c>
      <c r="B75" s="9" t="s">
        <v>542</v>
      </c>
      <c r="C75" s="100">
        <v>1.9776162790697678</v>
      </c>
      <c r="D75" s="117" t="s">
        <v>751</v>
      </c>
      <c r="E75" s="1" t="s">
        <v>737</v>
      </c>
      <c r="F75" s="10">
        <v>42605</v>
      </c>
      <c r="H75" s="6"/>
      <c r="I75" s="84" t="s">
        <v>739</v>
      </c>
      <c r="J75" s="1" t="s">
        <v>740</v>
      </c>
      <c r="K75" s="1">
        <v>1</v>
      </c>
      <c r="L75" s="1">
        <v>9</v>
      </c>
    </row>
    <row r="76" spans="1:12" s="1" customFormat="1" x14ac:dyDescent="0.25">
      <c r="A76" s="6" t="s">
        <v>468</v>
      </c>
      <c r="B76" s="9" t="s">
        <v>543</v>
      </c>
      <c r="C76" s="100">
        <v>2.4959302325581398</v>
      </c>
      <c r="D76" s="117" t="s">
        <v>751</v>
      </c>
      <c r="E76" s="1" t="s">
        <v>737</v>
      </c>
      <c r="F76" s="10">
        <v>42605</v>
      </c>
      <c r="H76" s="6"/>
      <c r="I76" s="84" t="s">
        <v>739</v>
      </c>
      <c r="J76" s="1" t="s">
        <v>740</v>
      </c>
      <c r="K76" s="1">
        <v>1</v>
      </c>
      <c r="L76" s="1">
        <v>9</v>
      </c>
    </row>
    <row r="77" spans="1:12" s="1" customFormat="1" x14ac:dyDescent="0.25">
      <c r="A77" s="6" t="s">
        <v>468</v>
      </c>
      <c r="B77" s="9" t="s">
        <v>544</v>
      </c>
      <c r="C77" s="100">
        <v>1.4620639534883721</v>
      </c>
      <c r="D77" s="117" t="s">
        <v>751</v>
      </c>
      <c r="E77" s="1" t="s">
        <v>737</v>
      </c>
      <c r="F77" s="10">
        <v>42605</v>
      </c>
      <c r="H77" s="6"/>
      <c r="I77" s="84" t="s">
        <v>739</v>
      </c>
      <c r="J77" s="1" t="s">
        <v>740</v>
      </c>
      <c r="K77" s="1">
        <v>1</v>
      </c>
      <c r="L77" s="1">
        <v>9</v>
      </c>
    </row>
    <row r="78" spans="1:12" s="1" customFormat="1" x14ac:dyDescent="0.25">
      <c r="A78" s="6" t="s">
        <v>468</v>
      </c>
      <c r="B78" s="9" t="s">
        <v>545</v>
      </c>
      <c r="C78" s="100">
        <v>1.4575581395348836</v>
      </c>
      <c r="D78" s="117" t="s">
        <v>751</v>
      </c>
      <c r="E78" s="1" t="s">
        <v>737</v>
      </c>
      <c r="F78" s="10">
        <v>42605</v>
      </c>
      <c r="H78" s="6"/>
      <c r="I78" s="84" t="s">
        <v>739</v>
      </c>
      <c r="J78" s="1" t="s">
        <v>740</v>
      </c>
      <c r="K78" s="1">
        <v>1</v>
      </c>
      <c r="L78" s="1">
        <v>9</v>
      </c>
    </row>
    <row r="79" spans="1:12" s="1" customFormat="1" x14ac:dyDescent="0.25">
      <c r="A79" s="6" t="s">
        <v>468</v>
      </c>
      <c r="B79" s="9" t="s">
        <v>546</v>
      </c>
      <c r="C79" s="100" t="s">
        <v>726</v>
      </c>
      <c r="D79" s="117" t="s">
        <v>751</v>
      </c>
      <c r="E79" s="1" t="s">
        <v>737</v>
      </c>
      <c r="F79" s="10">
        <v>42605</v>
      </c>
      <c r="H79" s="6"/>
      <c r="I79" s="84" t="s">
        <v>739</v>
      </c>
      <c r="J79" s="1" t="s">
        <v>740</v>
      </c>
      <c r="K79" s="1">
        <v>1</v>
      </c>
      <c r="L79" s="1">
        <v>9</v>
      </c>
    </row>
    <row r="80" spans="1:12" s="1" customFormat="1" x14ac:dyDescent="0.25">
      <c r="A80" s="6" t="s">
        <v>468</v>
      </c>
      <c r="B80" s="9" t="s">
        <v>547</v>
      </c>
      <c r="C80" s="100">
        <v>1.413081395348837</v>
      </c>
      <c r="D80" s="117" t="s">
        <v>751</v>
      </c>
      <c r="E80" s="1" t="s">
        <v>737</v>
      </c>
      <c r="F80" s="10">
        <v>42605</v>
      </c>
      <c r="H80" s="6"/>
      <c r="I80" s="84" t="s">
        <v>739</v>
      </c>
      <c r="J80" s="1" t="s">
        <v>740</v>
      </c>
      <c r="K80" s="1">
        <v>1</v>
      </c>
      <c r="L80" s="1">
        <v>9</v>
      </c>
    </row>
    <row r="81" spans="1:12" s="1" customFormat="1" x14ac:dyDescent="0.25">
      <c r="A81" s="6" t="s">
        <v>468</v>
      </c>
      <c r="B81" s="9" t="s">
        <v>548</v>
      </c>
      <c r="C81" s="100">
        <v>1.2201162790697673</v>
      </c>
      <c r="D81" s="117" t="s">
        <v>751</v>
      </c>
      <c r="E81" s="1" t="s">
        <v>737</v>
      </c>
      <c r="F81" s="10">
        <v>42605</v>
      </c>
      <c r="H81" s="6"/>
      <c r="I81" s="84" t="s">
        <v>739</v>
      </c>
      <c r="J81" s="1" t="s">
        <v>740</v>
      </c>
      <c r="K81" s="1">
        <v>1</v>
      </c>
      <c r="L81" s="1">
        <v>9</v>
      </c>
    </row>
    <row r="82" spans="1:12" s="1" customFormat="1" x14ac:dyDescent="0.25">
      <c r="A82" s="6" t="s">
        <v>468</v>
      </c>
      <c r="B82" s="9" t="s">
        <v>549</v>
      </c>
      <c r="C82" s="100">
        <v>2.1923255813953491</v>
      </c>
      <c r="D82" s="117" t="s">
        <v>751</v>
      </c>
      <c r="E82" s="1" t="s">
        <v>737</v>
      </c>
      <c r="F82" s="10">
        <v>42605</v>
      </c>
      <c r="H82" s="6"/>
      <c r="I82" s="84" t="s">
        <v>739</v>
      </c>
      <c r="J82" s="1" t="s">
        <v>740</v>
      </c>
      <c r="K82" s="1">
        <v>1</v>
      </c>
      <c r="L82" s="1">
        <v>9</v>
      </c>
    </row>
    <row r="83" spans="1:12" s="1" customFormat="1" x14ac:dyDescent="0.25">
      <c r="A83" s="6" t="s">
        <v>468</v>
      </c>
      <c r="B83" s="9" t="s">
        <v>550</v>
      </c>
      <c r="C83" s="100">
        <v>1.2359302325581394</v>
      </c>
      <c r="D83" s="117" t="s">
        <v>751</v>
      </c>
      <c r="E83" s="1" t="s">
        <v>737</v>
      </c>
      <c r="F83" s="10">
        <v>42605</v>
      </c>
      <c r="H83" s="6"/>
      <c r="I83" s="84" t="s">
        <v>739</v>
      </c>
      <c r="J83" s="1" t="s">
        <v>740</v>
      </c>
      <c r="K83" s="1">
        <v>1</v>
      </c>
      <c r="L83" s="1">
        <v>9</v>
      </c>
    </row>
    <row r="84" spans="1:12" s="1" customFormat="1" x14ac:dyDescent="0.25">
      <c r="A84" s="6" t="s">
        <v>468</v>
      </c>
      <c r="B84" s="9" t="s">
        <v>551</v>
      </c>
      <c r="C84" s="100">
        <v>1.5077906976744186</v>
      </c>
      <c r="D84" s="117" t="s">
        <v>751</v>
      </c>
      <c r="E84" s="1" t="s">
        <v>737</v>
      </c>
      <c r="F84" s="10">
        <v>42605</v>
      </c>
      <c r="H84" s="6"/>
      <c r="I84" s="84" t="s">
        <v>739</v>
      </c>
      <c r="J84" s="1" t="s">
        <v>740</v>
      </c>
      <c r="K84" s="1">
        <v>1</v>
      </c>
      <c r="L84" s="1">
        <v>9</v>
      </c>
    </row>
    <row r="85" spans="1:12" s="1" customFormat="1" x14ac:dyDescent="0.25">
      <c r="A85" s="6" t="s">
        <v>468</v>
      </c>
      <c r="B85" s="9" t="s">
        <v>552</v>
      </c>
      <c r="C85" s="100">
        <v>2.1327519379844966</v>
      </c>
      <c r="D85" s="117" t="s">
        <v>751</v>
      </c>
      <c r="E85" s="1" t="s">
        <v>737</v>
      </c>
      <c r="F85" s="10">
        <v>42605</v>
      </c>
      <c r="H85" s="6"/>
      <c r="I85" s="84" t="s">
        <v>739</v>
      </c>
      <c r="J85" s="1" t="s">
        <v>740</v>
      </c>
      <c r="K85" s="1">
        <v>1</v>
      </c>
      <c r="L85" s="1">
        <v>9</v>
      </c>
    </row>
    <row r="86" spans="1:12" s="1" customFormat="1" x14ac:dyDescent="0.25">
      <c r="A86" s="6" t="s">
        <v>468</v>
      </c>
      <c r="B86" s="9" t="s">
        <v>553</v>
      </c>
      <c r="C86" s="100">
        <v>2.0258720930232559</v>
      </c>
      <c r="D86" s="117" t="s">
        <v>751</v>
      </c>
      <c r="E86" s="1" t="s">
        <v>737</v>
      </c>
      <c r="F86" s="10">
        <v>42605</v>
      </c>
      <c r="H86" s="6"/>
      <c r="I86" s="84" t="s">
        <v>739</v>
      </c>
      <c r="J86" s="1" t="s">
        <v>740</v>
      </c>
      <c r="K86" s="1">
        <v>1</v>
      </c>
      <c r="L86" s="1">
        <v>9</v>
      </c>
    </row>
    <row r="87" spans="1:12" s="1" customFormat="1" x14ac:dyDescent="0.25">
      <c r="A87" s="6" t="s">
        <v>468</v>
      </c>
      <c r="B87" s="9" t="s">
        <v>554</v>
      </c>
      <c r="C87" s="100">
        <v>2.5193798449612403</v>
      </c>
      <c r="D87" s="117" t="s">
        <v>751</v>
      </c>
      <c r="E87" s="1" t="s">
        <v>737</v>
      </c>
      <c r="F87" s="10">
        <v>42605</v>
      </c>
      <c r="H87" s="6"/>
      <c r="I87" s="84" t="s">
        <v>739</v>
      </c>
      <c r="J87" s="1" t="s">
        <v>740</v>
      </c>
      <c r="K87" s="1">
        <v>1</v>
      </c>
      <c r="L87" s="1">
        <v>9</v>
      </c>
    </row>
    <row r="88" spans="1:12" s="1" customFormat="1" x14ac:dyDescent="0.25">
      <c r="A88" s="6" t="s">
        <v>471</v>
      </c>
      <c r="B88" s="9" t="s">
        <v>555</v>
      </c>
      <c r="C88" s="100">
        <v>1.8666666666666667</v>
      </c>
      <c r="D88" s="117" t="s">
        <v>751</v>
      </c>
      <c r="E88" s="1" t="s">
        <v>737</v>
      </c>
      <c r="F88" s="10">
        <v>42605</v>
      </c>
      <c r="H88" s="6"/>
      <c r="I88" s="84" t="s">
        <v>739</v>
      </c>
      <c r="J88" s="1" t="s">
        <v>740</v>
      </c>
      <c r="K88" s="1">
        <v>1</v>
      </c>
      <c r="L88" s="1">
        <v>6</v>
      </c>
    </row>
    <row r="89" spans="1:12" s="1" customFormat="1" x14ac:dyDescent="0.25">
      <c r="A89" s="6" t="s">
        <v>471</v>
      </c>
      <c r="B89" s="9" t="s">
        <v>556</v>
      </c>
      <c r="C89" s="100">
        <v>1.5272727272727273</v>
      </c>
      <c r="D89" s="117" t="s">
        <v>751</v>
      </c>
      <c r="E89" s="1" t="s">
        <v>737</v>
      </c>
      <c r="F89" s="10">
        <v>42605</v>
      </c>
      <c r="H89" s="6"/>
      <c r="I89" s="84" t="s">
        <v>739</v>
      </c>
      <c r="J89" s="1" t="s">
        <v>740</v>
      </c>
      <c r="K89" s="1">
        <v>1</v>
      </c>
      <c r="L89" s="1">
        <v>6</v>
      </c>
    </row>
    <row r="90" spans="1:12" s="1" customFormat="1" x14ac:dyDescent="0.25">
      <c r="A90" s="6" t="s">
        <v>471</v>
      </c>
      <c r="B90" s="9" t="s">
        <v>557</v>
      </c>
      <c r="C90" s="100">
        <v>1.1199999999999999</v>
      </c>
      <c r="D90" s="117" t="s">
        <v>751</v>
      </c>
      <c r="E90" s="1" t="s">
        <v>737</v>
      </c>
      <c r="F90" s="10">
        <v>42605</v>
      </c>
      <c r="H90" s="6"/>
      <c r="I90" s="84" t="s">
        <v>739</v>
      </c>
      <c r="J90" s="1" t="s">
        <v>740</v>
      </c>
      <c r="K90" s="1">
        <v>1</v>
      </c>
      <c r="L90" s="1">
        <v>6</v>
      </c>
    </row>
    <row r="91" spans="1:12" s="1" customFormat="1" x14ac:dyDescent="0.25">
      <c r="A91" s="6" t="s">
        <v>471</v>
      </c>
      <c r="B91" s="9" t="s">
        <v>558</v>
      </c>
      <c r="C91" s="100">
        <v>2.1</v>
      </c>
      <c r="D91" s="117" t="s">
        <v>751</v>
      </c>
      <c r="E91" s="1" t="s">
        <v>737</v>
      </c>
      <c r="F91" s="10">
        <v>42605</v>
      </c>
      <c r="H91" s="6"/>
      <c r="I91" s="84" t="s">
        <v>739</v>
      </c>
      <c r="J91" s="1" t="s">
        <v>740</v>
      </c>
      <c r="K91" s="1">
        <v>1</v>
      </c>
      <c r="L91" s="1">
        <v>6</v>
      </c>
    </row>
    <row r="92" spans="1:12" s="1" customFormat="1" x14ac:dyDescent="0.25">
      <c r="A92" s="6" t="s">
        <v>471</v>
      </c>
      <c r="B92" s="9" t="s">
        <v>559</v>
      </c>
      <c r="C92" s="100">
        <v>1.2923076923076922</v>
      </c>
      <c r="D92" s="117" t="s">
        <v>751</v>
      </c>
      <c r="E92" s="1" t="s">
        <v>737</v>
      </c>
      <c r="F92" s="10">
        <v>42605</v>
      </c>
      <c r="H92" s="6"/>
      <c r="I92" s="84" t="s">
        <v>739</v>
      </c>
      <c r="J92" s="1" t="s">
        <v>740</v>
      </c>
      <c r="K92" s="1">
        <v>1</v>
      </c>
      <c r="L92" s="1">
        <v>6</v>
      </c>
    </row>
    <row r="93" spans="1:12" s="1" customFormat="1" x14ac:dyDescent="0.25">
      <c r="A93" s="6" t="s">
        <v>471</v>
      </c>
      <c r="B93" s="9" t="s">
        <v>560</v>
      </c>
      <c r="C93" s="100">
        <v>1.4</v>
      </c>
      <c r="D93" s="117" t="s">
        <v>751</v>
      </c>
      <c r="E93" s="1" t="s">
        <v>737</v>
      </c>
      <c r="F93" s="10">
        <v>42605</v>
      </c>
      <c r="H93" s="6"/>
      <c r="I93" s="84" t="s">
        <v>739</v>
      </c>
      <c r="J93" s="1" t="s">
        <v>740</v>
      </c>
      <c r="K93" s="1">
        <v>1</v>
      </c>
      <c r="L93" s="1">
        <v>6</v>
      </c>
    </row>
    <row r="94" spans="1:12" s="1" customFormat="1" x14ac:dyDescent="0.25">
      <c r="A94" s="6" t="s">
        <v>471</v>
      </c>
      <c r="B94" s="9" t="s">
        <v>561</v>
      </c>
      <c r="C94" s="100">
        <v>1.0181818181818183</v>
      </c>
      <c r="D94" s="117" t="s">
        <v>751</v>
      </c>
      <c r="E94" s="1" t="s">
        <v>737</v>
      </c>
      <c r="F94" s="10">
        <v>42605</v>
      </c>
      <c r="H94" s="6"/>
      <c r="I94" s="84" t="s">
        <v>739</v>
      </c>
      <c r="J94" s="1" t="s">
        <v>740</v>
      </c>
      <c r="K94" s="1">
        <v>1</v>
      </c>
      <c r="L94" s="1">
        <v>6</v>
      </c>
    </row>
    <row r="95" spans="1:12" s="1" customFormat="1" x14ac:dyDescent="0.25">
      <c r="A95" s="6" t="s">
        <v>471</v>
      </c>
      <c r="B95" s="9" t="s">
        <v>562</v>
      </c>
      <c r="C95" s="100">
        <v>0.93333333333333335</v>
      </c>
      <c r="D95" s="117" t="s">
        <v>751</v>
      </c>
      <c r="E95" s="1" t="s">
        <v>737</v>
      </c>
      <c r="F95" s="10">
        <v>42605</v>
      </c>
      <c r="H95" s="6"/>
      <c r="I95" s="84" t="s">
        <v>739</v>
      </c>
      <c r="J95" s="1" t="s">
        <v>740</v>
      </c>
      <c r="K95" s="1">
        <v>1</v>
      </c>
      <c r="L95" s="1">
        <v>6</v>
      </c>
    </row>
    <row r="96" spans="1:12" s="1" customFormat="1" x14ac:dyDescent="0.25">
      <c r="A96" s="6" t="s">
        <v>471</v>
      </c>
      <c r="B96" s="9" t="s">
        <v>563</v>
      </c>
      <c r="C96" s="100">
        <v>0.93333333333333335</v>
      </c>
      <c r="D96" s="117" t="s">
        <v>751</v>
      </c>
      <c r="E96" s="1" t="s">
        <v>737</v>
      </c>
      <c r="F96" s="10">
        <v>42605</v>
      </c>
      <c r="H96" s="6"/>
      <c r="I96" s="84" t="s">
        <v>739</v>
      </c>
      <c r="J96" s="1" t="s">
        <v>740</v>
      </c>
      <c r="K96" s="1">
        <v>1</v>
      </c>
      <c r="L96" s="1">
        <v>6</v>
      </c>
    </row>
    <row r="97" spans="1:12" s="1" customFormat="1" x14ac:dyDescent="0.25">
      <c r="A97" s="6" t="s">
        <v>471</v>
      </c>
      <c r="B97" s="9" t="s">
        <v>546</v>
      </c>
      <c r="C97" s="100">
        <v>0.93333333333333335</v>
      </c>
      <c r="D97" s="117" t="s">
        <v>751</v>
      </c>
      <c r="E97" s="1" t="s">
        <v>737</v>
      </c>
      <c r="F97" s="10">
        <v>42605</v>
      </c>
      <c r="H97" s="6"/>
      <c r="I97" s="84" t="s">
        <v>739</v>
      </c>
      <c r="J97" s="1" t="s">
        <v>740</v>
      </c>
      <c r="K97" s="1">
        <v>1</v>
      </c>
      <c r="L97" s="1">
        <v>6</v>
      </c>
    </row>
    <row r="98" spans="1:12" s="1" customFormat="1" x14ac:dyDescent="0.25">
      <c r="A98" s="6" t="s">
        <v>471</v>
      </c>
      <c r="B98" s="9" t="s">
        <v>564</v>
      </c>
      <c r="C98" s="100">
        <v>0.93333333333333335</v>
      </c>
      <c r="D98" s="117" t="s">
        <v>751</v>
      </c>
      <c r="E98" s="1" t="s">
        <v>737</v>
      </c>
      <c r="F98" s="10">
        <v>42605</v>
      </c>
      <c r="H98" s="6"/>
      <c r="I98" s="84" t="s">
        <v>739</v>
      </c>
      <c r="J98" s="1" t="s">
        <v>740</v>
      </c>
      <c r="K98" s="1">
        <v>1</v>
      </c>
      <c r="L98" s="1">
        <v>6</v>
      </c>
    </row>
    <row r="99" spans="1:12" s="1" customFormat="1" x14ac:dyDescent="0.25">
      <c r="A99" s="6" t="s">
        <v>471</v>
      </c>
      <c r="B99" s="9" t="s">
        <v>565</v>
      </c>
      <c r="C99" s="100">
        <v>1.6</v>
      </c>
      <c r="D99" s="117" t="s">
        <v>751</v>
      </c>
      <c r="E99" s="1" t="s">
        <v>737</v>
      </c>
      <c r="F99" s="10">
        <v>42605</v>
      </c>
      <c r="H99" s="6"/>
      <c r="I99" s="84" t="s">
        <v>739</v>
      </c>
      <c r="J99" s="1" t="s">
        <v>740</v>
      </c>
      <c r="K99" s="1">
        <v>1</v>
      </c>
      <c r="L99" s="1">
        <v>6</v>
      </c>
    </row>
    <row r="100" spans="1:12" s="1" customFormat="1" x14ac:dyDescent="0.25">
      <c r="A100" s="6" t="s">
        <v>471</v>
      </c>
      <c r="B100" s="9" t="s">
        <v>566</v>
      </c>
      <c r="C100" s="100">
        <v>1.0181818181818183</v>
      </c>
      <c r="D100" s="117" t="s">
        <v>751</v>
      </c>
      <c r="E100" s="1" t="s">
        <v>737</v>
      </c>
      <c r="F100" s="10">
        <v>42605</v>
      </c>
      <c r="H100" s="6"/>
      <c r="I100" s="84" t="s">
        <v>739</v>
      </c>
      <c r="J100" s="1" t="s">
        <v>740</v>
      </c>
      <c r="K100" s="1">
        <v>1</v>
      </c>
      <c r="L100" s="1">
        <v>6</v>
      </c>
    </row>
    <row r="101" spans="1:12" s="1" customFormat="1" x14ac:dyDescent="0.25">
      <c r="A101" s="6" t="s">
        <v>471</v>
      </c>
      <c r="B101" s="9" t="s">
        <v>567</v>
      </c>
      <c r="C101" s="100">
        <v>0.86153846153846148</v>
      </c>
      <c r="D101" s="117" t="s">
        <v>751</v>
      </c>
      <c r="E101" s="1" t="s">
        <v>737</v>
      </c>
      <c r="F101" s="10">
        <v>42605</v>
      </c>
      <c r="H101" s="6"/>
      <c r="I101" s="84" t="s">
        <v>739</v>
      </c>
      <c r="J101" s="1" t="s">
        <v>740</v>
      </c>
      <c r="K101" s="1">
        <v>1</v>
      </c>
      <c r="L101" s="1">
        <v>6</v>
      </c>
    </row>
    <row r="102" spans="1:12" s="1" customFormat="1" x14ac:dyDescent="0.25">
      <c r="A102" s="6" t="s">
        <v>471</v>
      </c>
      <c r="B102" s="9" t="s">
        <v>568</v>
      </c>
      <c r="C102" s="100">
        <v>0.93333333333333335</v>
      </c>
      <c r="D102" s="117" t="s">
        <v>751</v>
      </c>
      <c r="E102" s="1" t="s">
        <v>737</v>
      </c>
      <c r="F102" s="10">
        <v>42605</v>
      </c>
      <c r="H102" s="6"/>
      <c r="I102" s="84" t="s">
        <v>739</v>
      </c>
      <c r="J102" s="1" t="s">
        <v>740</v>
      </c>
      <c r="K102" s="1">
        <v>1</v>
      </c>
      <c r="L102" s="1">
        <v>6</v>
      </c>
    </row>
    <row r="103" spans="1:12" s="1" customFormat="1" x14ac:dyDescent="0.25">
      <c r="A103" s="6" t="s">
        <v>471</v>
      </c>
      <c r="B103" s="9" t="s">
        <v>569</v>
      </c>
      <c r="C103" s="100">
        <v>1.0181818181818183</v>
      </c>
      <c r="D103" s="117" t="s">
        <v>751</v>
      </c>
      <c r="E103" s="1" t="s">
        <v>737</v>
      </c>
      <c r="F103" s="10">
        <v>42605</v>
      </c>
      <c r="H103" s="6"/>
      <c r="I103" s="84" t="s">
        <v>739</v>
      </c>
      <c r="J103" s="1" t="s">
        <v>740</v>
      </c>
      <c r="K103" s="1">
        <v>1</v>
      </c>
      <c r="L103" s="1">
        <v>6</v>
      </c>
    </row>
    <row r="104" spans="1:12" s="1" customFormat="1" x14ac:dyDescent="0.25">
      <c r="A104" s="6" t="s">
        <v>471</v>
      </c>
      <c r="B104" s="9" t="s">
        <v>570</v>
      </c>
      <c r="C104" s="100">
        <v>0.86153846153846148</v>
      </c>
      <c r="D104" s="117" t="s">
        <v>751</v>
      </c>
      <c r="E104" s="1" t="s">
        <v>737</v>
      </c>
      <c r="F104" s="10">
        <v>42605</v>
      </c>
      <c r="H104" s="6"/>
      <c r="I104" s="84" t="s">
        <v>739</v>
      </c>
      <c r="J104" s="1" t="s">
        <v>740</v>
      </c>
      <c r="K104" s="1">
        <v>1</v>
      </c>
      <c r="L104" s="1">
        <v>6</v>
      </c>
    </row>
    <row r="105" spans="1:12" s="1" customFormat="1" x14ac:dyDescent="0.25">
      <c r="A105" s="6" t="s">
        <v>471</v>
      </c>
      <c r="B105" s="9" t="s">
        <v>571</v>
      </c>
      <c r="C105" s="100">
        <v>0.86153846153846148</v>
      </c>
      <c r="D105" s="117" t="s">
        <v>751</v>
      </c>
      <c r="E105" s="1" t="s">
        <v>737</v>
      </c>
      <c r="F105" s="10">
        <v>42605</v>
      </c>
      <c r="H105" s="6"/>
      <c r="I105" s="84" t="s">
        <v>739</v>
      </c>
      <c r="J105" s="1" t="s">
        <v>740</v>
      </c>
      <c r="K105" s="1">
        <v>1</v>
      </c>
      <c r="L105" s="1">
        <v>6</v>
      </c>
    </row>
    <row r="106" spans="1:12" s="1" customFormat="1" x14ac:dyDescent="0.25">
      <c r="A106" s="6" t="s">
        <v>510</v>
      </c>
      <c r="B106" s="9" t="s">
        <v>511</v>
      </c>
      <c r="C106" s="99">
        <v>960</v>
      </c>
      <c r="D106" s="9" t="s">
        <v>752</v>
      </c>
      <c r="E106" s="1" t="s">
        <v>737</v>
      </c>
      <c r="F106" s="10">
        <v>42605</v>
      </c>
      <c r="G106" s="118" t="s">
        <v>753</v>
      </c>
      <c r="H106" s="10"/>
      <c r="I106" s="84" t="s">
        <v>754</v>
      </c>
      <c r="J106" s="1" t="s">
        <v>740</v>
      </c>
      <c r="K106" s="1">
        <v>1</v>
      </c>
      <c r="L106" s="1">
        <v>7</v>
      </c>
    </row>
    <row r="107" spans="1:12" s="1" customFormat="1" x14ac:dyDescent="0.25">
      <c r="A107" s="6" t="s">
        <v>510</v>
      </c>
      <c r="B107" s="9" t="s">
        <v>512</v>
      </c>
      <c r="C107" s="99">
        <v>940</v>
      </c>
      <c r="D107" s="9" t="s">
        <v>752</v>
      </c>
      <c r="E107" s="1" t="s">
        <v>737</v>
      </c>
      <c r="F107" s="10">
        <v>42605</v>
      </c>
      <c r="G107" s="118" t="s">
        <v>753</v>
      </c>
      <c r="H107" s="10"/>
      <c r="I107" s="84" t="s">
        <v>754</v>
      </c>
      <c r="J107" s="1" t="s">
        <v>740</v>
      </c>
      <c r="K107" s="1">
        <v>1</v>
      </c>
      <c r="L107" s="1">
        <v>7</v>
      </c>
    </row>
    <row r="108" spans="1:12" s="1" customFormat="1" x14ac:dyDescent="0.25">
      <c r="A108" s="6" t="s">
        <v>510</v>
      </c>
      <c r="B108" s="9" t="s">
        <v>513</v>
      </c>
      <c r="C108" s="99">
        <v>960</v>
      </c>
      <c r="D108" s="9" t="s">
        <v>752</v>
      </c>
      <c r="E108" s="1" t="s">
        <v>737</v>
      </c>
      <c r="F108" s="10">
        <v>42605</v>
      </c>
      <c r="G108" s="118" t="s">
        <v>753</v>
      </c>
      <c r="H108" s="10"/>
      <c r="I108" s="84" t="s">
        <v>754</v>
      </c>
      <c r="J108" s="1" t="s">
        <v>740</v>
      </c>
      <c r="K108" s="1">
        <v>1</v>
      </c>
      <c r="L108" s="1">
        <v>7</v>
      </c>
    </row>
    <row r="109" spans="1:12" s="1" customFormat="1" x14ac:dyDescent="0.25">
      <c r="A109" s="6" t="s">
        <v>510</v>
      </c>
      <c r="B109" s="9" t="s">
        <v>514</v>
      </c>
      <c r="C109" s="99">
        <v>1000</v>
      </c>
      <c r="D109" s="9" t="s">
        <v>752</v>
      </c>
      <c r="E109" s="1" t="s">
        <v>737</v>
      </c>
      <c r="F109" s="10">
        <v>42605</v>
      </c>
      <c r="G109" s="118" t="s">
        <v>753</v>
      </c>
      <c r="H109" s="10"/>
      <c r="I109" s="84" t="s">
        <v>754</v>
      </c>
      <c r="J109" s="1" t="s">
        <v>740</v>
      </c>
      <c r="K109" s="1">
        <v>1</v>
      </c>
      <c r="L109" s="1">
        <v>7</v>
      </c>
    </row>
    <row r="110" spans="1:12" s="1" customFormat="1" x14ac:dyDescent="0.25">
      <c r="A110" s="6" t="s">
        <v>510</v>
      </c>
      <c r="B110" s="9" t="s">
        <v>515</v>
      </c>
      <c r="C110" s="99">
        <v>965</v>
      </c>
      <c r="D110" s="9" t="s">
        <v>752</v>
      </c>
      <c r="E110" s="1" t="s">
        <v>737</v>
      </c>
      <c r="F110" s="10">
        <v>42605</v>
      </c>
      <c r="G110" s="118" t="s">
        <v>753</v>
      </c>
      <c r="H110" s="10"/>
      <c r="I110" s="84" t="s">
        <v>754</v>
      </c>
      <c r="J110" s="1" t="s">
        <v>740</v>
      </c>
      <c r="K110" s="1">
        <v>1</v>
      </c>
      <c r="L110" s="1">
        <v>7</v>
      </c>
    </row>
    <row r="111" spans="1:12" s="1" customFormat="1" x14ac:dyDescent="0.25">
      <c r="A111" s="6" t="s">
        <v>510</v>
      </c>
      <c r="B111" s="9" t="s">
        <v>516</v>
      </c>
      <c r="C111" s="99">
        <v>990</v>
      </c>
      <c r="D111" s="9" t="s">
        <v>752</v>
      </c>
      <c r="E111" s="1" t="s">
        <v>737</v>
      </c>
      <c r="F111" s="10">
        <v>42605</v>
      </c>
      <c r="G111" s="118" t="s">
        <v>753</v>
      </c>
      <c r="H111" s="10"/>
      <c r="I111" s="84" t="s">
        <v>754</v>
      </c>
      <c r="J111" s="1" t="s">
        <v>740</v>
      </c>
      <c r="K111" s="1">
        <v>1</v>
      </c>
      <c r="L111" s="1">
        <v>7</v>
      </c>
    </row>
    <row r="112" spans="1:12" s="1" customFormat="1" x14ac:dyDescent="0.25">
      <c r="A112" s="6" t="s">
        <v>510</v>
      </c>
      <c r="B112" s="9" t="s">
        <v>517</v>
      </c>
      <c r="C112" s="99">
        <v>955</v>
      </c>
      <c r="D112" s="9" t="s">
        <v>752</v>
      </c>
      <c r="E112" s="1" t="s">
        <v>737</v>
      </c>
      <c r="F112" s="10">
        <v>42605</v>
      </c>
      <c r="G112" s="118" t="s">
        <v>753</v>
      </c>
      <c r="H112" s="10"/>
      <c r="I112" s="84" t="s">
        <v>754</v>
      </c>
      <c r="J112" s="1" t="s">
        <v>740</v>
      </c>
      <c r="K112" s="1">
        <v>1</v>
      </c>
      <c r="L112" s="1">
        <v>7</v>
      </c>
    </row>
    <row r="113" spans="1:12" s="1" customFormat="1" x14ac:dyDescent="0.25">
      <c r="A113" s="6" t="s">
        <v>510</v>
      </c>
      <c r="B113" s="9" t="s">
        <v>518</v>
      </c>
      <c r="C113" s="99">
        <v>970</v>
      </c>
      <c r="D113" s="9" t="s">
        <v>752</v>
      </c>
      <c r="E113" s="1" t="s">
        <v>737</v>
      </c>
      <c r="F113" s="10">
        <v>42605</v>
      </c>
      <c r="G113" s="118" t="s">
        <v>753</v>
      </c>
      <c r="H113" s="10"/>
      <c r="I113" s="84" t="s">
        <v>754</v>
      </c>
      <c r="J113" s="1" t="s">
        <v>740</v>
      </c>
      <c r="K113" s="1">
        <v>1</v>
      </c>
      <c r="L113" s="1">
        <v>7</v>
      </c>
    </row>
    <row r="114" spans="1:12" s="1" customFormat="1" x14ac:dyDescent="0.25">
      <c r="A114" s="6" t="s">
        <v>510</v>
      </c>
      <c r="B114" s="9" t="s">
        <v>519</v>
      </c>
      <c r="C114" s="99">
        <v>1000</v>
      </c>
      <c r="D114" s="9" t="s">
        <v>752</v>
      </c>
      <c r="E114" s="1" t="s">
        <v>737</v>
      </c>
      <c r="F114" s="10">
        <v>42605</v>
      </c>
      <c r="G114" s="118" t="s">
        <v>753</v>
      </c>
      <c r="H114" s="10"/>
      <c r="I114" s="84" t="s">
        <v>754</v>
      </c>
      <c r="J114" s="1" t="s">
        <v>740</v>
      </c>
      <c r="K114" s="1">
        <v>1</v>
      </c>
      <c r="L114" s="1">
        <v>7</v>
      </c>
    </row>
    <row r="115" spans="1:12" s="1" customFormat="1" x14ac:dyDescent="0.25">
      <c r="A115" s="6" t="s">
        <v>510</v>
      </c>
      <c r="B115" s="9" t="s">
        <v>520</v>
      </c>
      <c r="C115" s="99">
        <v>980</v>
      </c>
      <c r="D115" s="9" t="s">
        <v>752</v>
      </c>
      <c r="E115" s="1" t="s">
        <v>737</v>
      </c>
      <c r="F115" s="10">
        <v>42605</v>
      </c>
      <c r="G115" s="118" t="s">
        <v>753</v>
      </c>
      <c r="H115" s="10"/>
      <c r="I115" s="84" t="s">
        <v>754</v>
      </c>
      <c r="J115" s="1" t="s">
        <v>740</v>
      </c>
      <c r="K115" s="1">
        <v>1</v>
      </c>
      <c r="L115" s="1">
        <v>7</v>
      </c>
    </row>
    <row r="116" spans="1:12" s="1" customFormat="1" x14ac:dyDescent="0.25">
      <c r="A116" s="6" t="s">
        <v>510</v>
      </c>
      <c r="B116" s="9" t="s">
        <v>521</v>
      </c>
      <c r="C116" s="99">
        <v>940</v>
      </c>
      <c r="D116" s="9" t="s">
        <v>752</v>
      </c>
      <c r="E116" s="1" t="s">
        <v>737</v>
      </c>
      <c r="F116" s="10">
        <v>42605</v>
      </c>
      <c r="G116" s="118" t="s">
        <v>753</v>
      </c>
      <c r="H116" s="10"/>
      <c r="I116" s="84" t="s">
        <v>754</v>
      </c>
      <c r="J116" s="1" t="s">
        <v>740</v>
      </c>
      <c r="K116" s="1">
        <v>1</v>
      </c>
      <c r="L116" s="1">
        <v>7</v>
      </c>
    </row>
    <row r="117" spans="1:12" s="1" customFormat="1" x14ac:dyDescent="0.25">
      <c r="A117" s="6" t="s">
        <v>510</v>
      </c>
      <c r="B117" s="9" t="s">
        <v>522</v>
      </c>
      <c r="C117" s="99">
        <v>940</v>
      </c>
      <c r="D117" s="9" t="s">
        <v>752</v>
      </c>
      <c r="E117" s="1" t="s">
        <v>737</v>
      </c>
      <c r="F117" s="10">
        <v>42605</v>
      </c>
      <c r="G117" s="118" t="s">
        <v>753</v>
      </c>
      <c r="H117" s="10"/>
      <c r="I117" s="84" t="s">
        <v>754</v>
      </c>
      <c r="J117" s="1" t="s">
        <v>740</v>
      </c>
      <c r="K117" s="1">
        <v>1</v>
      </c>
      <c r="L117" s="1">
        <v>7</v>
      </c>
    </row>
    <row r="118" spans="1:12" s="1" customFormat="1" x14ac:dyDescent="0.25">
      <c r="A118" s="6" t="s">
        <v>510</v>
      </c>
      <c r="B118" s="9" t="s">
        <v>523</v>
      </c>
      <c r="C118" s="99">
        <v>990</v>
      </c>
      <c r="D118" s="9" t="s">
        <v>752</v>
      </c>
      <c r="E118" s="1" t="s">
        <v>737</v>
      </c>
      <c r="F118" s="10">
        <v>42605</v>
      </c>
      <c r="G118" s="118" t="s">
        <v>753</v>
      </c>
      <c r="H118" s="10"/>
      <c r="I118" s="84" t="s">
        <v>754</v>
      </c>
      <c r="J118" s="1" t="s">
        <v>740</v>
      </c>
      <c r="K118" s="1">
        <v>1</v>
      </c>
      <c r="L118" s="1">
        <v>7</v>
      </c>
    </row>
    <row r="119" spans="1:12" s="1" customFormat="1" x14ac:dyDescent="0.25">
      <c r="A119" s="6" t="s">
        <v>510</v>
      </c>
      <c r="B119" s="9" t="s">
        <v>524</v>
      </c>
      <c r="C119" s="99">
        <v>915</v>
      </c>
      <c r="D119" s="9" t="s">
        <v>752</v>
      </c>
      <c r="E119" s="1" t="s">
        <v>737</v>
      </c>
      <c r="F119" s="10">
        <v>42605</v>
      </c>
      <c r="G119" s="118" t="s">
        <v>753</v>
      </c>
      <c r="H119" s="10"/>
      <c r="I119" s="84" t="s">
        <v>754</v>
      </c>
      <c r="J119" s="1" t="s">
        <v>740</v>
      </c>
      <c r="K119" s="1">
        <v>1</v>
      </c>
      <c r="L119" s="1">
        <v>7</v>
      </c>
    </row>
    <row r="120" spans="1:12" s="1" customFormat="1" x14ac:dyDescent="0.25">
      <c r="A120" s="6" t="s">
        <v>510</v>
      </c>
      <c r="B120" s="9" t="s">
        <v>525</v>
      </c>
      <c r="C120" s="99">
        <v>970</v>
      </c>
      <c r="D120" s="9" t="s">
        <v>752</v>
      </c>
      <c r="E120" s="1" t="s">
        <v>737</v>
      </c>
      <c r="F120" s="10">
        <v>42605</v>
      </c>
      <c r="G120" s="118" t="s">
        <v>753</v>
      </c>
      <c r="H120" s="10"/>
      <c r="I120" s="84" t="s">
        <v>754</v>
      </c>
      <c r="J120" s="1" t="s">
        <v>740</v>
      </c>
      <c r="K120" s="1">
        <v>1</v>
      </c>
      <c r="L120" s="1">
        <v>7</v>
      </c>
    </row>
    <row r="121" spans="1:12" s="1" customFormat="1" x14ac:dyDescent="0.25">
      <c r="A121" s="6" t="s">
        <v>510</v>
      </c>
      <c r="B121" s="9" t="s">
        <v>526</v>
      </c>
      <c r="C121" s="99">
        <v>860</v>
      </c>
      <c r="D121" s="9" t="s">
        <v>752</v>
      </c>
      <c r="E121" s="1" t="s">
        <v>737</v>
      </c>
      <c r="F121" s="10">
        <v>42605</v>
      </c>
      <c r="G121" s="118" t="s">
        <v>753</v>
      </c>
      <c r="H121" s="10"/>
      <c r="I121" s="84" t="s">
        <v>754</v>
      </c>
      <c r="J121" s="1" t="s">
        <v>740</v>
      </c>
      <c r="K121" s="1">
        <v>1</v>
      </c>
      <c r="L121" s="1">
        <v>7</v>
      </c>
    </row>
    <row r="122" spans="1:12" s="1" customFormat="1" x14ac:dyDescent="0.25">
      <c r="A122" s="6" t="s">
        <v>510</v>
      </c>
      <c r="B122" s="9" t="s">
        <v>527</v>
      </c>
      <c r="C122" s="99">
        <v>995</v>
      </c>
      <c r="D122" s="9" t="s">
        <v>752</v>
      </c>
      <c r="E122" s="1" t="s">
        <v>737</v>
      </c>
      <c r="F122" s="10">
        <v>42605</v>
      </c>
      <c r="G122" s="118" t="s">
        <v>753</v>
      </c>
      <c r="H122" s="10"/>
      <c r="I122" s="84" t="s">
        <v>754</v>
      </c>
      <c r="J122" s="1" t="s">
        <v>740</v>
      </c>
      <c r="K122" s="1">
        <v>1</v>
      </c>
      <c r="L122" s="1">
        <v>7</v>
      </c>
    </row>
    <row r="123" spans="1:12" s="1" customFormat="1" x14ac:dyDescent="0.25">
      <c r="A123" s="6" t="s">
        <v>510</v>
      </c>
      <c r="B123" s="9" t="s">
        <v>528</v>
      </c>
      <c r="C123" s="99">
        <v>985</v>
      </c>
      <c r="D123" s="9" t="s">
        <v>752</v>
      </c>
      <c r="E123" s="1" t="s">
        <v>737</v>
      </c>
      <c r="F123" s="10">
        <v>42605</v>
      </c>
      <c r="G123" s="118" t="s">
        <v>753</v>
      </c>
      <c r="H123" s="10"/>
      <c r="I123" s="84" t="s">
        <v>754</v>
      </c>
      <c r="J123" s="1" t="s">
        <v>740</v>
      </c>
      <c r="K123" s="1">
        <v>1</v>
      </c>
      <c r="L123" s="1">
        <v>7</v>
      </c>
    </row>
    <row r="124" spans="1:12" s="1" customFormat="1" x14ac:dyDescent="0.25">
      <c r="A124" s="6" t="s">
        <v>473</v>
      </c>
      <c r="B124" s="9" t="s">
        <v>474</v>
      </c>
      <c r="C124" s="99">
        <v>1000</v>
      </c>
      <c r="D124" s="9" t="s">
        <v>718</v>
      </c>
      <c r="E124" s="1" t="s">
        <v>737</v>
      </c>
      <c r="F124" s="10">
        <v>42612</v>
      </c>
      <c r="H124" s="10"/>
      <c r="I124" s="84" t="s">
        <v>755</v>
      </c>
      <c r="J124" s="1" t="s">
        <v>740</v>
      </c>
      <c r="K124" s="1">
        <v>1</v>
      </c>
      <c r="L124" s="1">
        <v>8</v>
      </c>
    </row>
    <row r="125" spans="1:12" s="1" customFormat="1" x14ac:dyDescent="0.25">
      <c r="A125" s="6" t="s">
        <v>473</v>
      </c>
      <c r="B125" s="9" t="s">
        <v>475</v>
      </c>
      <c r="C125" s="99">
        <v>1000</v>
      </c>
      <c r="D125" s="9" t="s">
        <v>718</v>
      </c>
      <c r="E125" s="1" t="s">
        <v>737</v>
      </c>
      <c r="F125" s="10">
        <v>42612</v>
      </c>
      <c r="H125" s="10"/>
      <c r="I125" s="84" t="s">
        <v>755</v>
      </c>
      <c r="J125" s="1" t="s">
        <v>740</v>
      </c>
      <c r="K125" s="1">
        <v>1</v>
      </c>
      <c r="L125" s="1">
        <v>8</v>
      </c>
    </row>
    <row r="126" spans="1:12" s="1" customFormat="1" x14ac:dyDescent="0.25">
      <c r="A126" s="6" t="s">
        <v>473</v>
      </c>
      <c r="B126" s="9" t="s">
        <v>476</v>
      </c>
      <c r="C126" s="99">
        <v>1000</v>
      </c>
      <c r="D126" s="9" t="s">
        <v>718</v>
      </c>
      <c r="E126" s="1" t="s">
        <v>737</v>
      </c>
      <c r="F126" s="10">
        <v>42612</v>
      </c>
      <c r="H126" s="10"/>
      <c r="I126" s="84" t="s">
        <v>755</v>
      </c>
      <c r="J126" s="1" t="s">
        <v>740</v>
      </c>
      <c r="K126" s="1">
        <v>1</v>
      </c>
      <c r="L126" s="1">
        <v>8</v>
      </c>
    </row>
    <row r="127" spans="1:12" s="1" customFormat="1" x14ac:dyDescent="0.25">
      <c r="A127" s="6" t="s">
        <v>473</v>
      </c>
      <c r="B127" s="9" t="s">
        <v>477</v>
      </c>
      <c r="C127" s="99">
        <v>330</v>
      </c>
      <c r="D127" s="9" t="s">
        <v>718</v>
      </c>
      <c r="E127" s="1" t="s">
        <v>737</v>
      </c>
      <c r="F127" s="10">
        <v>42612</v>
      </c>
      <c r="H127" s="10"/>
      <c r="I127" s="84" t="s">
        <v>755</v>
      </c>
      <c r="J127" s="1" t="s">
        <v>740</v>
      </c>
      <c r="K127" s="1">
        <v>1</v>
      </c>
      <c r="L127" s="1">
        <v>8</v>
      </c>
    </row>
    <row r="128" spans="1:12" s="1" customFormat="1" x14ac:dyDescent="0.25">
      <c r="A128" s="6" t="s">
        <v>473</v>
      </c>
      <c r="B128" s="9" t="s">
        <v>478</v>
      </c>
      <c r="C128" s="99">
        <v>530</v>
      </c>
      <c r="D128" s="9" t="s">
        <v>718</v>
      </c>
      <c r="E128" s="1" t="s">
        <v>737</v>
      </c>
      <c r="F128" s="10">
        <v>42612</v>
      </c>
      <c r="H128" s="10"/>
      <c r="I128" s="84" t="s">
        <v>755</v>
      </c>
      <c r="J128" s="1" t="s">
        <v>740</v>
      </c>
      <c r="K128" s="1">
        <v>1</v>
      </c>
      <c r="L128" s="1">
        <v>8</v>
      </c>
    </row>
    <row r="129" spans="1:12" s="1" customFormat="1" x14ac:dyDescent="0.25">
      <c r="A129" s="6" t="s">
        <v>473</v>
      </c>
      <c r="B129" s="9" t="s">
        <v>479</v>
      </c>
      <c r="C129" s="99">
        <v>500</v>
      </c>
      <c r="D129" s="9" t="s">
        <v>718</v>
      </c>
      <c r="E129" s="1" t="s">
        <v>737</v>
      </c>
      <c r="F129" s="10">
        <v>42612</v>
      </c>
      <c r="H129" s="10"/>
      <c r="I129" s="84" t="s">
        <v>755</v>
      </c>
      <c r="J129" s="1" t="s">
        <v>740</v>
      </c>
      <c r="K129" s="1">
        <v>1</v>
      </c>
      <c r="L129" s="1">
        <v>8</v>
      </c>
    </row>
    <row r="130" spans="1:12" s="1" customFormat="1" x14ac:dyDescent="0.25">
      <c r="A130" s="6" t="s">
        <v>473</v>
      </c>
      <c r="B130" s="9" t="s">
        <v>480</v>
      </c>
      <c r="C130" s="99">
        <v>480</v>
      </c>
      <c r="D130" s="9" t="s">
        <v>718</v>
      </c>
      <c r="E130" s="1" t="s">
        <v>737</v>
      </c>
      <c r="F130" s="10">
        <v>42612</v>
      </c>
      <c r="H130" s="10"/>
      <c r="I130" s="84" t="s">
        <v>755</v>
      </c>
      <c r="J130" s="1" t="s">
        <v>740</v>
      </c>
      <c r="K130" s="1">
        <v>1</v>
      </c>
      <c r="L130" s="1">
        <v>8</v>
      </c>
    </row>
    <row r="131" spans="1:12" s="1" customFormat="1" x14ac:dyDescent="0.25">
      <c r="A131" s="6" t="s">
        <v>473</v>
      </c>
      <c r="B131" s="9" t="s">
        <v>481</v>
      </c>
      <c r="C131" s="99">
        <v>760</v>
      </c>
      <c r="D131" s="9" t="s">
        <v>718</v>
      </c>
      <c r="E131" s="1" t="s">
        <v>737</v>
      </c>
      <c r="F131" s="10">
        <v>42612</v>
      </c>
      <c r="H131" s="10"/>
      <c r="I131" s="84" t="s">
        <v>755</v>
      </c>
      <c r="J131" s="1" t="s">
        <v>740</v>
      </c>
      <c r="K131" s="1">
        <v>1</v>
      </c>
      <c r="L131" s="1">
        <v>8</v>
      </c>
    </row>
    <row r="132" spans="1:12" s="1" customFormat="1" x14ac:dyDescent="0.25">
      <c r="A132" s="6" t="s">
        <v>473</v>
      </c>
      <c r="B132" s="9" t="s">
        <v>482</v>
      </c>
      <c r="C132" s="99">
        <v>900</v>
      </c>
      <c r="D132" s="9" t="s">
        <v>718</v>
      </c>
      <c r="E132" s="1" t="s">
        <v>737</v>
      </c>
      <c r="F132" s="10">
        <v>42612</v>
      </c>
      <c r="H132" s="10"/>
      <c r="I132" s="84" t="s">
        <v>755</v>
      </c>
      <c r="J132" s="1" t="s">
        <v>740</v>
      </c>
      <c r="K132" s="1">
        <v>1</v>
      </c>
      <c r="L132" s="1">
        <v>8</v>
      </c>
    </row>
    <row r="133" spans="1:12" s="1" customFormat="1" x14ac:dyDescent="0.25">
      <c r="A133" s="6" t="s">
        <v>473</v>
      </c>
      <c r="B133" s="9" t="s">
        <v>483</v>
      </c>
      <c r="C133" s="99">
        <v>630</v>
      </c>
      <c r="D133" s="9" t="s">
        <v>718</v>
      </c>
      <c r="E133" s="1" t="s">
        <v>737</v>
      </c>
      <c r="F133" s="10">
        <v>42612</v>
      </c>
      <c r="H133" s="10"/>
      <c r="I133" s="84" t="s">
        <v>755</v>
      </c>
      <c r="J133" s="1" t="s">
        <v>740</v>
      </c>
      <c r="K133" s="1">
        <v>1</v>
      </c>
      <c r="L133" s="1">
        <v>8</v>
      </c>
    </row>
    <row r="134" spans="1:12" s="1" customFormat="1" x14ac:dyDescent="0.25">
      <c r="A134" s="6" t="s">
        <v>473</v>
      </c>
      <c r="B134" s="9" t="s">
        <v>484</v>
      </c>
      <c r="C134" s="99">
        <v>480</v>
      </c>
      <c r="D134" s="9" t="s">
        <v>718</v>
      </c>
      <c r="E134" s="1" t="s">
        <v>737</v>
      </c>
      <c r="F134" s="10">
        <v>42612</v>
      </c>
      <c r="H134" s="10"/>
      <c r="I134" s="84" t="s">
        <v>755</v>
      </c>
      <c r="J134" s="1" t="s">
        <v>740</v>
      </c>
      <c r="K134" s="1">
        <v>1</v>
      </c>
      <c r="L134" s="1">
        <v>8</v>
      </c>
    </row>
    <row r="135" spans="1:12" s="1" customFormat="1" x14ac:dyDescent="0.25">
      <c r="A135" s="6" t="s">
        <v>473</v>
      </c>
      <c r="B135" s="9" t="s">
        <v>485</v>
      </c>
      <c r="C135" s="99">
        <v>525</v>
      </c>
      <c r="D135" s="9" t="s">
        <v>718</v>
      </c>
      <c r="E135" s="1" t="s">
        <v>737</v>
      </c>
      <c r="F135" s="10">
        <v>42612</v>
      </c>
      <c r="H135" s="10"/>
      <c r="I135" s="84" t="s">
        <v>755</v>
      </c>
      <c r="J135" s="1" t="s">
        <v>740</v>
      </c>
      <c r="K135" s="1">
        <v>1</v>
      </c>
      <c r="L135" s="1">
        <v>8</v>
      </c>
    </row>
    <row r="136" spans="1:12" s="1" customFormat="1" x14ac:dyDescent="0.25">
      <c r="A136" s="6" t="s">
        <v>473</v>
      </c>
      <c r="B136" s="9" t="s">
        <v>486</v>
      </c>
      <c r="C136" s="99">
        <v>780</v>
      </c>
      <c r="D136" s="9" t="s">
        <v>718</v>
      </c>
      <c r="E136" s="1" t="s">
        <v>737</v>
      </c>
      <c r="F136" s="10">
        <v>42612</v>
      </c>
      <c r="H136" s="10"/>
      <c r="I136" s="84" t="s">
        <v>755</v>
      </c>
      <c r="J136" s="1" t="s">
        <v>740</v>
      </c>
      <c r="K136" s="1">
        <v>1</v>
      </c>
      <c r="L136" s="1">
        <v>8</v>
      </c>
    </row>
    <row r="137" spans="1:12" s="1" customFormat="1" x14ac:dyDescent="0.25">
      <c r="A137" s="6" t="s">
        <v>473</v>
      </c>
      <c r="B137" s="9" t="s">
        <v>487</v>
      </c>
      <c r="C137" s="99">
        <v>770</v>
      </c>
      <c r="D137" s="9" t="s">
        <v>718</v>
      </c>
      <c r="E137" s="1" t="s">
        <v>737</v>
      </c>
      <c r="F137" s="10">
        <v>42612</v>
      </c>
      <c r="H137" s="10"/>
      <c r="I137" s="84" t="s">
        <v>755</v>
      </c>
      <c r="J137" s="1" t="s">
        <v>740</v>
      </c>
      <c r="K137" s="1">
        <v>1</v>
      </c>
      <c r="L137" s="1">
        <v>8</v>
      </c>
    </row>
    <row r="138" spans="1:12" s="1" customFormat="1" x14ac:dyDescent="0.25">
      <c r="A138" s="6" t="s">
        <v>473</v>
      </c>
      <c r="B138" s="9" t="s">
        <v>488</v>
      </c>
      <c r="C138" s="99">
        <v>770</v>
      </c>
      <c r="D138" s="9" t="s">
        <v>718</v>
      </c>
      <c r="E138" s="1" t="s">
        <v>737</v>
      </c>
      <c r="F138" s="10">
        <v>42612</v>
      </c>
      <c r="H138" s="10"/>
      <c r="I138" s="84" t="s">
        <v>755</v>
      </c>
      <c r="J138" s="1" t="s">
        <v>740</v>
      </c>
      <c r="K138" s="1">
        <v>1</v>
      </c>
      <c r="L138" s="1">
        <v>8</v>
      </c>
    </row>
    <row r="139" spans="1:12" s="1" customFormat="1" x14ac:dyDescent="0.25">
      <c r="A139" s="6" t="s">
        <v>473</v>
      </c>
      <c r="B139" s="9" t="s">
        <v>489</v>
      </c>
      <c r="C139" s="99">
        <v>820</v>
      </c>
      <c r="D139" s="9" t="s">
        <v>718</v>
      </c>
      <c r="E139" s="1" t="s">
        <v>737</v>
      </c>
      <c r="F139" s="10">
        <v>42612</v>
      </c>
      <c r="H139" s="10"/>
      <c r="I139" s="84" t="s">
        <v>755</v>
      </c>
      <c r="J139" s="1" t="s">
        <v>740</v>
      </c>
      <c r="K139" s="1">
        <v>1</v>
      </c>
      <c r="L139" s="1">
        <v>8</v>
      </c>
    </row>
    <row r="140" spans="1:12" s="1" customFormat="1" x14ac:dyDescent="0.25">
      <c r="A140" s="6" t="s">
        <v>473</v>
      </c>
      <c r="B140" s="9" t="s">
        <v>490</v>
      </c>
      <c r="C140" s="99">
        <v>820</v>
      </c>
      <c r="D140" s="9" t="s">
        <v>718</v>
      </c>
      <c r="E140" s="1" t="s">
        <v>737</v>
      </c>
      <c r="F140" s="10">
        <v>42612</v>
      </c>
      <c r="H140" s="10"/>
      <c r="I140" s="84" t="s">
        <v>755</v>
      </c>
      <c r="J140" s="1" t="s">
        <v>740</v>
      </c>
      <c r="K140" s="1">
        <v>1</v>
      </c>
      <c r="L140" s="1">
        <v>8</v>
      </c>
    </row>
    <row r="141" spans="1:12" s="1" customFormat="1" x14ac:dyDescent="0.25">
      <c r="A141" s="6" t="s">
        <v>473</v>
      </c>
      <c r="B141" s="9" t="s">
        <v>491</v>
      </c>
      <c r="C141" s="99">
        <v>940</v>
      </c>
      <c r="D141" s="9" t="s">
        <v>718</v>
      </c>
      <c r="E141" s="1" t="s">
        <v>737</v>
      </c>
      <c r="F141" s="10">
        <v>42612</v>
      </c>
      <c r="H141" s="10"/>
      <c r="I141" s="84" t="s">
        <v>755</v>
      </c>
      <c r="J141" s="1" t="s">
        <v>740</v>
      </c>
      <c r="K141" s="1">
        <v>1</v>
      </c>
      <c r="L141" s="1">
        <v>8</v>
      </c>
    </row>
    <row r="142" spans="1:12" s="1" customFormat="1" x14ac:dyDescent="0.25">
      <c r="A142" s="6" t="s">
        <v>473</v>
      </c>
      <c r="B142" s="9" t="s">
        <v>492</v>
      </c>
      <c r="C142" s="99">
        <v>900</v>
      </c>
      <c r="D142" s="9" t="s">
        <v>718</v>
      </c>
      <c r="E142" s="1" t="s">
        <v>737</v>
      </c>
      <c r="F142" s="10">
        <v>42612</v>
      </c>
      <c r="H142" s="10"/>
      <c r="I142" s="84" t="s">
        <v>755</v>
      </c>
      <c r="J142" s="1" t="s">
        <v>740</v>
      </c>
      <c r="K142" s="1">
        <v>1</v>
      </c>
      <c r="L142" s="1">
        <v>8</v>
      </c>
    </row>
    <row r="143" spans="1:12" s="1" customFormat="1" x14ac:dyDescent="0.25">
      <c r="A143" s="6" t="s">
        <v>473</v>
      </c>
      <c r="B143" s="9" t="s">
        <v>493</v>
      </c>
      <c r="C143" s="99">
        <v>850</v>
      </c>
      <c r="D143" s="9" t="s">
        <v>718</v>
      </c>
      <c r="E143" s="1" t="s">
        <v>737</v>
      </c>
      <c r="F143" s="10">
        <v>42612</v>
      </c>
      <c r="H143" s="10"/>
      <c r="I143" s="84" t="s">
        <v>755</v>
      </c>
      <c r="J143" s="1" t="s">
        <v>740</v>
      </c>
      <c r="K143" s="1">
        <v>1</v>
      </c>
      <c r="L143" s="1">
        <v>8</v>
      </c>
    </row>
    <row r="144" spans="1:12" s="1" customFormat="1" x14ac:dyDescent="0.25">
      <c r="A144" s="6" t="s">
        <v>473</v>
      </c>
      <c r="B144" s="9" t="s">
        <v>494</v>
      </c>
      <c r="C144" s="99">
        <v>940</v>
      </c>
      <c r="D144" s="9" t="s">
        <v>718</v>
      </c>
      <c r="E144" s="1" t="s">
        <v>737</v>
      </c>
      <c r="F144" s="10">
        <v>42612</v>
      </c>
      <c r="H144" s="10"/>
      <c r="I144" s="84" t="s">
        <v>755</v>
      </c>
      <c r="J144" s="1" t="s">
        <v>740</v>
      </c>
      <c r="K144" s="1">
        <v>1</v>
      </c>
      <c r="L144" s="1">
        <v>8</v>
      </c>
    </row>
    <row r="145" spans="1:12" s="1" customFormat="1" x14ac:dyDescent="0.25">
      <c r="A145" s="6" t="s">
        <v>473</v>
      </c>
      <c r="B145" s="9" t="s">
        <v>495</v>
      </c>
      <c r="C145" s="99">
        <v>800</v>
      </c>
      <c r="D145" s="9" t="s">
        <v>718</v>
      </c>
      <c r="E145" s="1" t="s">
        <v>737</v>
      </c>
      <c r="F145" s="10">
        <v>42612</v>
      </c>
      <c r="H145" s="10"/>
      <c r="I145" s="84" t="s">
        <v>755</v>
      </c>
      <c r="J145" s="1" t="s">
        <v>740</v>
      </c>
      <c r="K145" s="1">
        <v>1</v>
      </c>
      <c r="L145" s="1">
        <v>8</v>
      </c>
    </row>
    <row r="146" spans="1:12" s="1" customFormat="1" x14ac:dyDescent="0.25">
      <c r="A146" s="6" t="s">
        <v>473</v>
      </c>
      <c r="B146" s="9" t="s">
        <v>496</v>
      </c>
      <c r="C146" s="99">
        <v>760</v>
      </c>
      <c r="D146" s="9" t="s">
        <v>718</v>
      </c>
      <c r="E146" s="1" t="s">
        <v>737</v>
      </c>
      <c r="F146" s="10">
        <v>42612</v>
      </c>
      <c r="H146" s="10"/>
      <c r="I146" s="84" t="s">
        <v>755</v>
      </c>
      <c r="J146" s="1" t="s">
        <v>740</v>
      </c>
      <c r="K146" s="1">
        <v>1</v>
      </c>
      <c r="L146" s="1">
        <v>8</v>
      </c>
    </row>
    <row r="147" spans="1:12" s="1" customFormat="1" x14ac:dyDescent="0.25">
      <c r="A147" s="6" t="s">
        <v>473</v>
      </c>
      <c r="B147" s="9" t="s">
        <v>497</v>
      </c>
      <c r="C147" s="99">
        <v>760</v>
      </c>
      <c r="D147" s="9" t="s">
        <v>718</v>
      </c>
      <c r="E147" s="1" t="s">
        <v>737</v>
      </c>
      <c r="F147" s="10">
        <v>42612</v>
      </c>
      <c r="H147" s="10"/>
      <c r="I147" s="84" t="s">
        <v>755</v>
      </c>
      <c r="J147" s="1" t="s">
        <v>740</v>
      </c>
      <c r="K147" s="1">
        <v>1</v>
      </c>
      <c r="L147" s="1">
        <v>8</v>
      </c>
    </row>
    <row r="148" spans="1:12" s="1" customFormat="1" x14ac:dyDescent="0.25">
      <c r="A148" s="6" t="s">
        <v>473</v>
      </c>
      <c r="B148" s="9" t="s">
        <v>498</v>
      </c>
      <c r="C148" s="99">
        <v>950</v>
      </c>
      <c r="D148" s="9" t="s">
        <v>718</v>
      </c>
      <c r="E148" s="1" t="s">
        <v>737</v>
      </c>
      <c r="F148" s="10">
        <v>42612</v>
      </c>
      <c r="H148" s="10"/>
      <c r="I148" s="84" t="s">
        <v>755</v>
      </c>
      <c r="J148" s="1" t="s">
        <v>740</v>
      </c>
      <c r="K148" s="1">
        <v>1</v>
      </c>
      <c r="L148" s="1">
        <v>8</v>
      </c>
    </row>
    <row r="149" spans="1:12" s="1" customFormat="1" x14ac:dyDescent="0.25">
      <c r="A149" s="6" t="s">
        <v>473</v>
      </c>
      <c r="B149" s="9" t="s">
        <v>499</v>
      </c>
      <c r="C149" s="99">
        <v>860</v>
      </c>
      <c r="D149" s="9" t="s">
        <v>718</v>
      </c>
      <c r="E149" s="1" t="s">
        <v>737</v>
      </c>
      <c r="F149" s="10">
        <v>42612</v>
      </c>
      <c r="H149" s="10"/>
      <c r="I149" s="84" t="s">
        <v>755</v>
      </c>
      <c r="J149" s="1" t="s">
        <v>740</v>
      </c>
      <c r="K149" s="1">
        <v>1</v>
      </c>
      <c r="L149" s="1">
        <v>8</v>
      </c>
    </row>
    <row r="150" spans="1:12" s="1" customFormat="1" x14ac:dyDescent="0.25">
      <c r="A150" s="6" t="s">
        <v>473</v>
      </c>
      <c r="B150" s="9" t="s">
        <v>500</v>
      </c>
      <c r="C150" s="99">
        <v>780</v>
      </c>
      <c r="D150" s="9" t="s">
        <v>718</v>
      </c>
      <c r="E150" s="1" t="s">
        <v>737</v>
      </c>
      <c r="F150" s="10">
        <v>42612</v>
      </c>
      <c r="H150" s="10"/>
      <c r="I150" s="84" t="s">
        <v>755</v>
      </c>
      <c r="J150" s="1" t="s">
        <v>740</v>
      </c>
      <c r="K150" s="1">
        <v>1</v>
      </c>
      <c r="L150" s="1">
        <v>8</v>
      </c>
    </row>
    <row r="151" spans="1:12" s="1" customFormat="1" x14ac:dyDescent="0.25">
      <c r="A151" s="6" t="s">
        <v>473</v>
      </c>
      <c r="B151" s="9" t="s">
        <v>501</v>
      </c>
      <c r="C151" s="99">
        <v>745</v>
      </c>
      <c r="D151" s="9" t="s">
        <v>718</v>
      </c>
      <c r="E151" s="1" t="s">
        <v>737</v>
      </c>
      <c r="F151" s="10">
        <v>42612</v>
      </c>
      <c r="H151" s="10"/>
      <c r="I151" s="84" t="s">
        <v>755</v>
      </c>
      <c r="J151" s="1" t="s">
        <v>740</v>
      </c>
      <c r="K151" s="1">
        <v>1</v>
      </c>
      <c r="L151" s="1">
        <v>8</v>
      </c>
    </row>
    <row r="152" spans="1:12" s="1" customFormat="1" x14ac:dyDescent="0.25">
      <c r="A152" s="6" t="s">
        <v>473</v>
      </c>
      <c r="B152" s="9" t="s">
        <v>502</v>
      </c>
      <c r="C152" s="99">
        <v>780</v>
      </c>
      <c r="D152" s="9" t="s">
        <v>718</v>
      </c>
      <c r="E152" s="1" t="s">
        <v>737</v>
      </c>
      <c r="F152" s="10">
        <v>42612</v>
      </c>
      <c r="H152" s="10"/>
      <c r="I152" s="84" t="s">
        <v>755</v>
      </c>
      <c r="J152" s="1" t="s">
        <v>740</v>
      </c>
      <c r="K152" s="1">
        <v>1</v>
      </c>
      <c r="L152" s="1">
        <v>8</v>
      </c>
    </row>
    <row r="153" spans="1:12" s="1" customFormat="1" x14ac:dyDescent="0.25">
      <c r="A153" s="6" t="s">
        <v>473</v>
      </c>
      <c r="B153" s="9" t="s">
        <v>503</v>
      </c>
      <c r="C153" s="99">
        <v>910</v>
      </c>
      <c r="D153" s="9" t="s">
        <v>718</v>
      </c>
      <c r="E153" s="1" t="s">
        <v>737</v>
      </c>
      <c r="F153" s="10">
        <v>42612</v>
      </c>
      <c r="H153" s="10"/>
      <c r="I153" s="84" t="s">
        <v>755</v>
      </c>
      <c r="J153" s="1" t="s">
        <v>740</v>
      </c>
      <c r="K153" s="1">
        <v>1</v>
      </c>
      <c r="L153" s="1">
        <v>8</v>
      </c>
    </row>
    <row r="154" spans="1:12" s="1" customFormat="1" x14ac:dyDescent="0.25">
      <c r="A154" s="6" t="s">
        <v>473</v>
      </c>
      <c r="B154" s="9" t="s">
        <v>504</v>
      </c>
      <c r="C154" s="99">
        <v>1000</v>
      </c>
      <c r="D154" s="9" t="s">
        <v>718</v>
      </c>
      <c r="E154" s="1" t="s">
        <v>737</v>
      </c>
      <c r="F154" s="10">
        <v>42612</v>
      </c>
      <c r="H154" s="10"/>
      <c r="I154" s="84" t="s">
        <v>755</v>
      </c>
      <c r="J154" s="1" t="s">
        <v>740</v>
      </c>
      <c r="K154" s="1">
        <v>1</v>
      </c>
      <c r="L154" s="1">
        <v>8</v>
      </c>
    </row>
    <row r="155" spans="1:12" s="1" customFormat="1" x14ac:dyDescent="0.25">
      <c r="A155" s="6" t="s">
        <v>473</v>
      </c>
      <c r="B155" s="9" t="s">
        <v>572</v>
      </c>
      <c r="C155" s="99">
        <v>980</v>
      </c>
      <c r="D155" s="9" t="s">
        <v>718</v>
      </c>
      <c r="E155" s="1" t="s">
        <v>737</v>
      </c>
      <c r="F155" s="21">
        <v>42607</v>
      </c>
      <c r="G155" s="1" t="s">
        <v>756</v>
      </c>
      <c r="H155" s="10"/>
      <c r="I155" s="84" t="s">
        <v>755</v>
      </c>
      <c r="J155" s="1" t="s">
        <v>740</v>
      </c>
      <c r="K155" s="1">
        <v>1</v>
      </c>
      <c r="L155" s="1">
        <v>8</v>
      </c>
    </row>
    <row r="156" spans="1:12" s="1" customFormat="1" x14ac:dyDescent="0.25">
      <c r="A156" s="6" t="s">
        <v>530</v>
      </c>
      <c r="B156" s="9" t="s">
        <v>573</v>
      </c>
      <c r="C156" s="9" t="s">
        <v>748</v>
      </c>
      <c r="D156" s="9"/>
      <c r="E156" s="1" t="s">
        <v>737</v>
      </c>
      <c r="F156" s="10">
        <v>42615</v>
      </c>
      <c r="H156" s="10"/>
      <c r="I156" s="86" t="s">
        <v>757</v>
      </c>
      <c r="J156" s="1" t="s">
        <v>740</v>
      </c>
      <c r="K156" s="1">
        <v>1</v>
      </c>
      <c r="L156" s="1">
        <v>1</v>
      </c>
    </row>
    <row r="157" spans="1:12" s="1" customFormat="1" x14ac:dyDescent="0.25">
      <c r="A157" s="6" t="s">
        <v>530</v>
      </c>
      <c r="B157" s="9" t="s">
        <v>574</v>
      </c>
      <c r="C157" s="9" t="s">
        <v>748</v>
      </c>
      <c r="D157" s="9"/>
      <c r="E157" s="1" t="s">
        <v>737</v>
      </c>
      <c r="F157" s="10">
        <v>42615</v>
      </c>
      <c r="H157" s="10"/>
      <c r="I157" s="86" t="s">
        <v>757</v>
      </c>
      <c r="J157" s="1" t="s">
        <v>740</v>
      </c>
      <c r="K157" s="1">
        <v>1</v>
      </c>
      <c r="L157" s="1">
        <v>1</v>
      </c>
    </row>
    <row r="158" spans="1:12" s="1" customFormat="1" x14ac:dyDescent="0.25">
      <c r="A158" s="6" t="s">
        <v>530</v>
      </c>
      <c r="B158" s="9" t="s">
        <v>575</v>
      </c>
      <c r="C158" s="9" t="s">
        <v>748</v>
      </c>
      <c r="D158" s="9"/>
      <c r="E158" s="1" t="s">
        <v>737</v>
      </c>
      <c r="F158" s="10">
        <v>42615</v>
      </c>
      <c r="H158" s="10"/>
      <c r="I158" s="86" t="s">
        <v>757</v>
      </c>
      <c r="J158" s="1" t="s">
        <v>740</v>
      </c>
      <c r="K158" s="1">
        <v>1</v>
      </c>
      <c r="L158" s="1">
        <v>1</v>
      </c>
    </row>
    <row r="159" spans="1:12" s="1" customFormat="1" x14ac:dyDescent="0.25">
      <c r="A159" s="6" t="s">
        <v>530</v>
      </c>
      <c r="B159" s="9" t="s">
        <v>576</v>
      </c>
      <c r="C159" s="9" t="s">
        <v>748</v>
      </c>
      <c r="D159" s="9"/>
      <c r="E159" s="1" t="s">
        <v>737</v>
      </c>
      <c r="F159" s="10">
        <v>42615</v>
      </c>
      <c r="H159" s="10"/>
      <c r="I159" s="86" t="s">
        <v>757</v>
      </c>
      <c r="J159" s="1" t="s">
        <v>740</v>
      </c>
      <c r="K159" s="1">
        <v>1</v>
      </c>
      <c r="L159" s="1">
        <v>1</v>
      </c>
    </row>
    <row r="160" spans="1:12" s="1" customFormat="1" x14ac:dyDescent="0.25">
      <c r="A160" s="6" t="s">
        <v>468</v>
      </c>
      <c r="B160" s="9" t="s">
        <v>537</v>
      </c>
      <c r="C160" s="100">
        <v>0.88837209302325593</v>
      </c>
      <c r="D160" s="117" t="s">
        <v>751</v>
      </c>
      <c r="E160" s="1" t="s">
        <v>737</v>
      </c>
      <c r="F160" s="10">
        <v>42619</v>
      </c>
      <c r="H160" s="6"/>
      <c r="I160" s="84" t="s">
        <v>739</v>
      </c>
      <c r="J160" s="1" t="s">
        <v>740</v>
      </c>
      <c r="K160" s="1">
        <v>1</v>
      </c>
      <c r="L160" s="1">
        <v>12</v>
      </c>
    </row>
    <row r="161" spans="1:12" s="1" customFormat="1" x14ac:dyDescent="0.25">
      <c r="A161" s="6" t="s">
        <v>468</v>
      </c>
      <c r="B161" s="9" t="s">
        <v>538</v>
      </c>
      <c r="C161" s="100">
        <v>0.84930232558139529</v>
      </c>
      <c r="D161" s="117" t="s">
        <v>751</v>
      </c>
      <c r="E161" s="1" t="s">
        <v>737</v>
      </c>
      <c r="F161" s="10">
        <v>42619</v>
      </c>
      <c r="H161" s="6"/>
      <c r="I161" s="84" t="s">
        <v>739</v>
      </c>
      <c r="J161" s="1" t="s">
        <v>740</v>
      </c>
      <c r="K161" s="1">
        <v>1</v>
      </c>
      <c r="L161" s="1">
        <v>12</v>
      </c>
    </row>
    <row r="162" spans="1:12" s="1" customFormat="1" x14ac:dyDescent="0.25">
      <c r="A162" s="6" t="s">
        <v>468</v>
      </c>
      <c r="B162" s="9" t="s">
        <v>539</v>
      </c>
      <c r="C162" s="100">
        <v>1.2376744186046511</v>
      </c>
      <c r="D162" s="117" t="s">
        <v>751</v>
      </c>
      <c r="E162" s="1" t="s">
        <v>737</v>
      </c>
      <c r="F162" s="10">
        <v>42619</v>
      </c>
      <c r="H162" s="6"/>
      <c r="I162" s="84" t="s">
        <v>739</v>
      </c>
      <c r="J162" s="1" t="s">
        <v>740</v>
      </c>
      <c r="K162" s="1">
        <v>1</v>
      </c>
      <c r="L162" s="1">
        <v>12</v>
      </c>
    </row>
    <row r="163" spans="1:12" s="1" customFormat="1" x14ac:dyDescent="0.25">
      <c r="A163" s="6" t="s">
        <v>468</v>
      </c>
      <c r="B163" s="9" t="s">
        <v>540</v>
      </c>
      <c r="C163" s="100">
        <v>0.71424418604651174</v>
      </c>
      <c r="D163" s="117" t="s">
        <v>751</v>
      </c>
      <c r="E163" s="1" t="s">
        <v>737</v>
      </c>
      <c r="F163" s="10">
        <v>42619</v>
      </c>
      <c r="H163" s="6"/>
      <c r="I163" s="84" t="s">
        <v>739</v>
      </c>
      <c r="J163" s="1" t="s">
        <v>740</v>
      </c>
      <c r="K163" s="1">
        <v>1</v>
      </c>
      <c r="L163" s="1">
        <v>12</v>
      </c>
    </row>
    <row r="164" spans="1:12" s="1" customFormat="1" x14ac:dyDescent="0.25">
      <c r="A164" s="6" t="s">
        <v>468</v>
      </c>
      <c r="B164" s="9" t="s">
        <v>541</v>
      </c>
      <c r="C164" s="100">
        <v>1.1716279069767441</v>
      </c>
      <c r="D164" s="117" t="s">
        <v>751</v>
      </c>
      <c r="E164" s="1" t="s">
        <v>737</v>
      </c>
      <c r="F164" s="10">
        <v>42619</v>
      </c>
      <c r="H164" s="6"/>
      <c r="I164" s="84" t="s">
        <v>739</v>
      </c>
      <c r="J164" s="1" t="s">
        <v>740</v>
      </c>
      <c r="K164" s="1">
        <v>1</v>
      </c>
      <c r="L164" s="1">
        <v>12</v>
      </c>
    </row>
    <row r="165" spans="1:12" s="1" customFormat="1" x14ac:dyDescent="0.25">
      <c r="A165" s="6" t="s">
        <v>468</v>
      </c>
      <c r="B165" s="9" t="s">
        <v>542</v>
      </c>
      <c r="C165" s="100">
        <v>1.0328488372093023</v>
      </c>
      <c r="D165" s="117" t="s">
        <v>751</v>
      </c>
      <c r="E165" s="1" t="s">
        <v>737</v>
      </c>
      <c r="F165" s="10">
        <v>42619</v>
      </c>
      <c r="H165" s="6"/>
      <c r="I165" s="84" t="s">
        <v>739</v>
      </c>
      <c r="J165" s="1" t="s">
        <v>740</v>
      </c>
      <c r="K165" s="1">
        <v>1</v>
      </c>
      <c r="L165" s="1">
        <v>12</v>
      </c>
    </row>
    <row r="166" spans="1:12" s="1" customFormat="1" x14ac:dyDescent="0.25">
      <c r="A166" s="6" t="s">
        <v>468</v>
      </c>
      <c r="B166" s="9" t="s">
        <v>543</v>
      </c>
      <c r="C166" s="100">
        <v>0.75232558139534877</v>
      </c>
      <c r="D166" s="117" t="s">
        <v>751</v>
      </c>
      <c r="E166" s="1" t="s">
        <v>737</v>
      </c>
      <c r="F166" s="10">
        <v>42619</v>
      </c>
      <c r="H166" s="6"/>
      <c r="I166" s="84" t="s">
        <v>739</v>
      </c>
      <c r="J166" s="1" t="s">
        <v>740</v>
      </c>
      <c r="K166" s="1">
        <v>1</v>
      </c>
      <c r="L166" s="1">
        <v>12</v>
      </c>
    </row>
    <row r="167" spans="1:12" s="1" customFormat="1" x14ac:dyDescent="0.25">
      <c r="A167" s="6" t="s">
        <v>468</v>
      </c>
      <c r="B167" s="9" t="s">
        <v>544</v>
      </c>
      <c r="C167" s="100">
        <v>0.74745639534883723</v>
      </c>
      <c r="D167" s="117" t="s">
        <v>751</v>
      </c>
      <c r="E167" s="1" t="s">
        <v>737</v>
      </c>
      <c r="F167" s="10">
        <v>42619</v>
      </c>
      <c r="H167" s="6"/>
      <c r="I167" s="84" t="s">
        <v>739</v>
      </c>
      <c r="J167" s="1" t="s">
        <v>740</v>
      </c>
      <c r="K167" s="1">
        <v>1</v>
      </c>
      <c r="L167" s="1">
        <v>12</v>
      </c>
    </row>
    <row r="168" spans="1:12" s="1" customFormat="1" x14ac:dyDescent="0.25">
      <c r="A168" s="6" t="s">
        <v>468</v>
      </c>
      <c r="B168" s="9" t="s">
        <v>545</v>
      </c>
      <c r="C168" s="100">
        <v>0.70719476744186049</v>
      </c>
      <c r="D168" s="117" t="s">
        <v>751</v>
      </c>
      <c r="E168" s="1" t="s">
        <v>737</v>
      </c>
      <c r="F168" s="10">
        <v>42619</v>
      </c>
      <c r="H168" s="6"/>
      <c r="I168" s="84" t="s">
        <v>739</v>
      </c>
      <c r="J168" s="1" t="s">
        <v>740</v>
      </c>
      <c r="K168" s="1">
        <v>1</v>
      </c>
      <c r="L168" s="1">
        <v>12</v>
      </c>
    </row>
    <row r="169" spans="1:12" s="1" customFormat="1" x14ac:dyDescent="0.25">
      <c r="A169" s="6" t="s">
        <v>468</v>
      </c>
      <c r="B169" s="9" t="s">
        <v>546</v>
      </c>
      <c r="C169" s="100" t="s">
        <v>726</v>
      </c>
      <c r="D169" s="117" t="s">
        <v>751</v>
      </c>
      <c r="E169" s="1" t="s">
        <v>737</v>
      </c>
      <c r="F169" s="10">
        <v>42619</v>
      </c>
      <c r="H169" s="6"/>
      <c r="I169" s="84" t="s">
        <v>739</v>
      </c>
      <c r="J169" s="1" t="s">
        <v>740</v>
      </c>
      <c r="K169" s="1">
        <v>1</v>
      </c>
      <c r="L169" s="1">
        <v>12</v>
      </c>
    </row>
    <row r="170" spans="1:12" s="1" customFormat="1" x14ac:dyDescent="0.25">
      <c r="A170" s="6" t="s">
        <v>468</v>
      </c>
      <c r="B170" s="9" t="s">
        <v>547</v>
      </c>
      <c r="C170" s="100">
        <v>0.63684593023255809</v>
      </c>
      <c r="D170" s="117" t="s">
        <v>751</v>
      </c>
      <c r="E170" s="1" t="s">
        <v>737</v>
      </c>
      <c r="F170" s="10">
        <v>42619</v>
      </c>
      <c r="H170" s="6"/>
      <c r="I170" s="84" t="s">
        <v>739</v>
      </c>
      <c r="J170" s="1" t="s">
        <v>740</v>
      </c>
      <c r="K170" s="1">
        <v>1</v>
      </c>
      <c r="L170" s="1">
        <v>12</v>
      </c>
    </row>
    <row r="171" spans="1:12" s="1" customFormat="1" x14ac:dyDescent="0.25">
      <c r="A171" s="6" t="s">
        <v>468</v>
      </c>
      <c r="B171" s="9" t="s">
        <v>548</v>
      </c>
      <c r="C171" s="100">
        <v>0.60308139534883731</v>
      </c>
      <c r="D171" s="117" t="s">
        <v>751</v>
      </c>
      <c r="E171" s="1" t="s">
        <v>737</v>
      </c>
      <c r="F171" s="10">
        <v>42619</v>
      </c>
      <c r="H171" s="6"/>
      <c r="I171" s="84" t="s">
        <v>739</v>
      </c>
      <c r="J171" s="1" t="s">
        <v>740</v>
      </c>
      <c r="K171" s="1">
        <v>1</v>
      </c>
      <c r="L171" s="1">
        <v>12</v>
      </c>
    </row>
    <row r="172" spans="1:12" s="1" customFormat="1" x14ac:dyDescent="0.25">
      <c r="A172" s="6" t="s">
        <v>468</v>
      </c>
      <c r="B172" s="9" t="s">
        <v>549</v>
      </c>
      <c r="C172" s="100">
        <v>1.2001162790697675</v>
      </c>
      <c r="D172" s="117" t="s">
        <v>751</v>
      </c>
      <c r="E172" s="1" t="s">
        <v>737</v>
      </c>
      <c r="F172" s="10">
        <v>42619</v>
      </c>
      <c r="H172" s="6"/>
      <c r="I172" s="84" t="s">
        <v>739</v>
      </c>
      <c r="J172" s="1" t="s">
        <v>740</v>
      </c>
      <c r="K172" s="1">
        <v>1</v>
      </c>
      <c r="L172" s="1">
        <v>12</v>
      </c>
    </row>
    <row r="173" spans="1:12" s="1" customFormat="1" x14ac:dyDescent="0.25">
      <c r="A173" s="6" t="s">
        <v>468</v>
      </c>
      <c r="B173" s="9" t="s">
        <v>550</v>
      </c>
      <c r="C173" s="100">
        <v>0.62011627906976741</v>
      </c>
      <c r="D173" s="117" t="s">
        <v>751</v>
      </c>
      <c r="E173" s="1" t="s">
        <v>737</v>
      </c>
      <c r="F173" s="10">
        <v>42619</v>
      </c>
      <c r="H173" s="6"/>
      <c r="I173" s="84" t="s">
        <v>739</v>
      </c>
      <c r="J173" s="1" t="s">
        <v>740</v>
      </c>
      <c r="K173" s="1">
        <v>1</v>
      </c>
      <c r="L173" s="1">
        <v>12</v>
      </c>
    </row>
    <row r="174" spans="1:12" s="1" customFormat="1" x14ac:dyDescent="0.25">
      <c r="A174" s="6" t="s">
        <v>468</v>
      </c>
      <c r="B174" s="9" t="s">
        <v>551</v>
      </c>
      <c r="C174" s="100">
        <v>1.1675710594315245</v>
      </c>
      <c r="D174" s="117" t="s">
        <v>751</v>
      </c>
      <c r="E174" s="1" t="s">
        <v>737</v>
      </c>
      <c r="F174" s="10">
        <v>42619</v>
      </c>
      <c r="H174" s="6"/>
      <c r="I174" s="84" t="s">
        <v>739</v>
      </c>
      <c r="J174" s="1" t="s">
        <v>740</v>
      </c>
      <c r="K174" s="1">
        <v>1</v>
      </c>
      <c r="L174" s="1">
        <v>12</v>
      </c>
    </row>
    <row r="175" spans="1:12" s="1" customFormat="1" x14ac:dyDescent="0.25">
      <c r="A175" s="6" t="s">
        <v>468</v>
      </c>
      <c r="B175" s="9" t="s">
        <v>552</v>
      </c>
      <c r="C175" s="100">
        <v>0.86627906976744173</v>
      </c>
      <c r="D175" s="117" t="s">
        <v>751</v>
      </c>
      <c r="E175" s="1" t="s">
        <v>737</v>
      </c>
      <c r="F175" s="10">
        <v>42619</v>
      </c>
      <c r="H175" s="6"/>
      <c r="I175" s="84" t="s">
        <v>739</v>
      </c>
      <c r="J175" s="1" t="s">
        <v>740</v>
      </c>
      <c r="K175" s="1">
        <v>1</v>
      </c>
      <c r="L175" s="1">
        <v>12</v>
      </c>
    </row>
    <row r="176" spans="1:12" s="1" customFormat="1" x14ac:dyDescent="0.25">
      <c r="A176" s="6" t="s">
        <v>468</v>
      </c>
      <c r="B176" s="9" t="s">
        <v>553</v>
      </c>
      <c r="C176" s="100">
        <v>0.80225290697674412</v>
      </c>
      <c r="D176" s="117" t="s">
        <v>751</v>
      </c>
      <c r="E176" s="1" t="s">
        <v>737</v>
      </c>
      <c r="F176" s="10">
        <v>42619</v>
      </c>
      <c r="H176" s="6"/>
      <c r="I176" s="84" t="s">
        <v>739</v>
      </c>
      <c r="J176" s="1" t="s">
        <v>740</v>
      </c>
      <c r="K176" s="1">
        <v>1</v>
      </c>
      <c r="L176" s="1">
        <v>12</v>
      </c>
    </row>
    <row r="177" spans="1:12" s="1" customFormat="1" x14ac:dyDescent="0.25">
      <c r="A177" s="6" t="s">
        <v>468</v>
      </c>
      <c r="B177" s="9" t="s">
        <v>554</v>
      </c>
      <c r="C177" s="100">
        <v>1.0034883720930232</v>
      </c>
      <c r="D177" s="117" t="s">
        <v>751</v>
      </c>
      <c r="E177" s="1" t="s">
        <v>737</v>
      </c>
      <c r="F177" s="10">
        <v>42619</v>
      </c>
      <c r="H177" s="6"/>
      <c r="I177" s="84" t="s">
        <v>739</v>
      </c>
      <c r="J177" s="1" t="s">
        <v>740</v>
      </c>
      <c r="K177" s="1">
        <v>1</v>
      </c>
      <c r="L177" s="1">
        <v>12</v>
      </c>
    </row>
    <row r="178" spans="1:12" s="1" customFormat="1" x14ac:dyDescent="0.25">
      <c r="A178" s="6" t="s">
        <v>468</v>
      </c>
      <c r="B178" s="9" t="s">
        <v>469</v>
      </c>
      <c r="C178" s="100" t="s">
        <v>726</v>
      </c>
      <c r="D178" s="117" t="s">
        <v>758</v>
      </c>
      <c r="E178" s="1" t="s">
        <v>737</v>
      </c>
      <c r="F178" s="10">
        <v>42619</v>
      </c>
      <c r="H178" s="6"/>
      <c r="I178" s="84" t="s">
        <v>739</v>
      </c>
      <c r="J178" s="1" t="s">
        <v>740</v>
      </c>
      <c r="K178" s="1">
        <v>1</v>
      </c>
      <c r="L178" s="1">
        <v>12</v>
      </c>
    </row>
    <row r="179" spans="1:12" s="1" customFormat="1" x14ac:dyDescent="0.25">
      <c r="A179" s="6" t="s">
        <v>471</v>
      </c>
      <c r="B179" s="9" t="s">
        <v>555</v>
      </c>
      <c r="C179" s="100">
        <v>1.0181818181818183</v>
      </c>
      <c r="D179" s="117" t="s">
        <v>751</v>
      </c>
      <c r="E179" s="1" t="s">
        <v>737</v>
      </c>
      <c r="F179" s="10">
        <v>42619</v>
      </c>
      <c r="G179" s="1" t="s">
        <v>744</v>
      </c>
      <c r="H179" s="6"/>
      <c r="I179" s="84" t="s">
        <v>739</v>
      </c>
      <c r="J179" s="1" t="s">
        <v>740</v>
      </c>
      <c r="K179" s="1">
        <v>1</v>
      </c>
      <c r="L179" s="1">
        <v>11</v>
      </c>
    </row>
    <row r="180" spans="1:12" s="1" customFormat="1" x14ac:dyDescent="0.25">
      <c r="A180" s="6" t="s">
        <v>471</v>
      </c>
      <c r="B180" s="9" t="s">
        <v>556</v>
      </c>
      <c r="C180" s="100">
        <v>0.93333333333333335</v>
      </c>
      <c r="D180" s="117" t="s">
        <v>751</v>
      </c>
      <c r="E180" s="1" t="s">
        <v>737</v>
      </c>
      <c r="F180" s="10">
        <v>42619</v>
      </c>
      <c r="G180" s="1" t="s">
        <v>744</v>
      </c>
      <c r="H180" s="6"/>
      <c r="I180" s="84" t="s">
        <v>739</v>
      </c>
      <c r="J180" s="1" t="s">
        <v>740</v>
      </c>
      <c r="K180" s="1">
        <v>1</v>
      </c>
      <c r="L180" s="1">
        <v>11</v>
      </c>
    </row>
    <row r="181" spans="1:12" s="1" customFormat="1" x14ac:dyDescent="0.25">
      <c r="A181" s="6" t="s">
        <v>471</v>
      </c>
      <c r="B181" s="9" t="s">
        <v>557</v>
      </c>
      <c r="C181" s="100">
        <v>1.0181818181818183</v>
      </c>
      <c r="D181" s="117" t="s">
        <v>751</v>
      </c>
      <c r="E181" s="1" t="s">
        <v>737</v>
      </c>
      <c r="F181" s="10">
        <v>42619</v>
      </c>
      <c r="G181" s="1" t="s">
        <v>744</v>
      </c>
      <c r="H181" s="6"/>
      <c r="I181" s="84" t="s">
        <v>739</v>
      </c>
      <c r="J181" s="1" t="s">
        <v>740</v>
      </c>
      <c r="K181" s="1">
        <v>1</v>
      </c>
      <c r="L181" s="1">
        <v>11</v>
      </c>
    </row>
    <row r="182" spans="1:12" s="1" customFormat="1" x14ac:dyDescent="0.25">
      <c r="A182" s="6" t="s">
        <v>471</v>
      </c>
      <c r="B182" s="9" t="s">
        <v>558</v>
      </c>
      <c r="C182" s="100">
        <v>1.0181818181818183</v>
      </c>
      <c r="D182" s="117" t="s">
        <v>751</v>
      </c>
      <c r="E182" s="1" t="s">
        <v>737</v>
      </c>
      <c r="F182" s="10">
        <v>42619</v>
      </c>
      <c r="G182" s="1" t="s">
        <v>744</v>
      </c>
      <c r="H182" s="6"/>
      <c r="I182" s="84" t="s">
        <v>739</v>
      </c>
      <c r="J182" s="1" t="s">
        <v>740</v>
      </c>
      <c r="K182" s="1">
        <v>1</v>
      </c>
      <c r="L182" s="1">
        <v>11</v>
      </c>
    </row>
    <row r="183" spans="1:12" s="1" customFormat="1" x14ac:dyDescent="0.25">
      <c r="A183" s="6" t="s">
        <v>471</v>
      </c>
      <c r="B183" s="9" t="s">
        <v>559</v>
      </c>
      <c r="C183" s="100">
        <v>1.1199999999999999</v>
      </c>
      <c r="D183" s="117" t="s">
        <v>751</v>
      </c>
      <c r="E183" s="1" t="s">
        <v>737</v>
      </c>
      <c r="F183" s="10">
        <v>42619</v>
      </c>
      <c r="G183" s="1" t="s">
        <v>744</v>
      </c>
      <c r="H183" s="6"/>
      <c r="I183" s="84" t="s">
        <v>739</v>
      </c>
      <c r="J183" s="1" t="s">
        <v>740</v>
      </c>
      <c r="K183" s="1">
        <v>1</v>
      </c>
      <c r="L183" s="1">
        <v>11</v>
      </c>
    </row>
    <row r="184" spans="1:12" s="1" customFormat="1" x14ac:dyDescent="0.25">
      <c r="A184" s="6" t="s">
        <v>471</v>
      </c>
      <c r="B184" s="9" t="s">
        <v>560</v>
      </c>
      <c r="C184" s="100">
        <v>1.0181818181818183</v>
      </c>
      <c r="D184" s="117" t="s">
        <v>751</v>
      </c>
      <c r="E184" s="1" t="s">
        <v>737</v>
      </c>
      <c r="F184" s="10">
        <v>42619</v>
      </c>
      <c r="G184" s="1" t="s">
        <v>744</v>
      </c>
      <c r="H184" s="6"/>
      <c r="I184" s="84" t="s">
        <v>739</v>
      </c>
      <c r="J184" s="1" t="s">
        <v>740</v>
      </c>
      <c r="K184" s="1">
        <v>1</v>
      </c>
      <c r="L184" s="1">
        <v>11</v>
      </c>
    </row>
    <row r="185" spans="1:12" s="1" customFormat="1" x14ac:dyDescent="0.25">
      <c r="A185" s="6" t="s">
        <v>471</v>
      </c>
      <c r="B185" s="9" t="s">
        <v>561</v>
      </c>
      <c r="C185" s="100">
        <v>1.0181818181818183</v>
      </c>
      <c r="D185" s="117" t="s">
        <v>751</v>
      </c>
      <c r="E185" s="1" t="s">
        <v>737</v>
      </c>
      <c r="F185" s="10">
        <v>42619</v>
      </c>
      <c r="G185" s="1" t="s">
        <v>744</v>
      </c>
      <c r="H185" s="6"/>
      <c r="I185" s="84" t="s">
        <v>739</v>
      </c>
      <c r="J185" s="1" t="s">
        <v>740</v>
      </c>
      <c r="K185" s="1">
        <v>1</v>
      </c>
      <c r="L185" s="1">
        <v>11</v>
      </c>
    </row>
    <row r="186" spans="1:12" s="1" customFormat="1" x14ac:dyDescent="0.25">
      <c r="A186" s="6" t="s">
        <v>471</v>
      </c>
      <c r="B186" s="9" t="s">
        <v>562</v>
      </c>
      <c r="C186" s="100">
        <v>1.0181818181818183</v>
      </c>
      <c r="D186" s="117" t="s">
        <v>751</v>
      </c>
      <c r="E186" s="1" t="s">
        <v>737</v>
      </c>
      <c r="F186" s="10">
        <v>42619</v>
      </c>
      <c r="G186" s="1" t="s">
        <v>744</v>
      </c>
      <c r="H186" s="6"/>
      <c r="I186" s="84" t="s">
        <v>739</v>
      </c>
      <c r="J186" s="1" t="s">
        <v>740</v>
      </c>
      <c r="K186" s="1">
        <v>1</v>
      </c>
      <c r="L186" s="1">
        <v>11</v>
      </c>
    </row>
    <row r="187" spans="1:12" s="1" customFormat="1" x14ac:dyDescent="0.25">
      <c r="A187" s="6" t="s">
        <v>471</v>
      </c>
      <c r="B187" s="9" t="s">
        <v>563</v>
      </c>
      <c r="C187" s="100">
        <v>1.0181818181818183</v>
      </c>
      <c r="D187" s="117" t="s">
        <v>751</v>
      </c>
      <c r="E187" s="1" t="s">
        <v>737</v>
      </c>
      <c r="F187" s="10">
        <v>42619</v>
      </c>
      <c r="G187" s="1" t="s">
        <v>744</v>
      </c>
      <c r="H187" s="6"/>
      <c r="I187" s="84" t="s">
        <v>739</v>
      </c>
      <c r="J187" s="1" t="s">
        <v>740</v>
      </c>
      <c r="K187" s="1">
        <v>1</v>
      </c>
      <c r="L187" s="1">
        <v>11</v>
      </c>
    </row>
    <row r="188" spans="1:12" s="1" customFormat="1" x14ac:dyDescent="0.25">
      <c r="A188" s="6" t="s">
        <v>471</v>
      </c>
      <c r="B188" s="9" t="s">
        <v>546</v>
      </c>
      <c r="C188" s="100">
        <v>1.0181818181818183</v>
      </c>
      <c r="D188" s="117" t="s">
        <v>751</v>
      </c>
      <c r="E188" s="1" t="s">
        <v>737</v>
      </c>
      <c r="F188" s="10">
        <v>42619</v>
      </c>
      <c r="G188" s="1" t="s">
        <v>744</v>
      </c>
      <c r="H188" s="6"/>
      <c r="I188" s="84" t="s">
        <v>739</v>
      </c>
      <c r="J188" s="1" t="s">
        <v>740</v>
      </c>
      <c r="K188" s="1">
        <v>1</v>
      </c>
      <c r="L188" s="1">
        <v>11</v>
      </c>
    </row>
    <row r="189" spans="1:12" s="1" customFormat="1" x14ac:dyDescent="0.25">
      <c r="A189" s="6" t="s">
        <v>471</v>
      </c>
      <c r="B189" s="9" t="s">
        <v>564</v>
      </c>
      <c r="C189" s="100">
        <v>0.93333333333333335</v>
      </c>
      <c r="D189" s="117" t="s">
        <v>751</v>
      </c>
      <c r="E189" s="1" t="s">
        <v>737</v>
      </c>
      <c r="F189" s="10">
        <v>42619</v>
      </c>
      <c r="G189" s="1" t="s">
        <v>744</v>
      </c>
      <c r="H189" s="6"/>
      <c r="I189" s="84" t="s">
        <v>739</v>
      </c>
      <c r="J189" s="1" t="s">
        <v>740</v>
      </c>
      <c r="K189" s="1">
        <v>1</v>
      </c>
      <c r="L189" s="1">
        <v>11</v>
      </c>
    </row>
    <row r="190" spans="1:12" s="1" customFormat="1" x14ac:dyDescent="0.25">
      <c r="A190" s="6" t="s">
        <v>471</v>
      </c>
      <c r="B190" s="9" t="s">
        <v>565</v>
      </c>
      <c r="C190" s="100">
        <v>0.93333333333333335</v>
      </c>
      <c r="D190" s="117" t="s">
        <v>751</v>
      </c>
      <c r="E190" s="1" t="s">
        <v>737</v>
      </c>
      <c r="F190" s="10">
        <v>42619</v>
      </c>
      <c r="G190" s="1" t="s">
        <v>744</v>
      </c>
      <c r="H190" s="6"/>
      <c r="I190" s="84" t="s">
        <v>739</v>
      </c>
      <c r="J190" s="1" t="s">
        <v>740</v>
      </c>
      <c r="K190" s="1">
        <v>1</v>
      </c>
      <c r="L190" s="1">
        <v>11</v>
      </c>
    </row>
    <row r="191" spans="1:12" s="1" customFormat="1" x14ac:dyDescent="0.25">
      <c r="A191" s="6" t="s">
        <v>471</v>
      </c>
      <c r="B191" s="9" t="s">
        <v>566</v>
      </c>
      <c r="C191" s="100">
        <v>1.0181818181818183</v>
      </c>
      <c r="D191" s="117" t="s">
        <v>751</v>
      </c>
      <c r="E191" s="1" t="s">
        <v>737</v>
      </c>
      <c r="F191" s="10">
        <v>42619</v>
      </c>
      <c r="G191" s="1" t="s">
        <v>744</v>
      </c>
      <c r="H191" s="6"/>
      <c r="I191" s="84" t="s">
        <v>739</v>
      </c>
      <c r="J191" s="1" t="s">
        <v>740</v>
      </c>
      <c r="K191" s="1">
        <v>1</v>
      </c>
      <c r="L191" s="1">
        <v>11</v>
      </c>
    </row>
    <row r="192" spans="1:12" s="1" customFormat="1" x14ac:dyDescent="0.25">
      <c r="A192" s="6" t="s">
        <v>471</v>
      </c>
      <c r="B192" s="9" t="s">
        <v>567</v>
      </c>
      <c r="C192" s="100">
        <v>1.0181818181818183</v>
      </c>
      <c r="D192" s="117" t="s">
        <v>751</v>
      </c>
      <c r="E192" s="1" t="s">
        <v>737</v>
      </c>
      <c r="F192" s="10">
        <v>42619</v>
      </c>
      <c r="G192" s="1" t="s">
        <v>744</v>
      </c>
      <c r="H192" s="6"/>
      <c r="I192" s="84" t="s">
        <v>739</v>
      </c>
      <c r="J192" s="1" t="s">
        <v>740</v>
      </c>
      <c r="K192" s="1">
        <v>1</v>
      </c>
      <c r="L192" s="1">
        <v>11</v>
      </c>
    </row>
    <row r="193" spans="1:12" s="1" customFormat="1" x14ac:dyDescent="0.25">
      <c r="A193" s="6" t="s">
        <v>471</v>
      </c>
      <c r="B193" s="9" t="s">
        <v>568</v>
      </c>
      <c r="C193" s="100">
        <v>0.93333333333333335</v>
      </c>
      <c r="D193" s="117" t="s">
        <v>751</v>
      </c>
      <c r="E193" s="1" t="s">
        <v>737</v>
      </c>
      <c r="F193" s="10">
        <v>42619</v>
      </c>
      <c r="G193" s="1" t="s">
        <v>744</v>
      </c>
      <c r="H193" s="6"/>
      <c r="I193" s="84" t="s">
        <v>739</v>
      </c>
      <c r="J193" s="1" t="s">
        <v>740</v>
      </c>
      <c r="K193" s="1">
        <v>1</v>
      </c>
      <c r="L193" s="1">
        <v>11</v>
      </c>
    </row>
    <row r="194" spans="1:12" s="1" customFormat="1" x14ac:dyDescent="0.25">
      <c r="A194" s="6" t="s">
        <v>471</v>
      </c>
      <c r="B194" s="9" t="s">
        <v>569</v>
      </c>
      <c r="C194" s="100">
        <v>1.0181818181818183</v>
      </c>
      <c r="D194" s="117" t="s">
        <v>751</v>
      </c>
      <c r="E194" s="1" t="s">
        <v>737</v>
      </c>
      <c r="F194" s="10">
        <v>42619</v>
      </c>
      <c r="G194" s="1" t="s">
        <v>744</v>
      </c>
      <c r="H194" s="6"/>
      <c r="I194" s="84" t="s">
        <v>739</v>
      </c>
      <c r="J194" s="1" t="s">
        <v>740</v>
      </c>
      <c r="K194" s="1">
        <v>1</v>
      </c>
      <c r="L194" s="1">
        <v>11</v>
      </c>
    </row>
    <row r="195" spans="1:12" s="1" customFormat="1" x14ac:dyDescent="0.25">
      <c r="A195" s="6" t="s">
        <v>471</v>
      </c>
      <c r="B195" s="9" t="s">
        <v>570</v>
      </c>
      <c r="C195" s="100">
        <v>0.93333333333333335</v>
      </c>
      <c r="D195" s="117" t="s">
        <v>751</v>
      </c>
      <c r="E195" s="1" t="s">
        <v>737</v>
      </c>
      <c r="F195" s="10">
        <v>42619</v>
      </c>
      <c r="G195" s="1" t="s">
        <v>744</v>
      </c>
      <c r="H195" s="6"/>
      <c r="I195" s="84" t="s">
        <v>739</v>
      </c>
      <c r="J195" s="1" t="s">
        <v>740</v>
      </c>
      <c r="K195" s="1">
        <v>1</v>
      </c>
      <c r="L195" s="1">
        <v>11</v>
      </c>
    </row>
    <row r="196" spans="1:12" s="1" customFormat="1" x14ac:dyDescent="0.25">
      <c r="A196" s="6" t="s">
        <v>471</v>
      </c>
      <c r="B196" s="9" t="s">
        <v>571</v>
      </c>
      <c r="C196" s="100">
        <v>0.93333333333333335</v>
      </c>
      <c r="D196" s="117" t="s">
        <v>751</v>
      </c>
      <c r="E196" s="1" t="s">
        <v>737</v>
      </c>
      <c r="F196" s="10">
        <v>42619</v>
      </c>
      <c r="G196" s="1" t="s">
        <v>744</v>
      </c>
      <c r="H196" s="6"/>
      <c r="I196" s="84" t="s">
        <v>739</v>
      </c>
      <c r="J196" s="1" t="s">
        <v>740</v>
      </c>
      <c r="K196" s="1">
        <v>1</v>
      </c>
      <c r="L196" s="1">
        <v>11</v>
      </c>
    </row>
    <row r="197" spans="1:12" s="1" customFormat="1" x14ac:dyDescent="0.25">
      <c r="A197" s="6" t="s">
        <v>510</v>
      </c>
      <c r="B197" s="9" t="s">
        <v>511</v>
      </c>
      <c r="C197" s="99">
        <v>960</v>
      </c>
      <c r="D197" s="99" t="s">
        <v>752</v>
      </c>
      <c r="E197" s="1" t="s">
        <v>737</v>
      </c>
      <c r="F197" s="10">
        <v>42619</v>
      </c>
      <c r="H197" s="10"/>
      <c r="I197" s="84" t="s">
        <v>759</v>
      </c>
      <c r="J197" s="1" t="s">
        <v>740</v>
      </c>
      <c r="K197" s="1">
        <v>1</v>
      </c>
      <c r="L197" s="1">
        <v>10</v>
      </c>
    </row>
    <row r="198" spans="1:12" s="1" customFormat="1" x14ac:dyDescent="0.25">
      <c r="A198" s="6" t="s">
        <v>510</v>
      </c>
      <c r="B198" s="9" t="s">
        <v>512</v>
      </c>
      <c r="C198" s="99">
        <v>990</v>
      </c>
      <c r="D198" s="99" t="s">
        <v>752</v>
      </c>
      <c r="E198" s="1" t="s">
        <v>737</v>
      </c>
      <c r="F198" s="10">
        <v>42619</v>
      </c>
      <c r="H198" s="10"/>
      <c r="I198" s="84" t="s">
        <v>759</v>
      </c>
      <c r="J198" s="1" t="s">
        <v>740</v>
      </c>
      <c r="K198" s="1">
        <v>1</v>
      </c>
      <c r="L198" s="1">
        <v>10</v>
      </c>
    </row>
    <row r="199" spans="1:12" s="1" customFormat="1" x14ac:dyDescent="0.25">
      <c r="A199" s="6" t="s">
        <v>510</v>
      </c>
      <c r="B199" s="9" t="s">
        <v>513</v>
      </c>
      <c r="C199" s="99">
        <v>990</v>
      </c>
      <c r="D199" s="99" t="s">
        <v>752</v>
      </c>
      <c r="E199" s="1" t="s">
        <v>737</v>
      </c>
      <c r="F199" s="10">
        <v>42619</v>
      </c>
      <c r="H199" s="10"/>
      <c r="I199" s="84" t="s">
        <v>759</v>
      </c>
      <c r="J199" s="1" t="s">
        <v>740</v>
      </c>
      <c r="K199" s="1">
        <v>1</v>
      </c>
      <c r="L199" s="1">
        <v>10</v>
      </c>
    </row>
    <row r="200" spans="1:12" s="1" customFormat="1" x14ac:dyDescent="0.25">
      <c r="A200" s="6" t="s">
        <v>510</v>
      </c>
      <c r="B200" s="9" t="s">
        <v>514</v>
      </c>
      <c r="C200" s="99">
        <v>1000</v>
      </c>
      <c r="D200" s="99" t="s">
        <v>752</v>
      </c>
      <c r="E200" s="1" t="s">
        <v>737</v>
      </c>
      <c r="F200" s="10">
        <v>42619</v>
      </c>
      <c r="H200" s="10"/>
      <c r="I200" s="84" t="s">
        <v>759</v>
      </c>
      <c r="J200" s="1" t="s">
        <v>740</v>
      </c>
      <c r="K200" s="1">
        <v>1</v>
      </c>
      <c r="L200" s="1">
        <v>10</v>
      </c>
    </row>
    <row r="201" spans="1:12" s="1" customFormat="1" x14ac:dyDescent="0.25">
      <c r="A201" s="6" t="s">
        <v>510</v>
      </c>
      <c r="B201" s="9" t="s">
        <v>515</v>
      </c>
      <c r="C201" s="99">
        <v>1000</v>
      </c>
      <c r="D201" s="99" t="s">
        <v>752</v>
      </c>
      <c r="E201" s="1" t="s">
        <v>737</v>
      </c>
      <c r="F201" s="10">
        <v>42619</v>
      </c>
      <c r="H201" s="10"/>
      <c r="I201" s="84" t="s">
        <v>759</v>
      </c>
      <c r="J201" s="1" t="s">
        <v>740</v>
      </c>
      <c r="K201" s="1">
        <v>1</v>
      </c>
      <c r="L201" s="1">
        <v>10</v>
      </c>
    </row>
    <row r="202" spans="1:12" s="1" customFormat="1" x14ac:dyDescent="0.25">
      <c r="A202" s="6" t="s">
        <v>510</v>
      </c>
      <c r="B202" s="9" t="s">
        <v>516</v>
      </c>
      <c r="C202" s="99">
        <v>970</v>
      </c>
      <c r="D202" s="99" t="s">
        <v>752</v>
      </c>
      <c r="E202" s="1" t="s">
        <v>737</v>
      </c>
      <c r="F202" s="10">
        <v>42619</v>
      </c>
      <c r="H202" s="10"/>
      <c r="I202" s="84" t="s">
        <v>759</v>
      </c>
      <c r="J202" s="1" t="s">
        <v>740</v>
      </c>
      <c r="K202" s="1">
        <v>1</v>
      </c>
      <c r="L202" s="1">
        <v>10</v>
      </c>
    </row>
    <row r="203" spans="1:12" s="1" customFormat="1" x14ac:dyDescent="0.25">
      <c r="A203" s="6" t="s">
        <v>510</v>
      </c>
      <c r="B203" s="9" t="s">
        <v>517</v>
      </c>
      <c r="C203" s="99">
        <v>1000</v>
      </c>
      <c r="D203" s="99" t="s">
        <v>752</v>
      </c>
      <c r="E203" s="1" t="s">
        <v>737</v>
      </c>
      <c r="F203" s="10">
        <v>42619</v>
      </c>
      <c r="H203" s="10"/>
      <c r="I203" s="84" t="s">
        <v>759</v>
      </c>
      <c r="J203" s="1" t="s">
        <v>740</v>
      </c>
      <c r="K203" s="1">
        <v>1</v>
      </c>
      <c r="L203" s="1">
        <v>10</v>
      </c>
    </row>
    <row r="204" spans="1:12" s="1" customFormat="1" x14ac:dyDescent="0.25">
      <c r="A204" s="6" t="s">
        <v>510</v>
      </c>
      <c r="B204" s="9" t="s">
        <v>518</v>
      </c>
      <c r="C204" s="99">
        <v>1000</v>
      </c>
      <c r="D204" s="99" t="s">
        <v>752</v>
      </c>
      <c r="E204" s="1" t="s">
        <v>737</v>
      </c>
      <c r="F204" s="10">
        <v>42619</v>
      </c>
      <c r="H204" s="10"/>
      <c r="I204" s="84" t="s">
        <v>759</v>
      </c>
      <c r="J204" s="1" t="s">
        <v>740</v>
      </c>
      <c r="K204" s="1">
        <v>1</v>
      </c>
      <c r="L204" s="1">
        <v>10</v>
      </c>
    </row>
    <row r="205" spans="1:12" s="1" customFormat="1" x14ac:dyDescent="0.25">
      <c r="A205" s="6" t="s">
        <v>510</v>
      </c>
      <c r="B205" s="9" t="s">
        <v>519</v>
      </c>
      <c r="C205" s="99">
        <v>1000</v>
      </c>
      <c r="D205" s="99" t="s">
        <v>752</v>
      </c>
      <c r="E205" s="1" t="s">
        <v>737</v>
      </c>
      <c r="F205" s="10">
        <v>42619</v>
      </c>
      <c r="H205" s="10"/>
      <c r="I205" s="84" t="s">
        <v>759</v>
      </c>
      <c r="J205" s="1" t="s">
        <v>740</v>
      </c>
      <c r="K205" s="1">
        <v>1</v>
      </c>
      <c r="L205" s="1">
        <v>10</v>
      </c>
    </row>
    <row r="206" spans="1:12" s="1" customFormat="1" x14ac:dyDescent="0.25">
      <c r="A206" s="6" t="s">
        <v>510</v>
      </c>
      <c r="B206" s="9" t="s">
        <v>520</v>
      </c>
      <c r="C206" s="99">
        <v>1000</v>
      </c>
      <c r="D206" s="99" t="s">
        <v>752</v>
      </c>
      <c r="E206" s="1" t="s">
        <v>737</v>
      </c>
      <c r="F206" s="10">
        <v>42619</v>
      </c>
      <c r="H206" s="10"/>
      <c r="I206" s="84" t="s">
        <v>759</v>
      </c>
      <c r="J206" s="1" t="s">
        <v>740</v>
      </c>
      <c r="K206" s="1">
        <v>1</v>
      </c>
      <c r="L206" s="1">
        <v>10</v>
      </c>
    </row>
    <row r="207" spans="1:12" s="1" customFormat="1" x14ac:dyDescent="0.25">
      <c r="A207" s="6" t="s">
        <v>510</v>
      </c>
      <c r="B207" s="9" t="s">
        <v>521</v>
      </c>
      <c r="C207" s="99">
        <v>950</v>
      </c>
      <c r="D207" s="99" t="s">
        <v>752</v>
      </c>
      <c r="E207" s="1" t="s">
        <v>737</v>
      </c>
      <c r="F207" s="10">
        <v>42619</v>
      </c>
      <c r="H207" s="10"/>
      <c r="I207" s="84" t="s">
        <v>759</v>
      </c>
      <c r="J207" s="1" t="s">
        <v>740</v>
      </c>
      <c r="K207" s="1">
        <v>1</v>
      </c>
      <c r="L207" s="1">
        <v>10</v>
      </c>
    </row>
    <row r="208" spans="1:12" s="1" customFormat="1" x14ac:dyDescent="0.25">
      <c r="A208" s="6" t="s">
        <v>510</v>
      </c>
      <c r="B208" s="9" t="s">
        <v>522</v>
      </c>
      <c r="C208" s="99">
        <v>1000</v>
      </c>
      <c r="D208" s="99" t="s">
        <v>752</v>
      </c>
      <c r="E208" s="1" t="s">
        <v>737</v>
      </c>
      <c r="F208" s="10">
        <v>42619</v>
      </c>
      <c r="H208" s="10"/>
      <c r="I208" s="84" t="s">
        <v>759</v>
      </c>
      <c r="J208" s="1" t="s">
        <v>740</v>
      </c>
      <c r="K208" s="1">
        <v>1</v>
      </c>
      <c r="L208" s="1">
        <v>10</v>
      </c>
    </row>
    <row r="209" spans="1:12" s="1" customFormat="1" x14ac:dyDescent="0.25">
      <c r="A209" s="6" t="s">
        <v>510</v>
      </c>
      <c r="B209" s="9" t="s">
        <v>523</v>
      </c>
      <c r="C209" s="99">
        <v>1000</v>
      </c>
      <c r="D209" s="99" t="s">
        <v>752</v>
      </c>
      <c r="E209" s="1" t="s">
        <v>737</v>
      </c>
      <c r="F209" s="10">
        <v>42619</v>
      </c>
      <c r="H209" s="10"/>
      <c r="I209" s="84" t="s">
        <v>759</v>
      </c>
      <c r="J209" s="1" t="s">
        <v>740</v>
      </c>
      <c r="K209" s="1">
        <v>1</v>
      </c>
      <c r="L209" s="1">
        <v>10</v>
      </c>
    </row>
    <row r="210" spans="1:12" s="1" customFormat="1" x14ac:dyDescent="0.25">
      <c r="A210" s="6" t="s">
        <v>510</v>
      </c>
      <c r="B210" s="9" t="s">
        <v>524</v>
      </c>
      <c r="C210" s="99">
        <v>1000</v>
      </c>
      <c r="D210" s="99" t="s">
        <v>752</v>
      </c>
      <c r="E210" s="1" t="s">
        <v>737</v>
      </c>
      <c r="F210" s="10">
        <v>42619</v>
      </c>
      <c r="H210" s="10"/>
      <c r="I210" s="84" t="s">
        <v>759</v>
      </c>
      <c r="J210" s="1" t="s">
        <v>740</v>
      </c>
      <c r="K210" s="1">
        <v>1</v>
      </c>
      <c r="L210" s="1">
        <v>10</v>
      </c>
    </row>
    <row r="211" spans="1:12" s="1" customFormat="1" x14ac:dyDescent="0.25">
      <c r="A211" s="6" t="s">
        <v>510</v>
      </c>
      <c r="B211" s="9" t="s">
        <v>525</v>
      </c>
      <c r="C211" s="99">
        <v>990</v>
      </c>
      <c r="D211" s="99" t="s">
        <v>752</v>
      </c>
      <c r="E211" s="1" t="s">
        <v>737</v>
      </c>
      <c r="F211" s="10">
        <v>42619</v>
      </c>
      <c r="H211" s="10"/>
      <c r="I211" s="84" t="s">
        <v>759</v>
      </c>
      <c r="J211" s="1" t="s">
        <v>740</v>
      </c>
      <c r="K211" s="1">
        <v>1</v>
      </c>
      <c r="L211" s="1">
        <v>10</v>
      </c>
    </row>
    <row r="212" spans="1:12" s="1" customFormat="1" x14ac:dyDescent="0.25">
      <c r="A212" s="6" t="s">
        <v>510</v>
      </c>
      <c r="B212" s="9" t="s">
        <v>526</v>
      </c>
      <c r="C212" s="99">
        <v>1000</v>
      </c>
      <c r="D212" s="99" t="s">
        <v>752</v>
      </c>
      <c r="E212" s="1" t="s">
        <v>737</v>
      </c>
      <c r="F212" s="10">
        <v>42619</v>
      </c>
      <c r="H212" s="10"/>
      <c r="I212" s="84" t="s">
        <v>759</v>
      </c>
      <c r="J212" s="1" t="s">
        <v>740</v>
      </c>
      <c r="K212" s="1">
        <v>1</v>
      </c>
      <c r="L212" s="1">
        <v>10</v>
      </c>
    </row>
    <row r="213" spans="1:12" s="1" customFormat="1" x14ac:dyDescent="0.25">
      <c r="A213" s="6" t="s">
        <v>510</v>
      </c>
      <c r="B213" s="9" t="s">
        <v>527</v>
      </c>
      <c r="C213" s="99">
        <v>990</v>
      </c>
      <c r="D213" s="99" t="s">
        <v>752</v>
      </c>
      <c r="E213" s="1" t="s">
        <v>737</v>
      </c>
      <c r="F213" s="10">
        <v>42619</v>
      </c>
      <c r="H213" s="10"/>
      <c r="I213" s="84" t="s">
        <v>759</v>
      </c>
      <c r="J213" s="1" t="s">
        <v>740</v>
      </c>
      <c r="K213" s="1">
        <v>1</v>
      </c>
      <c r="L213" s="1">
        <v>10</v>
      </c>
    </row>
    <row r="214" spans="1:12" s="1" customFormat="1" x14ac:dyDescent="0.25">
      <c r="A214" s="6" t="s">
        <v>510</v>
      </c>
      <c r="B214" s="9" t="s">
        <v>528</v>
      </c>
      <c r="C214" s="99">
        <v>1000</v>
      </c>
      <c r="D214" s="99" t="s">
        <v>752</v>
      </c>
      <c r="E214" s="1" t="s">
        <v>737</v>
      </c>
      <c r="F214" s="10">
        <v>42619</v>
      </c>
      <c r="H214" s="10"/>
      <c r="I214" s="84" t="s">
        <v>759</v>
      </c>
      <c r="J214" s="1" t="s">
        <v>740</v>
      </c>
      <c r="K214" s="1">
        <v>1</v>
      </c>
      <c r="L214" s="1">
        <v>10</v>
      </c>
    </row>
    <row r="215" spans="1:12" s="1" customFormat="1" x14ac:dyDescent="0.25">
      <c r="A215" s="6" t="s">
        <v>530</v>
      </c>
      <c r="B215" s="9" t="s">
        <v>577</v>
      </c>
      <c r="C215" s="99" t="s">
        <v>748</v>
      </c>
      <c r="D215" s="9"/>
      <c r="E215" s="1" t="s">
        <v>737</v>
      </c>
      <c r="F215" s="10">
        <v>42625</v>
      </c>
      <c r="H215" s="10"/>
      <c r="I215" s="86" t="s">
        <v>760</v>
      </c>
      <c r="J215" s="1" t="s">
        <v>740</v>
      </c>
      <c r="K215" s="1">
        <v>1</v>
      </c>
      <c r="L215" s="1">
        <v>1</v>
      </c>
    </row>
    <row r="216" spans="1:12" s="1" customFormat="1" x14ac:dyDescent="0.25">
      <c r="A216" s="6" t="s">
        <v>530</v>
      </c>
      <c r="B216" s="9" t="s">
        <v>578</v>
      </c>
      <c r="C216" s="99" t="s">
        <v>748</v>
      </c>
      <c r="D216" s="9"/>
      <c r="E216" s="1" t="s">
        <v>737</v>
      </c>
      <c r="F216" s="10">
        <v>42625</v>
      </c>
      <c r="H216" s="10"/>
      <c r="I216" s="86" t="s">
        <v>760</v>
      </c>
      <c r="J216" s="1" t="s">
        <v>740</v>
      </c>
      <c r="K216" s="1">
        <v>1</v>
      </c>
      <c r="L216" s="1">
        <v>1</v>
      </c>
    </row>
    <row r="217" spans="1:12" s="1" customFormat="1" x14ac:dyDescent="0.25">
      <c r="A217" s="6" t="s">
        <v>530</v>
      </c>
      <c r="B217" s="9" t="s">
        <v>579</v>
      </c>
      <c r="C217" s="99" t="s">
        <v>748</v>
      </c>
      <c r="D217" s="9"/>
      <c r="E217" s="1" t="s">
        <v>737</v>
      </c>
      <c r="F217" s="10">
        <v>42629</v>
      </c>
      <c r="H217" s="10"/>
      <c r="I217" s="86" t="s">
        <v>761</v>
      </c>
      <c r="J217" s="1" t="s">
        <v>740</v>
      </c>
      <c r="K217" s="1">
        <v>1</v>
      </c>
      <c r="L217" s="1">
        <v>1</v>
      </c>
    </row>
    <row r="218" spans="1:12" s="1" customFormat="1" ht="15.75" x14ac:dyDescent="0.25">
      <c r="A218" s="6" t="s">
        <v>580</v>
      </c>
      <c r="B218" s="9" t="s">
        <v>581</v>
      </c>
      <c r="C218" s="100">
        <v>0.43928571428571428</v>
      </c>
      <c r="D218" s="9" t="s">
        <v>762</v>
      </c>
      <c r="E218" s="1" t="s">
        <v>737</v>
      </c>
      <c r="F218" s="10">
        <v>42585</v>
      </c>
      <c r="H218" s="119"/>
      <c r="I218" s="84" t="s">
        <v>763</v>
      </c>
      <c r="J218" s="1" t="s">
        <v>740</v>
      </c>
      <c r="K218" s="1">
        <v>1</v>
      </c>
      <c r="L218" s="1">
        <v>2</v>
      </c>
    </row>
    <row r="219" spans="1:12" s="1" customFormat="1" ht="15.75" x14ac:dyDescent="0.25">
      <c r="A219" s="6" t="s">
        <v>580</v>
      </c>
      <c r="B219" s="9" t="s">
        <v>582</v>
      </c>
      <c r="C219" s="100">
        <v>0.57656250000000009</v>
      </c>
      <c r="D219" s="9" t="s">
        <v>762</v>
      </c>
      <c r="E219" s="1" t="s">
        <v>737</v>
      </c>
      <c r="F219" s="10">
        <v>42585</v>
      </c>
      <c r="H219" s="119"/>
      <c r="I219" s="84" t="s">
        <v>763</v>
      </c>
      <c r="J219" s="1" t="s">
        <v>740</v>
      </c>
      <c r="K219" s="1">
        <v>1</v>
      </c>
      <c r="L219" s="1">
        <v>2</v>
      </c>
    </row>
    <row r="220" spans="1:12" s="1" customFormat="1" ht="15.75" x14ac:dyDescent="0.25">
      <c r="A220" s="6" t="s">
        <v>580</v>
      </c>
      <c r="B220" s="9" t="s">
        <v>583</v>
      </c>
      <c r="C220" s="100">
        <v>0.65892857142857142</v>
      </c>
      <c r="D220" s="9" t="s">
        <v>762</v>
      </c>
      <c r="E220" s="1" t="s">
        <v>737</v>
      </c>
      <c r="F220" s="10">
        <v>42585</v>
      </c>
      <c r="H220" s="119"/>
      <c r="I220" s="84" t="s">
        <v>763</v>
      </c>
      <c r="J220" s="1" t="s">
        <v>740</v>
      </c>
      <c r="K220" s="1">
        <v>1</v>
      </c>
      <c r="L220" s="1">
        <v>2</v>
      </c>
    </row>
    <row r="221" spans="1:12" s="1" customFormat="1" ht="15.75" x14ac:dyDescent="0.25">
      <c r="A221" s="6" t="s">
        <v>580</v>
      </c>
      <c r="B221" s="9" t="s">
        <v>584</v>
      </c>
      <c r="C221" s="100">
        <v>0.65892857142857142</v>
      </c>
      <c r="D221" s="9" t="s">
        <v>762</v>
      </c>
      <c r="E221" s="1" t="s">
        <v>737</v>
      </c>
      <c r="F221" s="10">
        <v>42585</v>
      </c>
      <c r="H221" s="119"/>
      <c r="I221" s="84" t="s">
        <v>763</v>
      </c>
      <c r="J221" s="1" t="s">
        <v>740</v>
      </c>
      <c r="K221" s="1">
        <v>1</v>
      </c>
      <c r="L221" s="1">
        <v>2</v>
      </c>
    </row>
    <row r="222" spans="1:12" s="1" customFormat="1" ht="15.75" x14ac:dyDescent="0.25">
      <c r="A222" s="6" t="s">
        <v>580</v>
      </c>
      <c r="B222" s="9" t="s">
        <v>585</v>
      </c>
      <c r="C222" s="100">
        <v>0.65892857142857142</v>
      </c>
      <c r="D222" s="9" t="s">
        <v>762</v>
      </c>
      <c r="E222" s="1" t="s">
        <v>737</v>
      </c>
      <c r="F222" s="10">
        <v>42585</v>
      </c>
      <c r="H222" s="119"/>
      <c r="I222" s="84" t="s">
        <v>763</v>
      </c>
      <c r="J222" s="1" t="s">
        <v>740</v>
      </c>
      <c r="K222" s="1">
        <v>1</v>
      </c>
      <c r="L222" s="1">
        <v>2</v>
      </c>
    </row>
    <row r="223" spans="1:12" s="1" customFormat="1" ht="15.75" x14ac:dyDescent="0.25">
      <c r="A223" s="6" t="s">
        <v>580</v>
      </c>
      <c r="B223" s="9" t="s">
        <v>586</v>
      </c>
      <c r="C223" s="100">
        <v>0.61499999999999999</v>
      </c>
      <c r="D223" s="9" t="s">
        <v>762</v>
      </c>
      <c r="E223" s="1" t="s">
        <v>737</v>
      </c>
      <c r="F223" s="10">
        <v>42585</v>
      </c>
      <c r="H223" s="119"/>
      <c r="I223" s="84" t="s">
        <v>763</v>
      </c>
      <c r="J223" s="1" t="s">
        <v>740</v>
      </c>
      <c r="K223" s="1">
        <v>1</v>
      </c>
      <c r="L223" s="1">
        <v>2</v>
      </c>
    </row>
    <row r="224" spans="1:12" s="1" customFormat="1" ht="15.75" x14ac:dyDescent="0.25">
      <c r="A224" s="6" t="s">
        <v>580</v>
      </c>
      <c r="B224" s="9" t="s">
        <v>587</v>
      </c>
      <c r="C224" s="100">
        <v>0.61499999999999999</v>
      </c>
      <c r="D224" s="9" t="s">
        <v>762</v>
      </c>
      <c r="E224" s="1" t="s">
        <v>737</v>
      </c>
      <c r="F224" s="10">
        <v>42585</v>
      </c>
      <c r="H224" s="119"/>
      <c r="I224" s="84" t="s">
        <v>763</v>
      </c>
      <c r="J224" s="1" t="s">
        <v>740</v>
      </c>
      <c r="K224" s="1">
        <v>1</v>
      </c>
      <c r="L224" s="1">
        <v>2</v>
      </c>
    </row>
    <row r="225" spans="1:12" s="1" customFormat="1" ht="15.75" x14ac:dyDescent="0.25">
      <c r="A225" s="6" t="s">
        <v>580</v>
      </c>
      <c r="B225" s="9" t="s">
        <v>588</v>
      </c>
      <c r="C225" s="100">
        <v>0.57656250000000009</v>
      </c>
      <c r="D225" s="9" t="s">
        <v>762</v>
      </c>
      <c r="E225" s="1" t="s">
        <v>737</v>
      </c>
      <c r="F225" s="10">
        <v>42585</v>
      </c>
      <c r="H225" s="119"/>
      <c r="I225" s="84" t="s">
        <v>763</v>
      </c>
      <c r="J225" s="1" t="s">
        <v>740</v>
      </c>
      <c r="K225" s="1">
        <v>1</v>
      </c>
      <c r="L225" s="1">
        <v>2</v>
      </c>
    </row>
    <row r="226" spans="1:12" s="1" customFormat="1" ht="15.75" x14ac:dyDescent="0.25">
      <c r="A226" s="6" t="s">
        <v>580</v>
      </c>
      <c r="B226" s="9" t="s">
        <v>589</v>
      </c>
      <c r="C226" s="100">
        <v>0.20500000000000002</v>
      </c>
      <c r="D226" s="9" t="s">
        <v>762</v>
      </c>
      <c r="E226" s="1" t="s">
        <v>737</v>
      </c>
      <c r="F226" s="10">
        <v>42585</v>
      </c>
      <c r="H226" s="119"/>
      <c r="I226" s="84" t="s">
        <v>763</v>
      </c>
      <c r="J226" s="1" t="s">
        <v>740</v>
      </c>
      <c r="K226" s="1">
        <v>1</v>
      </c>
      <c r="L226" s="1">
        <v>2</v>
      </c>
    </row>
    <row r="227" spans="1:12" s="1" customFormat="1" ht="15.75" x14ac:dyDescent="0.25">
      <c r="A227" s="6" t="s">
        <v>580</v>
      </c>
      <c r="B227" s="9" t="s">
        <v>590</v>
      </c>
      <c r="C227" s="100">
        <v>0.20500000000000002</v>
      </c>
      <c r="D227" s="9" t="s">
        <v>762</v>
      </c>
      <c r="E227" s="1" t="s">
        <v>737</v>
      </c>
      <c r="F227" s="10">
        <v>42585</v>
      </c>
      <c r="H227" s="119"/>
      <c r="I227" s="84" t="s">
        <v>763</v>
      </c>
      <c r="J227" s="1" t="s">
        <v>740</v>
      </c>
      <c r="K227" s="1">
        <v>1</v>
      </c>
      <c r="L227" s="1">
        <v>2</v>
      </c>
    </row>
    <row r="228" spans="1:12" s="1" customFormat="1" ht="15.75" x14ac:dyDescent="0.25">
      <c r="A228" s="6" t="s">
        <v>580</v>
      </c>
      <c r="B228" s="9" t="s">
        <v>591</v>
      </c>
      <c r="C228" s="100">
        <v>0.65892857142857142</v>
      </c>
      <c r="D228" s="9" t="s">
        <v>762</v>
      </c>
      <c r="E228" s="1" t="s">
        <v>737</v>
      </c>
      <c r="F228" s="10">
        <v>42585</v>
      </c>
      <c r="H228" s="119"/>
      <c r="I228" s="84" t="s">
        <v>763</v>
      </c>
      <c r="J228" s="1" t="s">
        <v>740</v>
      </c>
      <c r="K228" s="1">
        <v>1</v>
      </c>
      <c r="L228" s="1">
        <v>2</v>
      </c>
    </row>
    <row r="229" spans="1:12" s="1" customFormat="1" ht="15.75" x14ac:dyDescent="0.25">
      <c r="A229" s="6" t="s">
        <v>580</v>
      </c>
      <c r="B229" s="9" t="s">
        <v>592</v>
      </c>
      <c r="C229" s="100">
        <v>0.43928571428571428</v>
      </c>
      <c r="D229" s="9" t="s">
        <v>762</v>
      </c>
      <c r="E229" s="1" t="s">
        <v>737</v>
      </c>
      <c r="F229" s="10">
        <v>42585</v>
      </c>
      <c r="H229" s="119"/>
      <c r="I229" s="84" t="s">
        <v>763</v>
      </c>
      <c r="J229" s="1" t="s">
        <v>740</v>
      </c>
      <c r="K229" s="1">
        <v>1</v>
      </c>
      <c r="L229" s="1">
        <v>2</v>
      </c>
    </row>
    <row r="230" spans="1:12" s="1" customFormat="1" ht="15.75" x14ac:dyDescent="0.25">
      <c r="A230" s="6" t="s">
        <v>580</v>
      </c>
      <c r="B230" s="9" t="s">
        <v>593</v>
      </c>
      <c r="C230" s="100">
        <v>0.38437500000000002</v>
      </c>
      <c r="D230" s="9" t="s">
        <v>762</v>
      </c>
      <c r="E230" s="1" t="s">
        <v>737</v>
      </c>
      <c r="F230" s="10">
        <v>42585</v>
      </c>
      <c r="H230" s="119"/>
      <c r="I230" s="84" t="s">
        <v>763</v>
      </c>
      <c r="J230" s="1" t="s">
        <v>740</v>
      </c>
      <c r="K230" s="1">
        <v>1</v>
      </c>
      <c r="L230" s="1">
        <v>2</v>
      </c>
    </row>
    <row r="231" spans="1:12" s="1" customFormat="1" ht="15.75" x14ac:dyDescent="0.25">
      <c r="A231" s="6" t="s">
        <v>580</v>
      </c>
      <c r="B231" s="9" t="s">
        <v>594</v>
      </c>
      <c r="C231" s="100">
        <v>0.65892857142857142</v>
      </c>
      <c r="D231" s="9" t="s">
        <v>762</v>
      </c>
      <c r="E231" s="1" t="s">
        <v>737</v>
      </c>
      <c r="F231" s="10">
        <v>42585</v>
      </c>
      <c r="H231" s="119"/>
      <c r="I231" s="84" t="s">
        <v>763</v>
      </c>
      <c r="J231" s="1" t="s">
        <v>740</v>
      </c>
      <c r="K231" s="1">
        <v>1</v>
      </c>
      <c r="L231" s="1">
        <v>2</v>
      </c>
    </row>
    <row r="232" spans="1:12" s="1" customFormat="1" ht="15.75" x14ac:dyDescent="0.25">
      <c r="A232" s="6" t="s">
        <v>580</v>
      </c>
      <c r="B232" s="9" t="s">
        <v>595</v>
      </c>
      <c r="C232" s="100">
        <v>0.43928571428571428</v>
      </c>
      <c r="D232" s="9" t="s">
        <v>762</v>
      </c>
      <c r="E232" s="1" t="s">
        <v>737</v>
      </c>
      <c r="F232" s="10">
        <v>42585</v>
      </c>
      <c r="H232" s="119"/>
      <c r="I232" s="84" t="s">
        <v>763</v>
      </c>
      <c r="J232" s="1" t="s">
        <v>740</v>
      </c>
      <c r="K232" s="1">
        <v>1</v>
      </c>
      <c r="L232" s="1">
        <v>2</v>
      </c>
    </row>
    <row r="233" spans="1:12" s="1" customFormat="1" ht="15.75" x14ac:dyDescent="0.25">
      <c r="A233" s="6" t="s">
        <v>580</v>
      </c>
      <c r="B233" s="9" t="s">
        <v>596</v>
      </c>
      <c r="C233" s="100">
        <v>0.43928571428571428</v>
      </c>
      <c r="D233" s="9" t="s">
        <v>762</v>
      </c>
      <c r="E233" s="1" t="s">
        <v>737</v>
      </c>
      <c r="F233" s="10">
        <v>42585</v>
      </c>
      <c r="H233" s="119"/>
      <c r="I233" s="84" t="s">
        <v>763</v>
      </c>
      <c r="J233" s="1" t="s">
        <v>740</v>
      </c>
      <c r="K233" s="1">
        <v>1</v>
      </c>
      <c r="L233" s="1">
        <v>2</v>
      </c>
    </row>
    <row r="234" spans="1:12" s="1" customFormat="1" ht="15.75" x14ac:dyDescent="0.25">
      <c r="A234" s="6" t="s">
        <v>580</v>
      </c>
      <c r="B234" s="9" t="s">
        <v>597</v>
      </c>
      <c r="C234" s="100">
        <v>0.65892857142857142</v>
      </c>
      <c r="D234" s="9" t="s">
        <v>762</v>
      </c>
      <c r="E234" s="1" t="s">
        <v>737</v>
      </c>
      <c r="F234" s="10">
        <v>42585</v>
      </c>
      <c r="H234" s="119"/>
      <c r="I234" s="84" t="s">
        <v>763</v>
      </c>
      <c r="J234" s="1" t="s">
        <v>740</v>
      </c>
      <c r="K234" s="1">
        <v>1</v>
      </c>
      <c r="L234" s="1">
        <v>2</v>
      </c>
    </row>
    <row r="235" spans="1:12" s="1" customFormat="1" ht="15.75" x14ac:dyDescent="0.25">
      <c r="A235" s="6" t="s">
        <v>580</v>
      </c>
      <c r="B235" s="9" t="s">
        <v>598</v>
      </c>
      <c r="C235" s="100">
        <v>0.43928571428571428</v>
      </c>
      <c r="D235" s="9" t="s">
        <v>762</v>
      </c>
      <c r="E235" s="1" t="s">
        <v>737</v>
      </c>
      <c r="F235" s="10">
        <v>42585</v>
      </c>
      <c r="H235" s="119"/>
      <c r="I235" s="84" t="s">
        <v>763</v>
      </c>
      <c r="J235" s="1" t="s">
        <v>740</v>
      </c>
      <c r="K235" s="1">
        <v>1</v>
      </c>
      <c r="L235" s="1">
        <v>2</v>
      </c>
    </row>
    <row r="236" spans="1:12" s="1" customFormat="1" ht="15.75" x14ac:dyDescent="0.25">
      <c r="A236" s="6" t="s">
        <v>580</v>
      </c>
      <c r="B236" s="9" t="s">
        <v>599</v>
      </c>
      <c r="C236" s="100">
        <v>0.41000000000000003</v>
      </c>
      <c r="D236" s="9" t="s">
        <v>762</v>
      </c>
      <c r="E236" s="1" t="s">
        <v>737</v>
      </c>
      <c r="F236" s="10">
        <v>42585</v>
      </c>
      <c r="H236" s="119"/>
      <c r="I236" s="84" t="s">
        <v>763</v>
      </c>
      <c r="J236" s="1" t="s">
        <v>740</v>
      </c>
      <c r="K236" s="1">
        <v>1</v>
      </c>
      <c r="L236" s="1">
        <v>2</v>
      </c>
    </row>
    <row r="237" spans="1:12" s="1" customFormat="1" ht="15.75" x14ac:dyDescent="0.25">
      <c r="A237" s="6" t="s">
        <v>580</v>
      </c>
      <c r="B237" s="9" t="s">
        <v>600</v>
      </c>
      <c r="C237" s="100">
        <v>0.41000000000000003</v>
      </c>
      <c r="D237" s="9" t="s">
        <v>762</v>
      </c>
      <c r="E237" s="1" t="s">
        <v>737</v>
      </c>
      <c r="F237" s="10">
        <v>42585</v>
      </c>
      <c r="H237" s="119"/>
      <c r="I237" s="84" t="s">
        <v>763</v>
      </c>
      <c r="J237" s="1" t="s">
        <v>740</v>
      </c>
      <c r="K237" s="1">
        <v>1</v>
      </c>
      <c r="L237" s="1">
        <v>2</v>
      </c>
    </row>
    <row r="238" spans="1:12" s="1" customFormat="1" ht="15.75" x14ac:dyDescent="0.25">
      <c r="A238" s="6" t="s">
        <v>580</v>
      </c>
      <c r="B238" s="9" t="s">
        <v>601</v>
      </c>
      <c r="C238" s="100">
        <v>0.41000000000000003</v>
      </c>
      <c r="D238" s="9" t="s">
        <v>762</v>
      </c>
      <c r="E238" s="1" t="s">
        <v>737</v>
      </c>
      <c r="F238" s="10">
        <v>42585</v>
      </c>
      <c r="H238" s="119"/>
      <c r="I238" s="84" t="s">
        <v>763</v>
      </c>
      <c r="J238" s="1" t="s">
        <v>740</v>
      </c>
      <c r="K238" s="1">
        <v>1</v>
      </c>
      <c r="L238" s="1">
        <v>2</v>
      </c>
    </row>
    <row r="239" spans="1:12" s="1" customFormat="1" ht="15.75" x14ac:dyDescent="0.25">
      <c r="A239" s="6" t="s">
        <v>580</v>
      </c>
      <c r="B239" s="9" t="s">
        <v>602</v>
      </c>
      <c r="C239" s="100">
        <v>0.41000000000000003</v>
      </c>
      <c r="D239" s="9" t="s">
        <v>762</v>
      </c>
      <c r="E239" s="1" t="s">
        <v>737</v>
      </c>
      <c r="F239" s="10">
        <v>42585</v>
      </c>
      <c r="H239" s="119"/>
      <c r="I239" s="84" t="s">
        <v>763</v>
      </c>
      <c r="J239" s="1" t="s">
        <v>740</v>
      </c>
      <c r="K239" s="1">
        <v>1</v>
      </c>
      <c r="L239" s="1">
        <v>2</v>
      </c>
    </row>
    <row r="240" spans="1:12" s="1" customFormat="1" ht="15.75" x14ac:dyDescent="0.25">
      <c r="A240" s="6" t="s">
        <v>580</v>
      </c>
      <c r="B240" s="9" t="s">
        <v>603</v>
      </c>
      <c r="C240" s="100">
        <v>0.43928571428571428</v>
      </c>
      <c r="D240" s="9" t="s">
        <v>762</v>
      </c>
      <c r="E240" s="1" t="s">
        <v>737</v>
      </c>
      <c r="F240" s="10">
        <v>42585</v>
      </c>
      <c r="H240" s="119"/>
      <c r="I240" s="84" t="s">
        <v>763</v>
      </c>
      <c r="J240" s="1" t="s">
        <v>740</v>
      </c>
      <c r="K240" s="1">
        <v>1</v>
      </c>
      <c r="L240" s="1">
        <v>2</v>
      </c>
    </row>
    <row r="241" spans="1:12" s="1" customFormat="1" ht="15.75" x14ac:dyDescent="0.25">
      <c r="A241" s="6" t="s">
        <v>580</v>
      </c>
      <c r="B241" s="9" t="s">
        <v>604</v>
      </c>
      <c r="C241" s="100">
        <v>0.43928571428571428</v>
      </c>
      <c r="D241" s="9" t="s">
        <v>762</v>
      </c>
      <c r="E241" s="1" t="s">
        <v>737</v>
      </c>
      <c r="F241" s="10">
        <v>42585</v>
      </c>
      <c r="H241" s="119"/>
      <c r="I241" s="84" t="s">
        <v>763</v>
      </c>
      <c r="J241" s="1" t="s">
        <v>740</v>
      </c>
      <c r="K241" s="1">
        <v>1</v>
      </c>
      <c r="L241" s="1">
        <v>2</v>
      </c>
    </row>
    <row r="242" spans="1:12" s="1" customFormat="1" ht="15.75" x14ac:dyDescent="0.25">
      <c r="A242" s="6" t="s">
        <v>580</v>
      </c>
      <c r="B242" s="9" t="s">
        <v>605</v>
      </c>
      <c r="C242" s="100">
        <v>0.47307692307692306</v>
      </c>
      <c r="D242" s="9" t="s">
        <v>762</v>
      </c>
      <c r="E242" s="1" t="s">
        <v>737</v>
      </c>
      <c r="F242" s="10">
        <v>42585</v>
      </c>
      <c r="H242" s="119"/>
      <c r="I242" s="84" t="s">
        <v>763</v>
      </c>
      <c r="J242" s="1" t="s">
        <v>740</v>
      </c>
      <c r="K242" s="1">
        <v>1</v>
      </c>
      <c r="L242" s="1">
        <v>2</v>
      </c>
    </row>
    <row r="243" spans="1:12" s="1" customFormat="1" ht="15.75" x14ac:dyDescent="0.25">
      <c r="A243" s="6" t="s">
        <v>580</v>
      </c>
      <c r="B243" s="9" t="s">
        <v>606</v>
      </c>
      <c r="C243" s="100">
        <v>0.21964285714285714</v>
      </c>
      <c r="D243" s="9" t="s">
        <v>762</v>
      </c>
      <c r="E243" s="1" t="s">
        <v>737</v>
      </c>
      <c r="F243" s="10">
        <v>42585</v>
      </c>
      <c r="H243" s="119"/>
      <c r="I243" s="84" t="s">
        <v>763</v>
      </c>
      <c r="J243" s="1" t="s">
        <v>740</v>
      </c>
      <c r="K243" s="1">
        <v>1</v>
      </c>
      <c r="L243" s="1">
        <v>2</v>
      </c>
    </row>
    <row r="244" spans="1:12" s="1" customFormat="1" ht="15.75" x14ac:dyDescent="0.25">
      <c r="A244" s="6" t="s">
        <v>580</v>
      </c>
      <c r="B244" s="9" t="s">
        <v>607</v>
      </c>
      <c r="C244" s="100">
        <v>0.41000000000000003</v>
      </c>
      <c r="D244" s="9" t="s">
        <v>762</v>
      </c>
      <c r="E244" s="1" t="s">
        <v>737</v>
      </c>
      <c r="F244" s="10">
        <v>42585</v>
      </c>
      <c r="H244" s="119"/>
      <c r="I244" s="84" t="s">
        <v>763</v>
      </c>
      <c r="J244" s="1" t="s">
        <v>740</v>
      </c>
      <c r="K244" s="1">
        <v>1</v>
      </c>
      <c r="L244" s="1">
        <v>2</v>
      </c>
    </row>
    <row r="245" spans="1:12" s="1" customFormat="1" ht="15.75" x14ac:dyDescent="0.25">
      <c r="A245" s="6" t="s">
        <v>580</v>
      </c>
      <c r="B245" s="9" t="s">
        <v>608</v>
      </c>
      <c r="C245" s="100">
        <v>0.41000000000000003</v>
      </c>
      <c r="D245" s="9" t="s">
        <v>762</v>
      </c>
      <c r="E245" s="1" t="s">
        <v>737</v>
      </c>
      <c r="F245" s="10">
        <v>42585</v>
      </c>
      <c r="H245" s="119"/>
      <c r="I245" s="84" t="s">
        <v>763</v>
      </c>
      <c r="J245" s="1" t="s">
        <v>740</v>
      </c>
      <c r="K245" s="1">
        <v>1</v>
      </c>
      <c r="L245" s="1">
        <v>2</v>
      </c>
    </row>
    <row r="246" spans="1:12" s="1" customFormat="1" ht="15.75" x14ac:dyDescent="0.25">
      <c r="A246" s="6" t="s">
        <v>580</v>
      </c>
      <c r="B246" s="9" t="s">
        <v>609</v>
      </c>
      <c r="C246" s="100">
        <v>0.43928571428571428</v>
      </c>
      <c r="D246" s="9" t="s">
        <v>762</v>
      </c>
      <c r="E246" s="1" t="s">
        <v>737</v>
      </c>
      <c r="F246" s="10">
        <v>42585</v>
      </c>
      <c r="H246" s="119"/>
      <c r="I246" s="84" t="s">
        <v>763</v>
      </c>
      <c r="J246" s="1" t="s">
        <v>740</v>
      </c>
      <c r="K246" s="1">
        <v>1</v>
      </c>
      <c r="L246" s="1">
        <v>2</v>
      </c>
    </row>
    <row r="247" spans="1:12" s="1" customFormat="1" ht="15.75" x14ac:dyDescent="0.25">
      <c r="A247" s="6" t="s">
        <v>580</v>
      </c>
      <c r="B247" s="9" t="s">
        <v>610</v>
      </c>
      <c r="C247" s="100">
        <v>0.65892857142857142</v>
      </c>
      <c r="D247" s="9" t="s">
        <v>762</v>
      </c>
      <c r="E247" s="1" t="s">
        <v>737</v>
      </c>
      <c r="F247" s="10">
        <v>42585</v>
      </c>
      <c r="H247" s="119"/>
      <c r="I247" s="84" t="s">
        <v>763</v>
      </c>
      <c r="J247" s="1" t="s">
        <v>740</v>
      </c>
      <c r="K247" s="1">
        <v>1</v>
      </c>
      <c r="L247" s="1">
        <v>2</v>
      </c>
    </row>
    <row r="248" spans="1:12" s="1" customFormat="1" ht="15.75" x14ac:dyDescent="0.25">
      <c r="A248" s="6" t="s">
        <v>580</v>
      </c>
      <c r="B248" s="9" t="s">
        <v>611</v>
      </c>
      <c r="C248" s="100">
        <v>0.43928571428571428</v>
      </c>
      <c r="D248" s="9" t="s">
        <v>762</v>
      </c>
      <c r="E248" s="1" t="s">
        <v>737</v>
      </c>
      <c r="F248" s="10">
        <v>42585</v>
      </c>
      <c r="H248" s="119"/>
      <c r="I248" s="84" t="s">
        <v>763</v>
      </c>
      <c r="J248" s="1" t="s">
        <v>740</v>
      </c>
      <c r="K248" s="1">
        <v>1</v>
      </c>
      <c r="L248" s="1">
        <v>2</v>
      </c>
    </row>
    <row r="249" spans="1:12" s="1" customFormat="1" ht="15.75" x14ac:dyDescent="0.25">
      <c r="A249" s="6" t="s">
        <v>580</v>
      </c>
      <c r="B249" s="9" t="s">
        <v>612</v>
      </c>
      <c r="C249" s="100">
        <v>1.7571428571428571</v>
      </c>
      <c r="D249" s="9" t="s">
        <v>762</v>
      </c>
      <c r="E249" s="1" t="s">
        <v>737</v>
      </c>
      <c r="F249" s="10">
        <v>42585</v>
      </c>
      <c r="H249" s="119"/>
      <c r="I249" s="84" t="s">
        <v>763</v>
      </c>
      <c r="J249" s="1" t="s">
        <v>740</v>
      </c>
      <c r="K249" s="1">
        <v>1</v>
      </c>
      <c r="L249" s="1">
        <v>2</v>
      </c>
    </row>
    <row r="250" spans="1:12" s="1" customFormat="1" ht="15.75" x14ac:dyDescent="0.25">
      <c r="A250" s="6" t="s">
        <v>580</v>
      </c>
      <c r="B250" s="9" t="s">
        <v>613</v>
      </c>
      <c r="C250" s="100">
        <v>1.0982142857142858</v>
      </c>
      <c r="D250" s="9" t="s">
        <v>762</v>
      </c>
      <c r="E250" s="1" t="s">
        <v>737</v>
      </c>
      <c r="F250" s="10">
        <v>42585</v>
      </c>
      <c r="H250" s="119"/>
      <c r="I250" s="84" t="s">
        <v>763</v>
      </c>
      <c r="J250" s="1" t="s">
        <v>740</v>
      </c>
      <c r="K250" s="1">
        <v>1</v>
      </c>
      <c r="L250" s="1">
        <v>2</v>
      </c>
    </row>
    <row r="251" spans="1:12" s="1" customFormat="1" ht="15.75" x14ac:dyDescent="0.25">
      <c r="A251" s="6" t="s">
        <v>580</v>
      </c>
      <c r="B251" s="9" t="s">
        <v>614</v>
      </c>
      <c r="C251" s="100">
        <v>0.87857142857142856</v>
      </c>
      <c r="D251" s="9" t="s">
        <v>762</v>
      </c>
      <c r="E251" s="1" t="s">
        <v>737</v>
      </c>
      <c r="F251" s="10">
        <v>42585</v>
      </c>
      <c r="H251" s="119"/>
      <c r="I251" s="84" t="s">
        <v>763</v>
      </c>
      <c r="J251" s="1" t="s">
        <v>740</v>
      </c>
      <c r="K251" s="1">
        <v>1</v>
      </c>
      <c r="L251" s="1">
        <v>2</v>
      </c>
    </row>
    <row r="252" spans="1:12" s="1" customFormat="1" ht="15.75" x14ac:dyDescent="0.25">
      <c r="A252" s="6" t="s">
        <v>580</v>
      </c>
      <c r="B252" s="9" t="s">
        <v>615</v>
      </c>
      <c r="C252" s="100">
        <v>1.0982142857142858</v>
      </c>
      <c r="D252" s="9" t="s">
        <v>762</v>
      </c>
      <c r="E252" s="1" t="s">
        <v>737</v>
      </c>
      <c r="F252" s="10">
        <v>42585</v>
      </c>
      <c r="H252" s="119"/>
      <c r="I252" s="84" t="s">
        <v>763</v>
      </c>
      <c r="J252" s="1" t="s">
        <v>740</v>
      </c>
      <c r="K252" s="1">
        <v>1</v>
      </c>
      <c r="L252" s="1">
        <v>2</v>
      </c>
    </row>
    <row r="253" spans="1:12" s="1" customFormat="1" ht="15.75" x14ac:dyDescent="0.25">
      <c r="A253" s="6" t="s">
        <v>580</v>
      </c>
      <c r="B253" s="9" t="s">
        <v>616</v>
      </c>
      <c r="C253" s="100">
        <v>0.94615384615384612</v>
      </c>
      <c r="D253" s="9" t="s">
        <v>762</v>
      </c>
      <c r="E253" s="1" t="s">
        <v>737</v>
      </c>
      <c r="F253" s="10">
        <v>42585</v>
      </c>
      <c r="H253" s="119"/>
      <c r="I253" s="84" t="s">
        <v>763</v>
      </c>
      <c r="J253" s="1" t="s">
        <v>740</v>
      </c>
      <c r="K253" s="1">
        <v>1</v>
      </c>
      <c r="L253" s="1">
        <v>2</v>
      </c>
    </row>
    <row r="254" spans="1:12" s="1" customFormat="1" ht="15.75" x14ac:dyDescent="0.25">
      <c r="A254" s="6" t="s">
        <v>580</v>
      </c>
      <c r="B254" s="9" t="s">
        <v>617</v>
      </c>
      <c r="C254" s="100">
        <v>0.65892857142857142</v>
      </c>
      <c r="D254" s="9" t="s">
        <v>762</v>
      </c>
      <c r="E254" s="1" t="s">
        <v>737</v>
      </c>
      <c r="F254" s="10">
        <v>42585</v>
      </c>
      <c r="H254" s="119"/>
      <c r="I254" s="84" t="s">
        <v>763</v>
      </c>
      <c r="J254" s="1" t="s">
        <v>740</v>
      </c>
      <c r="K254" s="1">
        <v>1</v>
      </c>
      <c r="L254" s="1">
        <v>2</v>
      </c>
    </row>
    <row r="255" spans="1:12" s="1" customFormat="1" ht="15.75" x14ac:dyDescent="0.25">
      <c r="A255" s="6" t="s">
        <v>580</v>
      </c>
      <c r="B255" s="9" t="s">
        <v>618</v>
      </c>
      <c r="C255" s="100">
        <v>0.41000000000000003</v>
      </c>
      <c r="D255" s="9" t="s">
        <v>762</v>
      </c>
      <c r="E255" s="1" t="s">
        <v>737</v>
      </c>
      <c r="F255" s="10">
        <v>42585</v>
      </c>
      <c r="H255" s="119"/>
      <c r="I255" s="84" t="s">
        <v>763</v>
      </c>
      <c r="J255" s="1" t="s">
        <v>740</v>
      </c>
      <c r="K255" s="1">
        <v>1</v>
      </c>
      <c r="L255" s="1">
        <v>2</v>
      </c>
    </row>
    <row r="256" spans="1:12" s="1" customFormat="1" ht="15.75" x14ac:dyDescent="0.25">
      <c r="A256" s="6" t="s">
        <v>580</v>
      </c>
      <c r="B256" s="9" t="s">
        <v>619</v>
      </c>
      <c r="C256" s="100">
        <v>0.82000000000000006</v>
      </c>
      <c r="D256" s="9" t="s">
        <v>762</v>
      </c>
      <c r="E256" s="1" t="s">
        <v>737</v>
      </c>
      <c r="F256" s="10">
        <v>42585</v>
      </c>
      <c r="H256" s="119"/>
      <c r="I256" s="84" t="s">
        <v>763</v>
      </c>
      <c r="J256" s="1" t="s">
        <v>740</v>
      </c>
      <c r="K256" s="1">
        <v>1</v>
      </c>
      <c r="L256" s="1">
        <v>2</v>
      </c>
    </row>
    <row r="257" spans="1:12" s="1" customFormat="1" ht="15.75" x14ac:dyDescent="0.25">
      <c r="A257" s="6" t="s">
        <v>580</v>
      </c>
      <c r="B257" s="9" t="s">
        <v>620</v>
      </c>
      <c r="C257" s="100">
        <v>0.82000000000000006</v>
      </c>
      <c r="D257" s="9" t="s">
        <v>762</v>
      </c>
      <c r="E257" s="1" t="s">
        <v>737</v>
      </c>
      <c r="F257" s="10">
        <v>42585</v>
      </c>
      <c r="H257" s="119"/>
      <c r="I257" s="84" t="s">
        <v>763</v>
      </c>
      <c r="J257" s="1" t="s">
        <v>740</v>
      </c>
      <c r="K257" s="1">
        <v>1</v>
      </c>
      <c r="L257" s="1">
        <v>2</v>
      </c>
    </row>
    <row r="258" spans="1:12" s="1" customFormat="1" ht="15.75" x14ac:dyDescent="0.25">
      <c r="A258" s="6" t="s">
        <v>580</v>
      </c>
      <c r="B258" s="9" t="s">
        <v>621</v>
      </c>
      <c r="C258" s="100">
        <v>0.41000000000000003</v>
      </c>
      <c r="D258" s="9" t="s">
        <v>762</v>
      </c>
      <c r="E258" s="1" t="s">
        <v>737</v>
      </c>
      <c r="F258" s="10">
        <v>42585</v>
      </c>
      <c r="H258" s="119"/>
      <c r="I258" s="84" t="s">
        <v>763</v>
      </c>
      <c r="J258" s="1" t="s">
        <v>740</v>
      </c>
      <c r="K258" s="1">
        <v>1</v>
      </c>
      <c r="L258" s="1">
        <v>2</v>
      </c>
    </row>
    <row r="259" spans="1:12" s="1" customFormat="1" ht="15.75" x14ac:dyDescent="0.25">
      <c r="A259" s="6" t="s">
        <v>580</v>
      </c>
      <c r="B259" s="9" t="s">
        <v>622</v>
      </c>
      <c r="C259" s="100">
        <v>0.41000000000000003</v>
      </c>
      <c r="D259" s="9" t="s">
        <v>762</v>
      </c>
      <c r="E259" s="1" t="s">
        <v>737</v>
      </c>
      <c r="F259" s="10">
        <v>42585</v>
      </c>
      <c r="H259" s="119"/>
      <c r="I259" s="84" t="s">
        <v>763</v>
      </c>
      <c r="J259" s="1" t="s">
        <v>740</v>
      </c>
      <c r="K259" s="1">
        <v>1</v>
      </c>
      <c r="L259" s="1">
        <v>2</v>
      </c>
    </row>
    <row r="260" spans="1:12" s="1" customFormat="1" ht="15.75" x14ac:dyDescent="0.25">
      <c r="A260" s="6" t="s">
        <v>580</v>
      </c>
      <c r="B260" s="9" t="s">
        <v>623</v>
      </c>
      <c r="C260" s="100">
        <v>0.43928571428571428</v>
      </c>
      <c r="D260" s="9" t="s">
        <v>762</v>
      </c>
      <c r="E260" s="1" t="s">
        <v>737</v>
      </c>
      <c r="F260" s="10">
        <v>42585</v>
      </c>
      <c r="H260" s="119"/>
      <c r="I260" s="84" t="s">
        <v>763</v>
      </c>
      <c r="J260" s="1" t="s">
        <v>740</v>
      </c>
      <c r="K260" s="1">
        <v>1</v>
      </c>
      <c r="L260" s="1">
        <v>2</v>
      </c>
    </row>
    <row r="261" spans="1:12" s="1" customFormat="1" ht="15.75" x14ac:dyDescent="0.25">
      <c r="A261" s="6" t="s">
        <v>580</v>
      </c>
      <c r="B261" s="9" t="s">
        <v>624</v>
      </c>
      <c r="C261" s="100">
        <v>0.41000000000000003</v>
      </c>
      <c r="D261" s="9" t="s">
        <v>762</v>
      </c>
      <c r="E261" s="1" t="s">
        <v>737</v>
      </c>
      <c r="F261" s="10">
        <v>42585</v>
      </c>
      <c r="H261" s="119"/>
      <c r="I261" s="84" t="s">
        <v>763</v>
      </c>
      <c r="J261" s="1" t="s">
        <v>740</v>
      </c>
      <c r="K261" s="1">
        <v>1</v>
      </c>
      <c r="L261" s="1">
        <v>2</v>
      </c>
    </row>
    <row r="262" spans="1:12" s="1" customFormat="1" ht="15.75" x14ac:dyDescent="0.25">
      <c r="A262" s="6" t="s">
        <v>580</v>
      </c>
      <c r="B262" s="9" t="s">
        <v>625</v>
      </c>
      <c r="C262" s="100">
        <v>0.87857142857142856</v>
      </c>
      <c r="D262" s="9" t="s">
        <v>762</v>
      </c>
      <c r="E262" s="1" t="s">
        <v>737</v>
      </c>
      <c r="F262" s="10">
        <v>42585</v>
      </c>
      <c r="H262" s="119"/>
      <c r="I262" s="84" t="s">
        <v>763</v>
      </c>
      <c r="J262" s="1" t="s">
        <v>740</v>
      </c>
      <c r="K262" s="1">
        <v>1</v>
      </c>
      <c r="L262" s="1">
        <v>2</v>
      </c>
    </row>
    <row r="263" spans="1:12" s="1" customFormat="1" ht="15.75" x14ac:dyDescent="0.25">
      <c r="A263" s="6" t="s">
        <v>580</v>
      </c>
      <c r="B263" s="9" t="s">
        <v>626</v>
      </c>
      <c r="C263" s="100">
        <v>0.87857142857142856</v>
      </c>
      <c r="D263" s="9" t="s">
        <v>762</v>
      </c>
      <c r="E263" s="1" t="s">
        <v>737</v>
      </c>
      <c r="F263" s="10">
        <v>42585</v>
      </c>
      <c r="H263" s="119"/>
      <c r="I263" s="84" t="s">
        <v>763</v>
      </c>
      <c r="J263" s="1" t="s">
        <v>740</v>
      </c>
      <c r="K263" s="1">
        <v>1</v>
      </c>
      <c r="L263" s="1">
        <v>2</v>
      </c>
    </row>
    <row r="264" spans="1:12" s="1" customFormat="1" ht="15.75" x14ac:dyDescent="0.25">
      <c r="A264" s="6" t="s">
        <v>580</v>
      </c>
      <c r="B264" s="9" t="s">
        <v>627</v>
      </c>
      <c r="C264" s="100">
        <v>0.21964285714285714</v>
      </c>
      <c r="D264" s="9" t="s">
        <v>762</v>
      </c>
      <c r="E264" s="1" t="s">
        <v>737</v>
      </c>
      <c r="F264" s="10">
        <v>42585</v>
      </c>
      <c r="H264" s="119"/>
      <c r="I264" s="84" t="s">
        <v>763</v>
      </c>
      <c r="J264" s="1" t="s">
        <v>740</v>
      </c>
      <c r="K264" s="1">
        <v>1</v>
      </c>
      <c r="L264" s="1">
        <v>2</v>
      </c>
    </row>
    <row r="265" spans="1:12" s="1" customFormat="1" ht="15.75" x14ac:dyDescent="0.25">
      <c r="A265" s="6" t="s">
        <v>580</v>
      </c>
      <c r="B265" s="9" t="s">
        <v>628</v>
      </c>
      <c r="C265" s="100">
        <v>0.47307692307692306</v>
      </c>
      <c r="D265" s="9" t="s">
        <v>762</v>
      </c>
      <c r="E265" s="1" t="s">
        <v>737</v>
      </c>
      <c r="F265" s="10">
        <v>42585</v>
      </c>
      <c r="H265" s="119"/>
      <c r="I265" s="84" t="s">
        <v>763</v>
      </c>
      <c r="J265" s="1" t="s">
        <v>740</v>
      </c>
      <c r="K265" s="1">
        <v>1</v>
      </c>
      <c r="L265" s="1">
        <v>2</v>
      </c>
    </row>
    <row r="266" spans="1:12" s="1" customFormat="1" ht="15.75" x14ac:dyDescent="0.25">
      <c r="A266" s="6" t="s">
        <v>580</v>
      </c>
      <c r="B266" s="9" t="s">
        <v>629</v>
      </c>
      <c r="C266" s="100">
        <v>0.65892857142857142</v>
      </c>
      <c r="D266" s="9" t="s">
        <v>762</v>
      </c>
      <c r="E266" s="1" t="s">
        <v>737</v>
      </c>
      <c r="F266" s="10">
        <v>42585</v>
      </c>
      <c r="H266" s="119"/>
      <c r="I266" s="84" t="s">
        <v>763</v>
      </c>
      <c r="J266" s="1" t="s">
        <v>740</v>
      </c>
      <c r="K266" s="1">
        <v>1</v>
      </c>
      <c r="L266" s="1">
        <v>2</v>
      </c>
    </row>
    <row r="267" spans="1:12" s="1" customFormat="1" ht="15.75" x14ac:dyDescent="0.25">
      <c r="A267" s="6" t="s">
        <v>580</v>
      </c>
      <c r="B267" s="9" t="s">
        <v>630</v>
      </c>
      <c r="C267" s="100">
        <v>0.34166666666666667</v>
      </c>
      <c r="D267" s="9" t="s">
        <v>762</v>
      </c>
      <c r="E267" s="1" t="s">
        <v>737</v>
      </c>
      <c r="F267" s="10">
        <v>42585</v>
      </c>
      <c r="H267" s="119"/>
      <c r="I267" s="84" t="s">
        <v>763</v>
      </c>
      <c r="J267" s="1" t="s">
        <v>740</v>
      </c>
      <c r="K267" s="1">
        <v>1</v>
      </c>
      <c r="L267" s="1">
        <v>2</v>
      </c>
    </row>
    <row r="268" spans="1:12" s="1" customFormat="1" ht="15.75" x14ac:dyDescent="0.25">
      <c r="A268" s="6" t="s">
        <v>580</v>
      </c>
      <c r="B268" s="9" t="s">
        <v>631</v>
      </c>
      <c r="C268" s="100">
        <v>0.87857142857142856</v>
      </c>
      <c r="D268" s="9" t="s">
        <v>762</v>
      </c>
      <c r="E268" s="1" t="s">
        <v>737</v>
      </c>
      <c r="F268" s="10">
        <v>42586</v>
      </c>
      <c r="H268" s="119"/>
      <c r="I268" s="84" t="s">
        <v>763</v>
      </c>
      <c r="J268" s="1" t="s">
        <v>740</v>
      </c>
      <c r="K268" s="1">
        <v>1</v>
      </c>
      <c r="L268" s="1">
        <v>3</v>
      </c>
    </row>
    <row r="269" spans="1:12" s="1" customFormat="1" ht="15.75" x14ac:dyDescent="0.25">
      <c r="A269" s="6" t="s">
        <v>580</v>
      </c>
      <c r="B269" s="9" t="s">
        <v>632</v>
      </c>
      <c r="C269" s="100">
        <v>0.91111111111111109</v>
      </c>
      <c r="D269" s="9" t="s">
        <v>762</v>
      </c>
      <c r="E269" s="1" t="s">
        <v>737</v>
      </c>
      <c r="F269" s="10">
        <v>42586</v>
      </c>
      <c r="H269" s="119"/>
      <c r="I269" s="84" t="s">
        <v>763</v>
      </c>
      <c r="J269" s="1" t="s">
        <v>740</v>
      </c>
      <c r="K269" s="1">
        <v>1</v>
      </c>
      <c r="L269" s="1">
        <v>3</v>
      </c>
    </row>
    <row r="270" spans="1:12" s="1" customFormat="1" ht="15.75" x14ac:dyDescent="0.25">
      <c r="A270" s="6" t="s">
        <v>580</v>
      </c>
      <c r="B270" s="9" t="s">
        <v>633</v>
      </c>
      <c r="C270" s="100">
        <v>0.43928571428571428</v>
      </c>
      <c r="D270" s="9" t="s">
        <v>762</v>
      </c>
      <c r="E270" s="1" t="s">
        <v>737</v>
      </c>
      <c r="F270" s="10">
        <v>42586</v>
      </c>
      <c r="H270" s="119"/>
      <c r="I270" s="84" t="s">
        <v>763</v>
      </c>
      <c r="J270" s="1" t="s">
        <v>740</v>
      </c>
      <c r="K270" s="1">
        <v>1</v>
      </c>
      <c r="L270" s="1">
        <v>3</v>
      </c>
    </row>
    <row r="271" spans="1:12" s="1" customFormat="1" ht="15.75" x14ac:dyDescent="0.25">
      <c r="A271" s="6" t="s">
        <v>580</v>
      </c>
      <c r="B271" s="9" t="s">
        <v>634</v>
      </c>
      <c r="C271" s="100">
        <v>0.65892857142857142</v>
      </c>
      <c r="D271" s="9" t="s">
        <v>762</v>
      </c>
      <c r="E271" s="1" t="s">
        <v>737</v>
      </c>
      <c r="F271" s="10">
        <v>42586</v>
      </c>
      <c r="H271" s="119"/>
      <c r="I271" s="84" t="s">
        <v>763</v>
      </c>
      <c r="J271" s="1" t="s">
        <v>740</v>
      </c>
      <c r="K271" s="1">
        <v>1</v>
      </c>
      <c r="L271" s="1">
        <v>3</v>
      </c>
    </row>
    <row r="272" spans="1:12" s="1" customFormat="1" ht="15.75" x14ac:dyDescent="0.25">
      <c r="A272" s="6" t="s">
        <v>580</v>
      </c>
      <c r="B272" s="9" t="s">
        <v>635</v>
      </c>
      <c r="C272" s="100">
        <v>0.65892857142857142</v>
      </c>
      <c r="D272" s="9" t="s">
        <v>762</v>
      </c>
      <c r="E272" s="1" t="s">
        <v>737</v>
      </c>
      <c r="F272" s="10">
        <v>42586</v>
      </c>
      <c r="H272" s="119"/>
      <c r="I272" s="84" t="s">
        <v>763</v>
      </c>
      <c r="J272" s="1" t="s">
        <v>740</v>
      </c>
      <c r="K272" s="1">
        <v>1</v>
      </c>
      <c r="L272" s="1">
        <v>3</v>
      </c>
    </row>
    <row r="273" spans="1:12" s="1" customFormat="1" ht="15.75" x14ac:dyDescent="0.25">
      <c r="A273" s="6" t="s">
        <v>580</v>
      </c>
      <c r="B273" s="9" t="s">
        <v>636</v>
      </c>
      <c r="C273" s="100">
        <v>0.43928571428571428</v>
      </c>
      <c r="D273" s="9" t="s">
        <v>762</v>
      </c>
      <c r="E273" s="1" t="s">
        <v>737</v>
      </c>
      <c r="F273" s="10">
        <v>42586</v>
      </c>
      <c r="H273" s="119"/>
      <c r="I273" s="84" t="s">
        <v>763</v>
      </c>
      <c r="J273" s="1" t="s">
        <v>740</v>
      </c>
      <c r="K273" s="1">
        <v>1</v>
      </c>
      <c r="L273" s="1">
        <v>3</v>
      </c>
    </row>
    <row r="274" spans="1:12" s="1" customFormat="1" ht="15.75" x14ac:dyDescent="0.25">
      <c r="A274" s="6" t="s">
        <v>580</v>
      </c>
      <c r="B274" s="9" t="s">
        <v>637</v>
      </c>
      <c r="C274" s="100">
        <v>0.65892857142857142</v>
      </c>
      <c r="D274" s="9" t="s">
        <v>762</v>
      </c>
      <c r="E274" s="1" t="s">
        <v>737</v>
      </c>
      <c r="F274" s="10">
        <v>42586</v>
      </c>
      <c r="H274" s="119"/>
      <c r="I274" s="84" t="s">
        <v>763</v>
      </c>
      <c r="J274" s="1" t="s">
        <v>740</v>
      </c>
      <c r="K274" s="1">
        <v>1</v>
      </c>
      <c r="L274" s="1">
        <v>3</v>
      </c>
    </row>
    <row r="275" spans="1:12" s="1" customFormat="1" ht="15.75" x14ac:dyDescent="0.25">
      <c r="A275" s="6" t="s">
        <v>580</v>
      </c>
      <c r="B275" s="9" t="s">
        <v>638</v>
      </c>
      <c r="C275" s="100">
        <v>0.43928571428571428</v>
      </c>
      <c r="D275" s="9" t="s">
        <v>762</v>
      </c>
      <c r="E275" s="1" t="s">
        <v>737</v>
      </c>
      <c r="F275" s="10">
        <v>42586</v>
      </c>
      <c r="H275" s="119"/>
      <c r="I275" s="84" t="s">
        <v>763</v>
      </c>
      <c r="J275" s="1" t="s">
        <v>740</v>
      </c>
      <c r="K275" s="1">
        <v>1</v>
      </c>
      <c r="L275" s="1">
        <v>3</v>
      </c>
    </row>
    <row r="276" spans="1:12" s="1" customFormat="1" ht="15.75" x14ac:dyDescent="0.25">
      <c r="A276" s="6" t="s">
        <v>580</v>
      </c>
      <c r="B276" s="9" t="s">
        <v>639</v>
      </c>
      <c r="C276" s="100">
        <v>0.43928571428571428</v>
      </c>
      <c r="D276" s="9" t="s">
        <v>762</v>
      </c>
      <c r="E276" s="1" t="s">
        <v>737</v>
      </c>
      <c r="F276" s="10">
        <v>42586</v>
      </c>
      <c r="H276" s="119"/>
      <c r="I276" s="84" t="s">
        <v>763</v>
      </c>
      <c r="J276" s="1" t="s">
        <v>740</v>
      </c>
      <c r="K276" s="1">
        <v>1</v>
      </c>
      <c r="L276" s="1">
        <v>3</v>
      </c>
    </row>
    <row r="277" spans="1:12" s="1" customFormat="1" ht="15.75" x14ac:dyDescent="0.25">
      <c r="A277" s="6" t="s">
        <v>580</v>
      </c>
      <c r="B277" s="9" t="s">
        <v>640</v>
      </c>
      <c r="C277" s="100">
        <v>0.43928571428571428</v>
      </c>
      <c r="D277" s="9" t="s">
        <v>762</v>
      </c>
      <c r="E277" s="1" t="s">
        <v>737</v>
      </c>
      <c r="F277" s="10">
        <v>42586</v>
      </c>
      <c r="H277" s="119"/>
      <c r="I277" s="84" t="s">
        <v>763</v>
      </c>
      <c r="J277" s="1" t="s">
        <v>740</v>
      </c>
      <c r="K277" s="1">
        <v>1</v>
      </c>
      <c r="L277" s="1">
        <v>3</v>
      </c>
    </row>
    <row r="278" spans="1:12" s="1" customFormat="1" ht="15.75" x14ac:dyDescent="0.25">
      <c r="A278" s="6" t="s">
        <v>580</v>
      </c>
      <c r="B278" s="9" t="s">
        <v>641</v>
      </c>
      <c r="C278" s="100">
        <v>0.43928571428571428</v>
      </c>
      <c r="D278" s="9" t="s">
        <v>762</v>
      </c>
      <c r="E278" s="1" t="s">
        <v>737</v>
      </c>
      <c r="F278" s="10">
        <v>42586</v>
      </c>
      <c r="H278" s="119"/>
      <c r="I278" s="84" t="s">
        <v>763</v>
      </c>
      <c r="J278" s="1" t="s">
        <v>740</v>
      </c>
      <c r="K278" s="1">
        <v>1</v>
      </c>
      <c r="L278" s="1">
        <v>3</v>
      </c>
    </row>
    <row r="279" spans="1:12" s="1" customFormat="1" ht="15.75" x14ac:dyDescent="0.25">
      <c r="A279" s="6" t="s">
        <v>580</v>
      </c>
      <c r="B279" s="9" t="s">
        <v>642</v>
      </c>
      <c r="C279" s="100">
        <v>0.43928571428571428</v>
      </c>
      <c r="D279" s="9" t="s">
        <v>762</v>
      </c>
      <c r="E279" s="1" t="s">
        <v>737</v>
      </c>
      <c r="F279" s="10">
        <v>42586</v>
      </c>
      <c r="H279" s="119"/>
      <c r="I279" s="84" t="s">
        <v>763</v>
      </c>
      <c r="J279" s="1" t="s">
        <v>740</v>
      </c>
      <c r="K279" s="1">
        <v>1</v>
      </c>
      <c r="L279" s="1">
        <v>3</v>
      </c>
    </row>
    <row r="280" spans="1:12" s="1" customFormat="1" ht="15.75" x14ac:dyDescent="0.25">
      <c r="A280" s="6" t="s">
        <v>580</v>
      </c>
      <c r="B280" s="9" t="s">
        <v>643</v>
      </c>
      <c r="C280" s="100">
        <v>0.41000000000000003</v>
      </c>
      <c r="D280" s="9" t="s">
        <v>762</v>
      </c>
      <c r="E280" s="1" t="s">
        <v>737</v>
      </c>
      <c r="F280" s="10">
        <v>42586</v>
      </c>
      <c r="H280" s="119"/>
      <c r="I280" s="84" t="s">
        <v>763</v>
      </c>
      <c r="J280" s="1" t="s">
        <v>740</v>
      </c>
      <c r="K280" s="1">
        <v>1</v>
      </c>
      <c r="L280" s="1">
        <v>3</v>
      </c>
    </row>
    <row r="281" spans="1:12" s="1" customFormat="1" ht="15.75" x14ac:dyDescent="0.25">
      <c r="A281" s="6" t="s">
        <v>580</v>
      </c>
      <c r="B281" s="9" t="s">
        <v>644</v>
      </c>
      <c r="C281" s="100">
        <v>0.41000000000000003</v>
      </c>
      <c r="D281" s="9" t="s">
        <v>762</v>
      </c>
      <c r="E281" s="1" t="s">
        <v>737</v>
      </c>
      <c r="F281" s="10">
        <v>42586</v>
      </c>
      <c r="H281" s="119"/>
      <c r="I281" s="84" t="s">
        <v>763</v>
      </c>
      <c r="J281" s="1" t="s">
        <v>740</v>
      </c>
      <c r="K281" s="1">
        <v>1</v>
      </c>
      <c r="L281" s="1">
        <v>3</v>
      </c>
    </row>
    <row r="282" spans="1:12" s="1" customFormat="1" ht="15.75" x14ac:dyDescent="0.25">
      <c r="A282" s="6" t="s">
        <v>580</v>
      </c>
      <c r="B282" s="9" t="s">
        <v>645</v>
      </c>
      <c r="C282" s="100">
        <v>0.43928571428571428</v>
      </c>
      <c r="D282" s="9" t="s">
        <v>762</v>
      </c>
      <c r="E282" s="1" t="s">
        <v>737</v>
      </c>
      <c r="F282" s="10">
        <v>42586</v>
      </c>
      <c r="H282" s="119"/>
      <c r="I282" s="84" t="s">
        <v>763</v>
      </c>
      <c r="J282" s="1" t="s">
        <v>740</v>
      </c>
      <c r="K282" s="1">
        <v>1</v>
      </c>
      <c r="L282" s="1">
        <v>3</v>
      </c>
    </row>
    <row r="283" spans="1:12" s="1" customFormat="1" ht="15.75" x14ac:dyDescent="0.25">
      <c r="A283" s="6" t="s">
        <v>580</v>
      </c>
      <c r="B283" s="9" t="s">
        <v>646</v>
      </c>
      <c r="C283" s="100">
        <v>0.38437500000000002</v>
      </c>
      <c r="D283" s="9" t="s">
        <v>762</v>
      </c>
      <c r="E283" s="1" t="s">
        <v>737</v>
      </c>
      <c r="F283" s="10">
        <v>42586</v>
      </c>
      <c r="H283" s="119"/>
      <c r="I283" s="84" t="s">
        <v>763</v>
      </c>
      <c r="J283" s="1" t="s">
        <v>740</v>
      </c>
      <c r="K283" s="1">
        <v>1</v>
      </c>
      <c r="L283" s="1">
        <v>3</v>
      </c>
    </row>
    <row r="284" spans="1:12" s="1" customFormat="1" ht="15.75" x14ac:dyDescent="0.25">
      <c r="A284" s="6" t="s">
        <v>580</v>
      </c>
      <c r="B284" s="9" t="s">
        <v>647</v>
      </c>
      <c r="C284" s="100">
        <v>0.51250000000000007</v>
      </c>
      <c r="D284" s="9" t="s">
        <v>762</v>
      </c>
      <c r="E284" s="1" t="s">
        <v>737</v>
      </c>
      <c r="F284" s="10">
        <v>42586</v>
      </c>
      <c r="H284" s="119"/>
      <c r="I284" s="84" t="s">
        <v>763</v>
      </c>
      <c r="J284" s="1" t="s">
        <v>740</v>
      </c>
      <c r="K284" s="1">
        <v>1</v>
      </c>
      <c r="L284" s="1">
        <v>3</v>
      </c>
    </row>
    <row r="285" spans="1:12" s="1" customFormat="1" ht="15.75" x14ac:dyDescent="0.25">
      <c r="A285" s="6" t="s">
        <v>580</v>
      </c>
      <c r="B285" s="9" t="s">
        <v>648</v>
      </c>
      <c r="C285" s="100">
        <v>0.43928571428571428</v>
      </c>
      <c r="D285" s="9" t="s">
        <v>762</v>
      </c>
      <c r="E285" s="1" t="s">
        <v>737</v>
      </c>
      <c r="F285" s="10">
        <v>42586</v>
      </c>
      <c r="H285" s="119"/>
      <c r="I285" s="84" t="s">
        <v>763</v>
      </c>
      <c r="J285" s="1" t="s">
        <v>740</v>
      </c>
      <c r="K285" s="1">
        <v>1</v>
      </c>
      <c r="L285" s="1">
        <v>3</v>
      </c>
    </row>
    <row r="286" spans="1:12" s="1" customFormat="1" ht="15.75" x14ac:dyDescent="0.25">
      <c r="A286" s="6" t="s">
        <v>580</v>
      </c>
      <c r="B286" s="9" t="s">
        <v>649</v>
      </c>
      <c r="C286" s="100">
        <v>0.65892857142857142</v>
      </c>
      <c r="D286" s="9" t="s">
        <v>762</v>
      </c>
      <c r="E286" s="1" t="s">
        <v>737</v>
      </c>
      <c r="F286" s="10">
        <v>42586</v>
      </c>
      <c r="H286" s="119"/>
      <c r="I286" s="84" t="s">
        <v>763</v>
      </c>
      <c r="J286" s="1" t="s">
        <v>740</v>
      </c>
      <c r="K286" s="1">
        <v>1</v>
      </c>
      <c r="L286" s="1">
        <v>3</v>
      </c>
    </row>
    <row r="287" spans="1:12" s="1" customFormat="1" ht="15.75" x14ac:dyDescent="0.25">
      <c r="A287" s="6" t="s">
        <v>580</v>
      </c>
      <c r="B287" s="9" t="s">
        <v>650</v>
      </c>
      <c r="C287" s="100">
        <v>0.65892857142857142</v>
      </c>
      <c r="D287" s="9" t="s">
        <v>762</v>
      </c>
      <c r="E287" s="1" t="s">
        <v>737</v>
      </c>
      <c r="F287" s="10">
        <v>42586</v>
      </c>
      <c r="H287" s="119"/>
      <c r="I287" s="84" t="s">
        <v>763</v>
      </c>
      <c r="J287" s="1" t="s">
        <v>740</v>
      </c>
      <c r="K287" s="1">
        <v>1</v>
      </c>
      <c r="L287" s="1">
        <v>3</v>
      </c>
    </row>
    <row r="288" spans="1:12" s="1" customFormat="1" ht="15.75" x14ac:dyDescent="0.25">
      <c r="A288" s="6" t="s">
        <v>580</v>
      </c>
      <c r="B288" s="9" t="s">
        <v>651</v>
      </c>
      <c r="C288" s="100">
        <v>0.43928571428571428</v>
      </c>
      <c r="D288" s="9" t="s">
        <v>762</v>
      </c>
      <c r="E288" s="1" t="s">
        <v>737</v>
      </c>
      <c r="F288" s="10">
        <v>42586</v>
      </c>
      <c r="H288" s="119"/>
      <c r="I288" s="84" t="s">
        <v>763</v>
      </c>
      <c r="J288" s="1" t="s">
        <v>740</v>
      </c>
      <c r="K288" s="1">
        <v>1</v>
      </c>
      <c r="L288" s="1">
        <v>3</v>
      </c>
    </row>
    <row r="289" spans="1:12" s="1" customFormat="1" ht="15.75" x14ac:dyDescent="0.25">
      <c r="A289" s="6" t="s">
        <v>580</v>
      </c>
      <c r="B289" s="9" t="s">
        <v>652</v>
      </c>
      <c r="C289" s="100">
        <v>0.38437500000000002</v>
      </c>
      <c r="D289" s="9" t="s">
        <v>762</v>
      </c>
      <c r="E289" s="1" t="s">
        <v>737</v>
      </c>
      <c r="F289" s="10">
        <v>42586</v>
      </c>
      <c r="H289" s="119"/>
      <c r="I289" s="84" t="s">
        <v>763</v>
      </c>
      <c r="J289" s="1" t="s">
        <v>740</v>
      </c>
      <c r="K289" s="1">
        <v>1</v>
      </c>
      <c r="L289" s="1">
        <v>3</v>
      </c>
    </row>
    <row r="290" spans="1:12" s="1" customFormat="1" ht="15.75" x14ac:dyDescent="0.25">
      <c r="A290" s="6" t="s">
        <v>580</v>
      </c>
      <c r="B290" s="9" t="s">
        <v>653</v>
      </c>
      <c r="C290" s="100">
        <v>0.43928571428571428</v>
      </c>
      <c r="D290" s="9" t="s">
        <v>762</v>
      </c>
      <c r="E290" s="1" t="s">
        <v>737</v>
      </c>
      <c r="F290" s="10">
        <v>42586</v>
      </c>
      <c r="H290" s="119"/>
      <c r="I290" s="84" t="s">
        <v>763</v>
      </c>
      <c r="J290" s="1" t="s">
        <v>740</v>
      </c>
      <c r="K290" s="1">
        <v>1</v>
      </c>
      <c r="L290" s="1">
        <v>3</v>
      </c>
    </row>
    <row r="291" spans="1:12" s="1" customFormat="1" ht="15.75" x14ac:dyDescent="0.25">
      <c r="A291" s="6" t="s">
        <v>580</v>
      </c>
      <c r="B291" s="9" t="s">
        <v>654</v>
      </c>
      <c r="C291" s="100">
        <v>0.38437500000000002</v>
      </c>
      <c r="D291" s="9" t="s">
        <v>762</v>
      </c>
      <c r="E291" s="1" t="s">
        <v>737</v>
      </c>
      <c r="F291" s="10">
        <v>42586</v>
      </c>
      <c r="H291" s="119"/>
      <c r="I291" s="84" t="s">
        <v>763</v>
      </c>
      <c r="J291" s="1" t="s">
        <v>740</v>
      </c>
      <c r="K291" s="1">
        <v>1</v>
      </c>
      <c r="L291" s="1">
        <v>3</v>
      </c>
    </row>
    <row r="292" spans="1:12" s="1" customFormat="1" ht="15.75" x14ac:dyDescent="0.25">
      <c r="A292" s="6" t="s">
        <v>580</v>
      </c>
      <c r="B292" s="9" t="s">
        <v>655</v>
      </c>
      <c r="C292" s="100">
        <v>0.43928571428571428</v>
      </c>
      <c r="D292" s="9" t="s">
        <v>762</v>
      </c>
      <c r="E292" s="1" t="s">
        <v>737</v>
      </c>
      <c r="F292" s="10">
        <v>42586</v>
      </c>
      <c r="H292" s="119"/>
      <c r="I292" s="84" t="s">
        <v>763</v>
      </c>
      <c r="J292" s="1" t="s">
        <v>740</v>
      </c>
      <c r="K292" s="1">
        <v>1</v>
      </c>
      <c r="L292" s="1">
        <v>3</v>
      </c>
    </row>
    <row r="293" spans="1:12" s="1" customFormat="1" ht="15.75" x14ac:dyDescent="0.25">
      <c r="A293" s="6" t="s">
        <v>580</v>
      </c>
      <c r="B293" s="9" t="s">
        <v>656</v>
      </c>
      <c r="C293" s="100">
        <v>0.41000000000000003</v>
      </c>
      <c r="D293" s="9" t="s">
        <v>762</v>
      </c>
      <c r="E293" s="1" t="s">
        <v>737</v>
      </c>
      <c r="F293" s="10">
        <v>42586</v>
      </c>
      <c r="H293" s="119"/>
      <c r="I293" s="84" t="s">
        <v>763</v>
      </c>
      <c r="J293" s="1" t="s">
        <v>740</v>
      </c>
      <c r="K293" s="1">
        <v>1</v>
      </c>
      <c r="L293" s="1">
        <v>3</v>
      </c>
    </row>
    <row r="294" spans="1:12" s="1" customFormat="1" ht="15.75" x14ac:dyDescent="0.25">
      <c r="A294" s="6" t="s">
        <v>580</v>
      </c>
      <c r="B294" s="9" t="s">
        <v>657</v>
      </c>
      <c r="C294" s="100">
        <v>0.38437500000000002</v>
      </c>
      <c r="D294" s="9" t="s">
        <v>762</v>
      </c>
      <c r="E294" s="1" t="s">
        <v>737</v>
      </c>
      <c r="F294" s="10">
        <v>42586</v>
      </c>
      <c r="H294" s="119"/>
      <c r="I294" s="84" t="s">
        <v>763</v>
      </c>
      <c r="J294" s="1" t="s">
        <v>740</v>
      </c>
      <c r="K294" s="1">
        <v>1</v>
      </c>
      <c r="L294" s="1">
        <v>3</v>
      </c>
    </row>
    <row r="295" spans="1:12" s="1" customFormat="1" ht="15.75" x14ac:dyDescent="0.25">
      <c r="A295" s="6" t="s">
        <v>580</v>
      </c>
      <c r="B295" s="9" t="s">
        <v>658</v>
      </c>
      <c r="C295" s="100">
        <v>0.43928571428571428</v>
      </c>
      <c r="D295" s="9" t="s">
        <v>762</v>
      </c>
      <c r="E295" s="1" t="s">
        <v>737</v>
      </c>
      <c r="F295" s="10">
        <v>42586</v>
      </c>
      <c r="H295" s="119"/>
      <c r="I295" s="84" t="s">
        <v>763</v>
      </c>
      <c r="J295" s="1" t="s">
        <v>740</v>
      </c>
      <c r="K295" s="1">
        <v>1</v>
      </c>
      <c r="L295" s="1">
        <v>3</v>
      </c>
    </row>
    <row r="296" spans="1:12" s="1" customFormat="1" ht="15.75" x14ac:dyDescent="0.25">
      <c r="A296" s="6" t="s">
        <v>580</v>
      </c>
      <c r="B296" s="9" t="s">
        <v>659</v>
      </c>
      <c r="C296" s="100">
        <v>0.43928571428571428</v>
      </c>
      <c r="D296" s="9" t="s">
        <v>762</v>
      </c>
      <c r="E296" s="1" t="s">
        <v>737</v>
      </c>
      <c r="F296" s="10">
        <v>42586</v>
      </c>
      <c r="H296" s="119"/>
      <c r="I296" s="84" t="s">
        <v>763</v>
      </c>
      <c r="J296" s="1" t="s">
        <v>740</v>
      </c>
      <c r="K296" s="1">
        <v>1</v>
      </c>
      <c r="L296" s="1">
        <v>3</v>
      </c>
    </row>
    <row r="297" spans="1:12" s="1" customFormat="1" ht="15.75" x14ac:dyDescent="0.25">
      <c r="A297" s="6" t="s">
        <v>580</v>
      </c>
      <c r="B297" s="9" t="s">
        <v>660</v>
      </c>
      <c r="C297" s="100">
        <v>0.41000000000000003</v>
      </c>
      <c r="D297" s="9" t="s">
        <v>762</v>
      </c>
      <c r="E297" s="1" t="s">
        <v>737</v>
      </c>
      <c r="F297" s="10">
        <v>42586</v>
      </c>
      <c r="H297" s="119"/>
      <c r="I297" s="84" t="s">
        <v>763</v>
      </c>
      <c r="J297" s="1" t="s">
        <v>740</v>
      </c>
      <c r="K297" s="1">
        <v>1</v>
      </c>
      <c r="L297" s="1">
        <v>3</v>
      </c>
    </row>
    <row r="298" spans="1:12" s="1" customFormat="1" ht="15.75" x14ac:dyDescent="0.25">
      <c r="A298" s="6" t="s">
        <v>580</v>
      </c>
      <c r="B298" s="9" t="s">
        <v>661</v>
      </c>
      <c r="C298" s="100">
        <v>0.38437500000000002</v>
      </c>
      <c r="D298" s="9" t="s">
        <v>762</v>
      </c>
      <c r="E298" s="1" t="s">
        <v>737</v>
      </c>
      <c r="F298" s="10">
        <v>42586</v>
      </c>
      <c r="H298" s="119"/>
      <c r="I298" s="84" t="s">
        <v>763</v>
      </c>
      <c r="J298" s="1" t="s">
        <v>740</v>
      </c>
      <c r="K298" s="1">
        <v>1</v>
      </c>
      <c r="L298" s="1">
        <v>3</v>
      </c>
    </row>
    <row r="299" spans="1:12" s="1" customFormat="1" ht="15.75" x14ac:dyDescent="0.25">
      <c r="A299" s="6" t="s">
        <v>580</v>
      </c>
      <c r="B299" s="9" t="s">
        <v>662</v>
      </c>
      <c r="C299" s="100">
        <v>0.65892857142857142</v>
      </c>
      <c r="D299" s="9" t="s">
        <v>762</v>
      </c>
      <c r="E299" s="1" t="s">
        <v>737</v>
      </c>
      <c r="F299" s="10">
        <v>42586</v>
      </c>
      <c r="H299" s="119"/>
      <c r="I299" s="84" t="s">
        <v>763</v>
      </c>
      <c r="J299" s="1" t="s">
        <v>740</v>
      </c>
      <c r="K299" s="1">
        <v>1</v>
      </c>
      <c r="L299" s="1">
        <v>3</v>
      </c>
    </row>
    <row r="300" spans="1:12" s="1" customFormat="1" ht="15.75" x14ac:dyDescent="0.25">
      <c r="A300" s="6" t="s">
        <v>580</v>
      </c>
      <c r="B300" s="9" t="s">
        <v>663</v>
      </c>
      <c r="C300" s="100">
        <v>0.65892857142857142</v>
      </c>
      <c r="D300" s="9" t="s">
        <v>762</v>
      </c>
      <c r="E300" s="1" t="s">
        <v>737</v>
      </c>
      <c r="F300" s="10">
        <v>42586</v>
      </c>
      <c r="H300" s="119"/>
      <c r="I300" s="84" t="s">
        <v>763</v>
      </c>
      <c r="J300" s="1" t="s">
        <v>740</v>
      </c>
      <c r="K300" s="1">
        <v>1</v>
      </c>
      <c r="L300" s="1">
        <v>3</v>
      </c>
    </row>
    <row r="301" spans="1:12" s="1" customFormat="1" ht="15.75" x14ac:dyDescent="0.25">
      <c r="A301" s="6" t="s">
        <v>580</v>
      </c>
      <c r="B301" s="9" t="s">
        <v>664</v>
      </c>
      <c r="C301" s="100">
        <v>0.61499999999999999</v>
      </c>
      <c r="D301" s="9" t="s">
        <v>762</v>
      </c>
      <c r="E301" s="1" t="s">
        <v>737</v>
      </c>
      <c r="F301" s="10">
        <v>42586</v>
      </c>
      <c r="H301" s="119"/>
      <c r="I301" s="84" t="s">
        <v>763</v>
      </c>
      <c r="J301" s="1" t="s">
        <v>740</v>
      </c>
      <c r="K301" s="1">
        <v>1</v>
      </c>
      <c r="L301" s="1">
        <v>3</v>
      </c>
    </row>
    <row r="302" spans="1:12" s="1" customFormat="1" ht="15.75" x14ac:dyDescent="0.25">
      <c r="A302" s="6" t="s">
        <v>580</v>
      </c>
      <c r="B302" s="9" t="s">
        <v>665</v>
      </c>
      <c r="C302" s="100">
        <v>0.76875000000000004</v>
      </c>
      <c r="D302" s="9" t="s">
        <v>762</v>
      </c>
      <c r="E302" s="1" t="s">
        <v>737</v>
      </c>
      <c r="F302" s="10">
        <v>42586</v>
      </c>
      <c r="H302" s="119"/>
      <c r="I302" s="84" t="s">
        <v>763</v>
      </c>
      <c r="J302" s="1" t="s">
        <v>740</v>
      </c>
      <c r="K302" s="1">
        <v>1</v>
      </c>
      <c r="L302" s="1">
        <v>3</v>
      </c>
    </row>
    <row r="303" spans="1:12" s="1" customFormat="1" ht="15.75" x14ac:dyDescent="0.25">
      <c r="A303" s="6" t="s">
        <v>580</v>
      </c>
      <c r="B303" s="9" t="s">
        <v>666</v>
      </c>
      <c r="C303" s="100">
        <v>0.76875000000000004</v>
      </c>
      <c r="D303" s="9" t="s">
        <v>762</v>
      </c>
      <c r="E303" s="1" t="s">
        <v>737</v>
      </c>
      <c r="F303" s="10">
        <v>42586</v>
      </c>
      <c r="H303" s="119"/>
      <c r="I303" s="84" t="s">
        <v>763</v>
      </c>
      <c r="J303" s="1" t="s">
        <v>740</v>
      </c>
      <c r="K303" s="1">
        <v>1</v>
      </c>
      <c r="L303" s="1">
        <v>3</v>
      </c>
    </row>
    <row r="304" spans="1:12" s="1" customFormat="1" ht="15.75" x14ac:dyDescent="0.25">
      <c r="A304" s="6" t="s">
        <v>580</v>
      </c>
      <c r="B304" s="9" t="s">
        <v>667</v>
      </c>
      <c r="C304" s="100">
        <v>0.70961538461538465</v>
      </c>
      <c r="D304" s="9" t="s">
        <v>762</v>
      </c>
      <c r="E304" s="1" t="s">
        <v>737</v>
      </c>
      <c r="F304" s="10">
        <v>42586</v>
      </c>
      <c r="H304" s="119"/>
      <c r="I304" s="84" t="s">
        <v>763</v>
      </c>
      <c r="J304" s="1" t="s">
        <v>740</v>
      </c>
      <c r="K304" s="1">
        <v>1</v>
      </c>
      <c r="L304" s="1">
        <v>3</v>
      </c>
    </row>
    <row r="305" spans="1:13" s="1" customFormat="1" ht="15.75" x14ac:dyDescent="0.25">
      <c r="A305" s="6" t="s">
        <v>580</v>
      </c>
      <c r="B305" s="9" t="s">
        <v>668</v>
      </c>
      <c r="C305" s="100">
        <v>0.43928571428571428</v>
      </c>
      <c r="D305" s="9" t="s">
        <v>762</v>
      </c>
      <c r="E305" s="1" t="s">
        <v>737</v>
      </c>
      <c r="F305" s="10">
        <v>42586</v>
      </c>
      <c r="H305" s="119"/>
      <c r="I305" s="84" t="s">
        <v>763</v>
      </c>
      <c r="J305" s="1" t="s">
        <v>740</v>
      </c>
      <c r="K305" s="1">
        <v>1</v>
      </c>
      <c r="L305" s="1">
        <v>3</v>
      </c>
    </row>
    <row r="306" spans="1:13" s="1" customFormat="1" ht="15.75" x14ac:dyDescent="0.25">
      <c r="A306" s="6" t="s">
        <v>580</v>
      </c>
      <c r="B306" s="9" t="s">
        <v>669</v>
      </c>
      <c r="C306" s="100">
        <v>0.41000000000000003</v>
      </c>
      <c r="D306" s="9" t="s">
        <v>762</v>
      </c>
      <c r="E306" s="1" t="s">
        <v>737</v>
      </c>
      <c r="F306" s="10">
        <v>42586</v>
      </c>
      <c r="H306" s="119"/>
      <c r="I306" s="84" t="s">
        <v>763</v>
      </c>
      <c r="J306" s="1" t="s">
        <v>740</v>
      </c>
      <c r="K306" s="1">
        <v>1</v>
      </c>
      <c r="L306" s="1">
        <v>3</v>
      </c>
    </row>
    <row r="307" spans="1:13" s="1" customFormat="1" ht="15.75" x14ac:dyDescent="0.25">
      <c r="A307" s="6" t="s">
        <v>580</v>
      </c>
      <c r="B307" s="9" t="s">
        <v>670</v>
      </c>
      <c r="C307" s="100">
        <v>0.43928571428571428</v>
      </c>
      <c r="D307" s="9" t="s">
        <v>762</v>
      </c>
      <c r="E307" s="1" t="s">
        <v>737</v>
      </c>
      <c r="F307" s="10">
        <v>42586</v>
      </c>
      <c r="H307" s="119"/>
      <c r="I307" s="84" t="s">
        <v>763</v>
      </c>
      <c r="J307" s="1" t="s">
        <v>740</v>
      </c>
      <c r="K307" s="1">
        <v>1</v>
      </c>
      <c r="L307" s="1">
        <v>3</v>
      </c>
    </row>
    <row r="308" spans="1:13" s="1" customFormat="1" ht="15.75" x14ac:dyDescent="0.25">
      <c r="A308" s="6" t="s">
        <v>580</v>
      </c>
      <c r="B308" s="9" t="s">
        <v>671</v>
      </c>
      <c r="C308" s="100">
        <v>0.43928571428571428</v>
      </c>
      <c r="D308" s="9" t="s">
        <v>762</v>
      </c>
      <c r="E308" s="1" t="s">
        <v>737</v>
      </c>
      <c r="F308" s="10">
        <v>42586</v>
      </c>
      <c r="H308" s="119"/>
      <c r="I308" s="84" t="s">
        <v>763</v>
      </c>
      <c r="J308" s="1" t="s">
        <v>740</v>
      </c>
      <c r="K308" s="1">
        <v>1</v>
      </c>
      <c r="L308" s="1">
        <v>3</v>
      </c>
    </row>
    <row r="309" spans="1:13" s="1" customFormat="1" ht="15.75" x14ac:dyDescent="0.25">
      <c r="A309" s="6" t="s">
        <v>580</v>
      </c>
      <c r="B309" s="9" t="s">
        <v>672</v>
      </c>
      <c r="C309" s="100">
        <v>0.65892857142857142</v>
      </c>
      <c r="D309" s="9" t="s">
        <v>762</v>
      </c>
      <c r="E309" s="1" t="s">
        <v>737</v>
      </c>
      <c r="F309" s="10">
        <v>42586</v>
      </c>
      <c r="H309" s="119"/>
      <c r="I309" s="84" t="s">
        <v>763</v>
      </c>
      <c r="J309" s="1" t="s">
        <v>740</v>
      </c>
      <c r="K309" s="1">
        <v>1</v>
      </c>
      <c r="L309" s="1">
        <v>3</v>
      </c>
    </row>
    <row r="310" spans="1:13" s="1" customFormat="1" ht="15.75" x14ac:dyDescent="0.25">
      <c r="A310" s="6" t="s">
        <v>580</v>
      </c>
      <c r="B310" s="9" t="s">
        <v>673</v>
      </c>
      <c r="C310" s="100">
        <v>0.43928571428571428</v>
      </c>
      <c r="D310" s="9" t="s">
        <v>762</v>
      </c>
      <c r="E310" s="1" t="s">
        <v>737</v>
      </c>
      <c r="F310" s="10">
        <v>42586</v>
      </c>
      <c r="H310" s="119"/>
      <c r="I310" s="84" t="s">
        <v>763</v>
      </c>
      <c r="J310" s="1" t="s">
        <v>740</v>
      </c>
      <c r="K310" s="1">
        <v>1</v>
      </c>
      <c r="L310" s="1">
        <v>3</v>
      </c>
    </row>
    <row r="311" spans="1:13" s="1" customFormat="1" ht="15.75" x14ac:dyDescent="0.25">
      <c r="A311" s="6" t="s">
        <v>580</v>
      </c>
      <c r="B311" s="9" t="s">
        <v>674</v>
      </c>
      <c r="C311" s="100">
        <v>0.43928571428571428</v>
      </c>
      <c r="D311" s="9" t="s">
        <v>762</v>
      </c>
      <c r="E311" s="1" t="s">
        <v>737</v>
      </c>
      <c r="F311" s="10">
        <v>42586</v>
      </c>
      <c r="H311" s="119"/>
      <c r="I311" s="84" t="s">
        <v>763</v>
      </c>
      <c r="J311" s="1" t="s">
        <v>740</v>
      </c>
      <c r="K311" s="1">
        <v>1</v>
      </c>
      <c r="L311" s="1">
        <v>3</v>
      </c>
    </row>
    <row r="312" spans="1:13" s="1" customFormat="1" ht="15.75" x14ac:dyDescent="0.25">
      <c r="A312" s="6" t="s">
        <v>580</v>
      </c>
      <c r="B312" s="9" t="s">
        <v>675</v>
      </c>
      <c r="C312" s="100">
        <v>0.41000000000000003</v>
      </c>
      <c r="D312" s="9" t="s">
        <v>762</v>
      </c>
      <c r="E312" s="1" t="s">
        <v>737</v>
      </c>
      <c r="F312" s="10">
        <v>42586</v>
      </c>
      <c r="H312" s="119"/>
      <c r="I312" s="84" t="s">
        <v>763</v>
      </c>
      <c r="J312" s="1" t="s">
        <v>740</v>
      </c>
      <c r="K312" s="1">
        <v>1</v>
      </c>
      <c r="L312" s="1">
        <v>3</v>
      </c>
    </row>
    <row r="313" spans="1:13" s="1" customFormat="1" ht="15.75" x14ac:dyDescent="0.25">
      <c r="A313" s="6" t="s">
        <v>580</v>
      </c>
      <c r="B313" s="9" t="s">
        <v>676</v>
      </c>
      <c r="C313" s="100">
        <v>0.41000000000000003</v>
      </c>
      <c r="D313" s="9" t="s">
        <v>762</v>
      </c>
      <c r="E313" s="1" t="s">
        <v>737</v>
      </c>
      <c r="F313" s="10">
        <v>42586</v>
      </c>
      <c r="H313" s="119"/>
      <c r="I313" s="84" t="s">
        <v>763</v>
      </c>
      <c r="J313" s="1" t="s">
        <v>740</v>
      </c>
      <c r="K313" s="1">
        <v>1</v>
      </c>
      <c r="L313" s="1">
        <v>3</v>
      </c>
    </row>
    <row r="314" spans="1:13" s="1" customFormat="1" ht="15.75" x14ac:dyDescent="0.25">
      <c r="A314" s="6" t="s">
        <v>580</v>
      </c>
      <c r="B314" s="9" t="s">
        <v>677</v>
      </c>
      <c r="C314" s="100">
        <v>0.41000000000000003</v>
      </c>
      <c r="D314" s="9" t="s">
        <v>762</v>
      </c>
      <c r="E314" s="1" t="s">
        <v>737</v>
      </c>
      <c r="F314" s="10">
        <v>42586</v>
      </c>
      <c r="H314" s="119"/>
      <c r="I314" s="84" t="s">
        <v>763</v>
      </c>
      <c r="J314" s="1" t="s">
        <v>740</v>
      </c>
      <c r="K314" s="1">
        <v>1</v>
      </c>
      <c r="L314" s="1">
        <v>3</v>
      </c>
    </row>
    <row r="315" spans="1:13" s="1" customFormat="1" ht="15.75" x14ac:dyDescent="0.25">
      <c r="A315" s="6" t="s">
        <v>580</v>
      </c>
      <c r="B315" s="9" t="s">
        <v>678</v>
      </c>
      <c r="C315" s="100">
        <v>0.36176470588235293</v>
      </c>
      <c r="D315" s="9" t="s">
        <v>762</v>
      </c>
      <c r="E315" s="1" t="s">
        <v>737</v>
      </c>
      <c r="F315" s="10">
        <v>42586</v>
      </c>
      <c r="H315" s="119"/>
      <c r="I315" s="84" t="s">
        <v>763</v>
      </c>
      <c r="J315" s="1" t="s">
        <v>740</v>
      </c>
      <c r="K315" s="1">
        <v>1</v>
      </c>
      <c r="L315" s="1">
        <v>3</v>
      </c>
    </row>
    <row r="316" spans="1:13" s="1" customFormat="1" ht="15.75" x14ac:dyDescent="0.25">
      <c r="A316" s="6" t="s">
        <v>580</v>
      </c>
      <c r="B316" s="9" t="s">
        <v>679</v>
      </c>
      <c r="C316" s="100">
        <v>0.43928571428571428</v>
      </c>
      <c r="D316" s="9" t="s">
        <v>762</v>
      </c>
      <c r="E316" s="1" t="s">
        <v>737</v>
      </c>
      <c r="F316" s="10">
        <v>42586</v>
      </c>
      <c r="H316" s="119"/>
      <c r="I316" s="84" t="s">
        <v>763</v>
      </c>
      <c r="J316" s="1" t="s">
        <v>740</v>
      </c>
      <c r="K316" s="1">
        <v>1</v>
      </c>
      <c r="L316" s="1">
        <v>3</v>
      </c>
    </row>
    <row r="317" spans="1:13" x14ac:dyDescent="0.25">
      <c r="A317" s="18"/>
      <c r="B317" s="87" t="s">
        <v>546</v>
      </c>
      <c r="C317" s="18" t="s">
        <v>748</v>
      </c>
      <c r="D317" s="18" t="s">
        <v>718</v>
      </c>
      <c r="E317" s="18" t="s">
        <v>737</v>
      </c>
      <c r="F317" s="16">
        <v>42591</v>
      </c>
      <c r="H317" s="18" t="s">
        <v>764</v>
      </c>
      <c r="I317" s="18"/>
      <c r="J317" s="18"/>
      <c r="K317" s="18">
        <v>2</v>
      </c>
      <c r="L317" s="18">
        <v>5</v>
      </c>
      <c r="M317" t="s">
        <v>741</v>
      </c>
    </row>
    <row r="318" spans="1:13" x14ac:dyDescent="0.25">
      <c r="A318" s="19" t="s">
        <v>510</v>
      </c>
      <c r="B318" s="88" t="s">
        <v>529</v>
      </c>
      <c r="C318" s="18">
        <v>760</v>
      </c>
      <c r="D318" s="18" t="s">
        <v>718</v>
      </c>
      <c r="E318" s="18" t="s">
        <v>737</v>
      </c>
      <c r="F318" s="16">
        <v>42605</v>
      </c>
      <c r="H318" s="18" t="s">
        <v>764</v>
      </c>
      <c r="I318" s="18"/>
      <c r="J318" s="18"/>
      <c r="K318" s="18">
        <v>2</v>
      </c>
      <c r="L318" s="18">
        <v>7</v>
      </c>
      <c r="M318" t="s">
        <v>741</v>
      </c>
    </row>
    <row r="319" spans="1:13" x14ac:dyDescent="0.25">
      <c r="A319" s="19" t="s">
        <v>510</v>
      </c>
      <c r="B319" s="88" t="s">
        <v>529</v>
      </c>
      <c r="C319" s="18">
        <v>1000</v>
      </c>
      <c r="D319" s="18" t="s">
        <v>718</v>
      </c>
      <c r="E319" s="18" t="s">
        <v>737</v>
      </c>
      <c r="F319" s="16">
        <v>42619</v>
      </c>
      <c r="H319" s="18" t="s">
        <v>764</v>
      </c>
      <c r="I319" s="18"/>
      <c r="J319" s="18"/>
      <c r="K319" s="18">
        <v>2</v>
      </c>
      <c r="L319" s="18">
        <v>10</v>
      </c>
      <c r="M319" t="s">
        <v>741</v>
      </c>
    </row>
    <row r="320" spans="1:13" x14ac:dyDescent="0.25">
      <c r="A320" s="18"/>
      <c r="B320" s="89" t="s">
        <v>470</v>
      </c>
      <c r="C320" s="18" t="s">
        <v>748</v>
      </c>
      <c r="D320" s="18" t="s">
        <v>718</v>
      </c>
      <c r="E320" s="18" t="s">
        <v>737</v>
      </c>
      <c r="F320" s="16">
        <v>42619</v>
      </c>
      <c r="H320" s="18" t="s">
        <v>764</v>
      </c>
      <c r="I320" s="18"/>
      <c r="J320" s="18"/>
      <c r="K320" s="18">
        <v>2</v>
      </c>
      <c r="L320" s="18">
        <v>10</v>
      </c>
      <c r="M320" t="s">
        <v>741</v>
      </c>
    </row>
    <row r="321" spans="1:13" x14ac:dyDescent="0.25">
      <c r="A321" s="19" t="s">
        <v>510</v>
      </c>
      <c r="B321" s="87" t="s">
        <v>546</v>
      </c>
      <c r="C321" s="18" t="s">
        <v>748</v>
      </c>
      <c r="D321" s="18" t="s">
        <v>718</v>
      </c>
      <c r="E321" s="18" t="s">
        <v>737</v>
      </c>
      <c r="F321" s="16">
        <v>42605</v>
      </c>
      <c r="H321" s="18" t="s">
        <v>765</v>
      </c>
      <c r="I321" s="18"/>
      <c r="J321" s="18"/>
      <c r="K321" s="18">
        <v>2</v>
      </c>
      <c r="L321" s="18">
        <v>7</v>
      </c>
      <c r="M321" t="s">
        <v>741</v>
      </c>
    </row>
    <row r="322" spans="1:13" ht="15.75" x14ac:dyDescent="0.25">
      <c r="A322" s="90" t="s">
        <v>580</v>
      </c>
      <c r="B322" s="91" t="s">
        <v>712</v>
      </c>
      <c r="C322" s="92">
        <v>0.43928571428571428</v>
      </c>
      <c r="D322" s="93" t="s">
        <v>766</v>
      </c>
      <c r="E322" s="92" t="s">
        <v>737</v>
      </c>
      <c r="F322" s="94">
        <v>42586</v>
      </c>
      <c r="G322" s="92"/>
      <c r="H322" s="92" t="s">
        <v>767</v>
      </c>
      <c r="I322" s="92"/>
      <c r="J322" s="92" t="s">
        <v>740</v>
      </c>
      <c r="K322" s="92">
        <v>2</v>
      </c>
      <c r="L322" s="92">
        <v>3</v>
      </c>
      <c r="M322" t="s">
        <v>741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60270-13C3-46A2-9680-D47A794F663B}">
  <sheetPr>
    <tabColor rgb="FF9966FF"/>
  </sheetPr>
  <dimension ref="A1:P785"/>
  <sheetViews>
    <sheetView zoomScale="90" zoomScaleNormal="90" workbookViewId="0">
      <selection activeCell="R1" sqref="R1"/>
    </sheetView>
  </sheetViews>
  <sheetFormatPr defaultRowHeight="15" x14ac:dyDescent="0.25"/>
  <cols>
    <col min="3" max="3" width="30.140625" customWidth="1"/>
    <col min="4" max="4" width="16.42578125" customWidth="1"/>
    <col min="8" max="8" width="7.42578125" bestFit="1" customWidth="1"/>
    <col min="9" max="9" width="12" customWidth="1"/>
    <col min="10" max="10" width="11.85546875" customWidth="1"/>
    <col min="12" max="12" width="12.42578125" customWidth="1"/>
    <col min="18" max="18" width="17" customWidth="1"/>
  </cols>
  <sheetData>
    <row r="1" spans="1:16" s="12" customFormat="1" ht="45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680</v>
      </c>
      <c r="G1" s="12" t="s">
        <v>688</v>
      </c>
      <c r="H1" s="12" t="s">
        <v>687</v>
      </c>
      <c r="I1" s="12" t="str">
        <f>"run as per BSA email 0910  "&amp;COUNT(I2:I785)</f>
        <v>run as per BSA email 0910  128</v>
      </c>
      <c r="J1" s="12" t="s">
        <v>689</v>
      </c>
      <c r="K1" s="15" t="str">
        <f>"A-list    "&amp;COUNT(K2:K785)</f>
        <v>A-list    131</v>
      </c>
      <c r="L1" s="15" t="str">
        <f>"B-list    "&amp;COUNT(L2:L785)</f>
        <v>B-list    76</v>
      </c>
      <c r="M1" s="15" t="str">
        <f>"C-list    "&amp;COUNT(M2:M785)</f>
        <v>C-list    32</v>
      </c>
      <c r="N1" s="15" t="str">
        <f>"D-list    "&amp;COUNT(N2:N785)</f>
        <v>D-list    215</v>
      </c>
      <c r="O1" s="15" t="str">
        <f>"E-list    "&amp;COUNT(O2:O785)</f>
        <v>E-list    78</v>
      </c>
      <c r="P1" s="15" t="str">
        <f>"F-list    "&amp;COUNT(P2:P785)</f>
        <v>F-list    150</v>
      </c>
    </row>
    <row r="2" spans="1:16" x14ac:dyDescent="0.25">
      <c r="A2" s="26" t="s">
        <v>5</v>
      </c>
      <c r="B2" s="27">
        <v>14370</v>
      </c>
      <c r="C2" s="27" t="s">
        <v>6</v>
      </c>
      <c r="D2" s="72">
        <v>43782</v>
      </c>
      <c r="E2" s="27">
        <v>2019</v>
      </c>
      <c r="F2" t="s">
        <v>685</v>
      </c>
      <c r="N2">
        <v>1</v>
      </c>
    </row>
    <row r="3" spans="1:16" x14ac:dyDescent="0.25">
      <c r="A3" s="26" t="s">
        <v>5</v>
      </c>
      <c r="B3" s="27">
        <v>14369</v>
      </c>
      <c r="C3" s="27" t="s">
        <v>7</v>
      </c>
      <c r="D3" s="70">
        <v>43774</v>
      </c>
      <c r="E3" s="27">
        <v>2019</v>
      </c>
      <c r="F3" t="s">
        <v>685</v>
      </c>
      <c r="N3">
        <v>1</v>
      </c>
    </row>
    <row r="4" spans="1:16" x14ac:dyDescent="0.25">
      <c r="A4" s="26" t="s">
        <v>5</v>
      </c>
      <c r="B4" s="27">
        <v>14368</v>
      </c>
      <c r="C4" s="27" t="s">
        <v>8</v>
      </c>
      <c r="D4" s="28">
        <v>43774</v>
      </c>
      <c r="E4" s="27">
        <v>2019</v>
      </c>
      <c r="F4" t="s">
        <v>685</v>
      </c>
      <c r="N4">
        <v>1</v>
      </c>
    </row>
    <row r="5" spans="1:16" x14ac:dyDescent="0.25">
      <c r="A5" s="26" t="s">
        <v>5</v>
      </c>
      <c r="B5" s="27">
        <v>14367</v>
      </c>
      <c r="C5" s="27" t="s">
        <v>9</v>
      </c>
      <c r="D5" s="28">
        <v>43774</v>
      </c>
      <c r="E5" s="27">
        <v>2019</v>
      </c>
      <c r="F5" t="s">
        <v>685</v>
      </c>
      <c r="N5">
        <v>1</v>
      </c>
    </row>
    <row r="6" spans="1:16" x14ac:dyDescent="0.25">
      <c r="A6" s="26" t="s">
        <v>5</v>
      </c>
      <c r="B6" s="27">
        <v>14366</v>
      </c>
      <c r="C6" s="27" t="s">
        <v>10</v>
      </c>
      <c r="D6" s="28">
        <v>43774</v>
      </c>
      <c r="E6" s="27">
        <v>2019</v>
      </c>
      <c r="F6" t="s">
        <v>685</v>
      </c>
      <c r="N6">
        <v>1</v>
      </c>
    </row>
    <row r="7" spans="1:16" x14ac:dyDescent="0.25">
      <c r="A7" s="26" t="s">
        <v>5</v>
      </c>
      <c r="B7" s="27">
        <v>14365</v>
      </c>
      <c r="C7" s="27" t="s">
        <v>11</v>
      </c>
      <c r="D7" s="28">
        <v>43774</v>
      </c>
      <c r="E7" s="27">
        <v>2019</v>
      </c>
      <c r="F7" t="s">
        <v>685</v>
      </c>
      <c r="N7">
        <v>1</v>
      </c>
    </row>
    <row r="8" spans="1:16" x14ac:dyDescent="0.25">
      <c r="A8" s="26" t="s">
        <v>5</v>
      </c>
      <c r="B8" s="27">
        <v>14364</v>
      </c>
      <c r="C8" s="27" t="s">
        <v>12</v>
      </c>
      <c r="D8" s="28">
        <v>43774</v>
      </c>
      <c r="E8" s="27">
        <v>2019</v>
      </c>
      <c r="F8" t="s">
        <v>685</v>
      </c>
      <c r="N8">
        <v>1</v>
      </c>
    </row>
    <row r="9" spans="1:16" x14ac:dyDescent="0.25">
      <c r="A9" s="26" t="s">
        <v>5</v>
      </c>
      <c r="B9" s="27">
        <v>14363</v>
      </c>
      <c r="C9" s="27" t="s">
        <v>13</v>
      </c>
      <c r="D9" s="28">
        <v>43774</v>
      </c>
      <c r="E9" s="27">
        <v>2019</v>
      </c>
      <c r="F9" t="s">
        <v>685</v>
      </c>
      <c r="N9">
        <v>1</v>
      </c>
    </row>
    <row r="10" spans="1:16" x14ac:dyDescent="0.25">
      <c r="A10" s="26" t="s">
        <v>5</v>
      </c>
      <c r="B10" s="27">
        <v>14362</v>
      </c>
      <c r="C10" s="27" t="s">
        <v>14</v>
      </c>
      <c r="D10" s="28">
        <v>43774</v>
      </c>
      <c r="E10" s="27">
        <v>2019</v>
      </c>
      <c r="F10" t="s">
        <v>685</v>
      </c>
      <c r="N10">
        <v>1</v>
      </c>
    </row>
    <row r="11" spans="1:16" x14ac:dyDescent="0.25">
      <c r="A11" s="26" t="s">
        <v>5</v>
      </c>
      <c r="B11" s="27">
        <v>14361</v>
      </c>
      <c r="C11" s="27" t="s">
        <v>15</v>
      </c>
      <c r="D11" s="28">
        <v>43774</v>
      </c>
      <c r="E11" s="27">
        <v>2019</v>
      </c>
      <c r="F11" t="s">
        <v>685</v>
      </c>
      <c r="N11">
        <v>1</v>
      </c>
    </row>
    <row r="12" spans="1:16" x14ac:dyDescent="0.25">
      <c r="A12" s="26" t="s">
        <v>5</v>
      </c>
      <c r="B12" s="27">
        <v>14360</v>
      </c>
      <c r="C12" s="27" t="s">
        <v>16</v>
      </c>
      <c r="D12" s="28">
        <v>43774</v>
      </c>
      <c r="E12" s="27">
        <v>2019</v>
      </c>
      <c r="F12" t="s">
        <v>685</v>
      </c>
      <c r="N12">
        <v>1</v>
      </c>
    </row>
    <row r="13" spans="1:16" x14ac:dyDescent="0.25">
      <c r="A13" s="26" t="s">
        <v>5</v>
      </c>
      <c r="B13" s="27">
        <v>14359</v>
      </c>
      <c r="C13" s="27" t="s">
        <v>17</v>
      </c>
      <c r="D13" s="28">
        <v>43774</v>
      </c>
      <c r="E13" s="27">
        <v>2019</v>
      </c>
      <c r="F13" t="s">
        <v>685</v>
      </c>
      <c r="N13">
        <v>1</v>
      </c>
    </row>
    <row r="14" spans="1:16" x14ac:dyDescent="0.25">
      <c r="A14" s="26" t="s">
        <v>5</v>
      </c>
      <c r="B14" s="27">
        <v>14358</v>
      </c>
      <c r="C14" s="27" t="s">
        <v>18</v>
      </c>
      <c r="D14" s="28">
        <v>43774</v>
      </c>
      <c r="E14" s="27">
        <v>2019</v>
      </c>
      <c r="F14" t="s">
        <v>685</v>
      </c>
      <c r="N14">
        <v>1</v>
      </c>
    </row>
    <row r="15" spans="1:16" x14ac:dyDescent="0.25">
      <c r="A15" s="26" t="s">
        <v>5</v>
      </c>
      <c r="B15" s="27">
        <v>14357</v>
      </c>
      <c r="C15" s="27" t="s">
        <v>19</v>
      </c>
      <c r="D15" s="28">
        <v>43774</v>
      </c>
      <c r="E15" s="27">
        <v>2019</v>
      </c>
      <c r="F15" t="s">
        <v>685</v>
      </c>
      <c r="N15">
        <v>1</v>
      </c>
    </row>
    <row r="16" spans="1:16" x14ac:dyDescent="0.25">
      <c r="A16" s="26" t="s">
        <v>5</v>
      </c>
      <c r="B16" s="27">
        <v>14356</v>
      </c>
      <c r="C16" s="27" t="s">
        <v>20</v>
      </c>
      <c r="D16" s="28">
        <v>43774</v>
      </c>
      <c r="E16" s="27">
        <v>2019</v>
      </c>
      <c r="F16" t="s">
        <v>685</v>
      </c>
      <c r="N16">
        <v>1</v>
      </c>
    </row>
    <row r="17" spans="1:14" x14ac:dyDescent="0.25">
      <c r="A17" s="26" t="s">
        <v>5</v>
      </c>
      <c r="B17" s="27">
        <v>14355</v>
      </c>
      <c r="C17" s="27" t="s">
        <v>21</v>
      </c>
      <c r="D17" s="28">
        <v>43774</v>
      </c>
      <c r="E17" s="27">
        <v>2019</v>
      </c>
      <c r="F17" t="s">
        <v>685</v>
      </c>
      <c r="N17">
        <v>1</v>
      </c>
    </row>
    <row r="18" spans="1:14" x14ac:dyDescent="0.25">
      <c r="A18" s="26" t="s">
        <v>5</v>
      </c>
      <c r="B18" s="27">
        <v>14354</v>
      </c>
      <c r="C18" s="27" t="s">
        <v>22</v>
      </c>
      <c r="D18" s="28">
        <v>43774</v>
      </c>
      <c r="E18" s="27">
        <v>2019</v>
      </c>
      <c r="F18" t="s">
        <v>685</v>
      </c>
      <c r="N18">
        <v>1</v>
      </c>
    </row>
    <row r="19" spans="1:14" x14ac:dyDescent="0.25">
      <c r="A19" s="26" t="s">
        <v>5</v>
      </c>
      <c r="B19" s="27">
        <v>14353</v>
      </c>
      <c r="C19" s="27" t="s">
        <v>23</v>
      </c>
      <c r="D19" s="28">
        <v>43774</v>
      </c>
      <c r="E19" s="27">
        <v>2019</v>
      </c>
      <c r="F19" t="s">
        <v>685</v>
      </c>
      <c r="N19">
        <v>1</v>
      </c>
    </row>
    <row r="20" spans="1:14" x14ac:dyDescent="0.25">
      <c r="A20" s="26" t="s">
        <v>5</v>
      </c>
      <c r="B20" s="27">
        <v>14352</v>
      </c>
      <c r="C20" s="27" t="s">
        <v>24</v>
      </c>
      <c r="D20" s="28">
        <v>43774</v>
      </c>
      <c r="E20" s="27">
        <v>2019</v>
      </c>
      <c r="F20" t="s">
        <v>685</v>
      </c>
      <c r="N20">
        <v>1</v>
      </c>
    </row>
    <row r="21" spans="1:14" x14ac:dyDescent="0.25">
      <c r="A21" s="26" t="s">
        <v>5</v>
      </c>
      <c r="B21" s="27">
        <v>14351</v>
      </c>
      <c r="C21" s="27" t="s">
        <v>25</v>
      </c>
      <c r="D21" s="28">
        <v>43774</v>
      </c>
      <c r="E21" s="27">
        <v>2019</v>
      </c>
      <c r="F21" t="s">
        <v>685</v>
      </c>
      <c r="N21">
        <v>1</v>
      </c>
    </row>
    <row r="22" spans="1:14" x14ac:dyDescent="0.25">
      <c r="A22" s="26" t="s">
        <v>5</v>
      </c>
      <c r="B22" s="27">
        <v>14350</v>
      </c>
      <c r="C22" s="27" t="s">
        <v>26</v>
      </c>
      <c r="D22" s="28">
        <v>43774</v>
      </c>
      <c r="E22" s="27">
        <v>2019</v>
      </c>
      <c r="F22" t="s">
        <v>685</v>
      </c>
      <c r="N22">
        <v>1</v>
      </c>
    </row>
    <row r="23" spans="1:14" x14ac:dyDescent="0.25">
      <c r="A23" s="26" t="s">
        <v>5</v>
      </c>
      <c r="B23" s="27">
        <v>14349</v>
      </c>
      <c r="C23" s="27" t="s">
        <v>27</v>
      </c>
      <c r="D23" s="28">
        <v>43774</v>
      </c>
      <c r="E23" s="27">
        <v>2019</v>
      </c>
      <c r="F23" t="s">
        <v>685</v>
      </c>
      <c r="N23">
        <v>1</v>
      </c>
    </row>
    <row r="24" spans="1:14" x14ac:dyDescent="0.25">
      <c r="A24" s="26" t="s">
        <v>5</v>
      </c>
      <c r="B24" s="27">
        <v>14348</v>
      </c>
      <c r="C24" s="27" t="s">
        <v>28</v>
      </c>
      <c r="D24" s="28">
        <v>43774</v>
      </c>
      <c r="E24" s="27">
        <v>2019</v>
      </c>
      <c r="F24" t="s">
        <v>685</v>
      </c>
      <c r="N24">
        <v>1</v>
      </c>
    </row>
    <row r="25" spans="1:14" x14ac:dyDescent="0.25">
      <c r="A25" s="26" t="s">
        <v>5</v>
      </c>
      <c r="B25" s="27">
        <v>14347</v>
      </c>
      <c r="C25" s="27" t="s">
        <v>29</v>
      </c>
      <c r="D25" s="28">
        <v>43774</v>
      </c>
      <c r="E25" s="27">
        <v>2019</v>
      </c>
      <c r="F25" t="s">
        <v>685</v>
      </c>
      <c r="N25">
        <v>1</v>
      </c>
    </row>
    <row r="26" spans="1:14" x14ac:dyDescent="0.25">
      <c r="A26" s="26" t="s">
        <v>5</v>
      </c>
      <c r="B26" s="27">
        <v>14346</v>
      </c>
      <c r="C26" s="27" t="s">
        <v>30</v>
      </c>
      <c r="D26" s="28">
        <v>43774</v>
      </c>
      <c r="E26" s="27">
        <v>2019</v>
      </c>
      <c r="F26" t="s">
        <v>685</v>
      </c>
      <c r="N26">
        <v>1</v>
      </c>
    </row>
    <row r="27" spans="1:14" x14ac:dyDescent="0.25">
      <c r="A27" s="26" t="s">
        <v>5</v>
      </c>
      <c r="B27" s="27">
        <v>14345</v>
      </c>
      <c r="C27" s="27" t="s">
        <v>31</v>
      </c>
      <c r="D27" s="28">
        <v>43774</v>
      </c>
      <c r="E27" s="27">
        <v>2019</v>
      </c>
      <c r="F27" t="s">
        <v>685</v>
      </c>
      <c r="N27">
        <v>1</v>
      </c>
    </row>
    <row r="28" spans="1:14" x14ac:dyDescent="0.25">
      <c r="A28" s="26" t="s">
        <v>5</v>
      </c>
      <c r="B28" s="27">
        <v>14344</v>
      </c>
      <c r="C28" s="27" t="s">
        <v>32</v>
      </c>
      <c r="D28" s="28">
        <v>43774</v>
      </c>
      <c r="E28" s="27">
        <v>2019</v>
      </c>
      <c r="F28" t="s">
        <v>685</v>
      </c>
      <c r="N28">
        <v>1</v>
      </c>
    </row>
    <row r="29" spans="1:14" x14ac:dyDescent="0.25">
      <c r="A29" s="26" t="s">
        <v>5</v>
      </c>
      <c r="B29" s="27">
        <v>14343</v>
      </c>
      <c r="C29" s="27" t="s">
        <v>33</v>
      </c>
      <c r="D29" s="72">
        <v>43769</v>
      </c>
      <c r="E29" s="27">
        <v>2019</v>
      </c>
      <c r="F29" t="s">
        <v>685</v>
      </c>
      <c r="N29">
        <v>1</v>
      </c>
    </row>
    <row r="30" spans="1:14" x14ac:dyDescent="0.25">
      <c r="A30" s="26" t="s">
        <v>5</v>
      </c>
      <c r="B30" s="27">
        <v>14342</v>
      </c>
      <c r="C30" s="27" t="s">
        <v>34</v>
      </c>
      <c r="D30" s="72">
        <v>43760</v>
      </c>
      <c r="E30" s="27">
        <v>2019</v>
      </c>
      <c r="F30" t="s">
        <v>685</v>
      </c>
      <c r="N30">
        <v>1</v>
      </c>
    </row>
    <row r="31" spans="1:14" x14ac:dyDescent="0.25">
      <c r="A31" s="26" t="s">
        <v>5</v>
      </c>
      <c r="B31" s="27">
        <v>14340</v>
      </c>
      <c r="C31" s="27" t="s">
        <v>35</v>
      </c>
      <c r="D31" s="70">
        <v>43755</v>
      </c>
      <c r="E31" s="27">
        <v>2019</v>
      </c>
      <c r="F31" t="s">
        <v>685</v>
      </c>
      <c r="N31">
        <v>1</v>
      </c>
    </row>
    <row r="32" spans="1:14" x14ac:dyDescent="0.25">
      <c r="A32" s="26" t="s">
        <v>5</v>
      </c>
      <c r="B32" s="27">
        <v>14339</v>
      </c>
      <c r="C32" s="27" t="s">
        <v>36</v>
      </c>
      <c r="D32" s="70">
        <v>43755</v>
      </c>
      <c r="E32" s="27">
        <v>2019</v>
      </c>
      <c r="F32" t="s">
        <v>685</v>
      </c>
      <c r="N32">
        <v>1</v>
      </c>
    </row>
    <row r="33" spans="1:14" x14ac:dyDescent="0.25">
      <c r="A33" s="26" t="s">
        <v>5</v>
      </c>
      <c r="B33" s="27">
        <v>14338</v>
      </c>
      <c r="C33" s="27" t="s">
        <v>37</v>
      </c>
      <c r="D33" s="70">
        <v>43755</v>
      </c>
      <c r="E33" s="27">
        <v>2019</v>
      </c>
      <c r="F33" t="s">
        <v>685</v>
      </c>
      <c r="N33">
        <v>1</v>
      </c>
    </row>
    <row r="34" spans="1:14" x14ac:dyDescent="0.25">
      <c r="A34" s="26" t="s">
        <v>5</v>
      </c>
      <c r="B34" s="27">
        <v>14337</v>
      </c>
      <c r="C34" s="27" t="s">
        <v>38</v>
      </c>
      <c r="D34" s="70">
        <v>43755</v>
      </c>
      <c r="E34" s="27">
        <v>2019</v>
      </c>
      <c r="F34" t="s">
        <v>685</v>
      </c>
      <c r="N34">
        <v>1</v>
      </c>
    </row>
    <row r="35" spans="1:14" x14ac:dyDescent="0.25">
      <c r="A35" s="26" t="s">
        <v>5</v>
      </c>
      <c r="B35" s="27">
        <v>14336</v>
      </c>
      <c r="C35" s="27" t="s">
        <v>39</v>
      </c>
      <c r="D35" s="70">
        <v>43755</v>
      </c>
      <c r="E35" s="27">
        <v>2019</v>
      </c>
      <c r="F35" t="s">
        <v>685</v>
      </c>
      <c r="N35">
        <v>1</v>
      </c>
    </row>
    <row r="36" spans="1:14" x14ac:dyDescent="0.25">
      <c r="A36" s="26" t="s">
        <v>5</v>
      </c>
      <c r="B36" s="27">
        <v>14335</v>
      </c>
      <c r="C36" s="27" t="s">
        <v>40</v>
      </c>
      <c r="D36" s="70">
        <v>43755</v>
      </c>
      <c r="E36" s="27">
        <v>2019</v>
      </c>
      <c r="F36" t="s">
        <v>685</v>
      </c>
      <c r="N36">
        <v>1</v>
      </c>
    </row>
    <row r="37" spans="1:14" x14ac:dyDescent="0.25">
      <c r="A37" s="26" t="s">
        <v>5</v>
      </c>
      <c r="B37" s="27">
        <v>14334</v>
      </c>
      <c r="C37" s="27" t="s">
        <v>41</v>
      </c>
      <c r="D37" s="70">
        <v>43755</v>
      </c>
      <c r="E37" s="27">
        <v>2019</v>
      </c>
      <c r="F37" t="s">
        <v>685</v>
      </c>
      <c r="N37">
        <v>1</v>
      </c>
    </row>
    <row r="38" spans="1:14" x14ac:dyDescent="0.25">
      <c r="A38" s="26" t="s">
        <v>5</v>
      </c>
      <c r="B38" s="27">
        <v>14333</v>
      </c>
      <c r="C38" s="27" t="s">
        <v>42</v>
      </c>
      <c r="D38" s="70">
        <v>43755</v>
      </c>
      <c r="E38" s="27">
        <v>2019</v>
      </c>
      <c r="F38" t="s">
        <v>685</v>
      </c>
      <c r="N38">
        <v>1</v>
      </c>
    </row>
    <row r="39" spans="1:14" x14ac:dyDescent="0.25">
      <c r="A39" s="26" t="s">
        <v>5</v>
      </c>
      <c r="B39" s="27">
        <v>14332</v>
      </c>
      <c r="C39" s="27" t="s">
        <v>43</v>
      </c>
      <c r="D39" s="70">
        <v>43755</v>
      </c>
      <c r="E39" s="27">
        <v>2019</v>
      </c>
      <c r="F39" t="s">
        <v>685</v>
      </c>
      <c r="N39">
        <v>1</v>
      </c>
    </row>
    <row r="40" spans="1:14" x14ac:dyDescent="0.25">
      <c r="A40" s="26" t="s">
        <v>5</v>
      </c>
      <c r="B40" s="27">
        <v>14331</v>
      </c>
      <c r="C40" s="27" t="s">
        <v>44</v>
      </c>
      <c r="D40" s="70">
        <v>43755</v>
      </c>
      <c r="E40" s="27">
        <v>2019</v>
      </c>
      <c r="F40" t="s">
        <v>685</v>
      </c>
      <c r="N40">
        <v>1</v>
      </c>
    </row>
    <row r="41" spans="1:14" x14ac:dyDescent="0.25">
      <c r="A41" s="26" t="s">
        <v>5</v>
      </c>
      <c r="B41" s="27">
        <v>14330</v>
      </c>
      <c r="C41" s="27" t="s">
        <v>45</v>
      </c>
      <c r="D41" s="70">
        <v>43755</v>
      </c>
      <c r="E41" s="27">
        <v>2019</v>
      </c>
      <c r="F41" t="s">
        <v>685</v>
      </c>
      <c r="N41">
        <v>1</v>
      </c>
    </row>
    <row r="42" spans="1:14" x14ac:dyDescent="0.25">
      <c r="A42" s="26" t="s">
        <v>5</v>
      </c>
      <c r="B42" s="27">
        <v>14329</v>
      </c>
      <c r="C42" s="27" t="s">
        <v>46</v>
      </c>
      <c r="D42" s="70">
        <v>43755</v>
      </c>
      <c r="E42" s="27">
        <v>2019</v>
      </c>
      <c r="F42" t="s">
        <v>685</v>
      </c>
      <c r="N42">
        <v>1</v>
      </c>
    </row>
    <row r="43" spans="1:14" x14ac:dyDescent="0.25">
      <c r="A43" s="26" t="s">
        <v>5</v>
      </c>
      <c r="B43" s="27">
        <v>14328</v>
      </c>
      <c r="C43" s="27" t="s">
        <v>47</v>
      </c>
      <c r="D43" s="70">
        <v>43755</v>
      </c>
      <c r="E43" s="27">
        <v>2019</v>
      </c>
      <c r="F43" t="s">
        <v>685</v>
      </c>
      <c r="N43">
        <v>1</v>
      </c>
    </row>
    <row r="44" spans="1:14" x14ac:dyDescent="0.25">
      <c r="A44" s="26" t="s">
        <v>5</v>
      </c>
      <c r="B44" s="27">
        <v>14327</v>
      </c>
      <c r="C44" s="27" t="s">
        <v>48</v>
      </c>
      <c r="D44" s="70">
        <v>43755</v>
      </c>
      <c r="E44" s="27">
        <v>2019</v>
      </c>
      <c r="F44" t="s">
        <v>685</v>
      </c>
      <c r="N44">
        <v>1</v>
      </c>
    </row>
    <row r="45" spans="1:14" x14ac:dyDescent="0.25">
      <c r="A45" s="26" t="s">
        <v>5</v>
      </c>
      <c r="B45" s="27">
        <v>14326</v>
      </c>
      <c r="C45" s="27" t="s">
        <v>49</v>
      </c>
      <c r="D45" s="70">
        <v>43755</v>
      </c>
      <c r="E45" s="27">
        <v>2019</v>
      </c>
      <c r="F45" t="s">
        <v>685</v>
      </c>
      <c r="N45">
        <v>1</v>
      </c>
    </row>
    <row r="46" spans="1:14" x14ac:dyDescent="0.25">
      <c r="A46" s="26" t="s">
        <v>5</v>
      </c>
      <c r="B46" s="27">
        <v>14325</v>
      </c>
      <c r="C46" s="27" t="s">
        <v>50</v>
      </c>
      <c r="D46" s="70">
        <v>43755</v>
      </c>
      <c r="E46" s="27">
        <v>2019</v>
      </c>
      <c r="F46" t="s">
        <v>685</v>
      </c>
      <c r="N46">
        <v>1</v>
      </c>
    </row>
    <row r="47" spans="1:14" x14ac:dyDescent="0.25">
      <c r="A47" s="26" t="s">
        <v>5</v>
      </c>
      <c r="B47" s="27">
        <v>14324</v>
      </c>
      <c r="C47" s="27" t="s">
        <v>51</v>
      </c>
      <c r="D47" s="70">
        <v>43755</v>
      </c>
      <c r="E47" s="27">
        <v>2019</v>
      </c>
      <c r="F47" t="s">
        <v>685</v>
      </c>
      <c r="N47">
        <v>1</v>
      </c>
    </row>
    <row r="48" spans="1:14" x14ac:dyDescent="0.25">
      <c r="A48" s="26" t="s">
        <v>5</v>
      </c>
      <c r="B48" s="27">
        <v>14323</v>
      </c>
      <c r="C48" s="27" t="s">
        <v>52</v>
      </c>
      <c r="D48" s="70">
        <v>43755</v>
      </c>
      <c r="E48" s="27">
        <v>2019</v>
      </c>
      <c r="F48" t="s">
        <v>685</v>
      </c>
      <c r="N48">
        <v>1</v>
      </c>
    </row>
    <row r="49" spans="1:14" x14ac:dyDescent="0.25">
      <c r="A49" s="26" t="s">
        <v>5</v>
      </c>
      <c r="B49" s="27">
        <v>14322</v>
      </c>
      <c r="C49" s="27" t="s">
        <v>53</v>
      </c>
      <c r="D49" s="70">
        <v>43755</v>
      </c>
      <c r="E49" s="27">
        <v>2019</v>
      </c>
      <c r="F49" t="s">
        <v>685</v>
      </c>
      <c r="N49">
        <v>1</v>
      </c>
    </row>
    <row r="50" spans="1:14" x14ac:dyDescent="0.25">
      <c r="A50" s="26" t="s">
        <v>5</v>
      </c>
      <c r="B50" s="27">
        <v>14321</v>
      </c>
      <c r="C50" s="27" t="s">
        <v>54</v>
      </c>
      <c r="D50" s="70">
        <v>43755</v>
      </c>
      <c r="E50" s="27">
        <v>2019</v>
      </c>
      <c r="F50" t="s">
        <v>685</v>
      </c>
      <c r="N50">
        <v>1</v>
      </c>
    </row>
    <row r="51" spans="1:14" x14ac:dyDescent="0.25">
      <c r="A51" s="26" t="s">
        <v>5</v>
      </c>
      <c r="B51" s="27">
        <v>14320</v>
      </c>
      <c r="C51" s="27" t="s">
        <v>55</v>
      </c>
      <c r="D51" s="70">
        <v>43755</v>
      </c>
      <c r="E51" s="27">
        <v>2019</v>
      </c>
      <c r="F51" t="s">
        <v>685</v>
      </c>
      <c r="N51">
        <v>1</v>
      </c>
    </row>
    <row r="52" spans="1:14" x14ac:dyDescent="0.25">
      <c r="A52" s="26" t="s">
        <v>5</v>
      </c>
      <c r="B52" s="27">
        <v>14319</v>
      </c>
      <c r="C52" s="27" t="s">
        <v>56</v>
      </c>
      <c r="D52" s="70">
        <v>43755</v>
      </c>
      <c r="E52" s="27">
        <v>2019</v>
      </c>
      <c r="F52" t="s">
        <v>685</v>
      </c>
      <c r="N52">
        <v>1</v>
      </c>
    </row>
    <row r="53" spans="1:14" x14ac:dyDescent="0.25">
      <c r="A53" s="26" t="s">
        <v>5</v>
      </c>
      <c r="B53" s="27">
        <v>14318</v>
      </c>
      <c r="C53" s="27" t="s">
        <v>57</v>
      </c>
      <c r="D53" s="70">
        <v>43755</v>
      </c>
      <c r="E53" s="27">
        <v>2019</v>
      </c>
      <c r="F53" t="s">
        <v>685</v>
      </c>
      <c r="N53">
        <v>1</v>
      </c>
    </row>
    <row r="54" spans="1:14" x14ac:dyDescent="0.25">
      <c r="A54" s="26" t="s">
        <v>5</v>
      </c>
      <c r="B54" s="27">
        <v>14317</v>
      </c>
      <c r="C54" s="27" t="s">
        <v>58</v>
      </c>
      <c r="D54" s="70">
        <v>43755</v>
      </c>
      <c r="E54" s="27">
        <v>2019</v>
      </c>
      <c r="F54" t="s">
        <v>685</v>
      </c>
      <c r="N54">
        <v>1</v>
      </c>
    </row>
    <row r="55" spans="1:14" x14ac:dyDescent="0.25">
      <c r="A55" s="26" t="s">
        <v>5</v>
      </c>
      <c r="B55" s="27">
        <v>14316</v>
      </c>
      <c r="C55" s="27" t="s">
        <v>59</v>
      </c>
      <c r="D55" s="70">
        <v>43755</v>
      </c>
      <c r="E55" s="27">
        <v>2019</v>
      </c>
      <c r="F55" t="s">
        <v>685</v>
      </c>
      <c r="N55">
        <v>1</v>
      </c>
    </row>
    <row r="56" spans="1:14" x14ac:dyDescent="0.25">
      <c r="A56" s="26" t="s">
        <v>5</v>
      </c>
      <c r="B56" s="27">
        <v>14315</v>
      </c>
      <c r="C56" s="27" t="s">
        <v>60</v>
      </c>
      <c r="D56" s="70">
        <v>43755</v>
      </c>
      <c r="E56" s="27">
        <v>2019</v>
      </c>
      <c r="F56" t="s">
        <v>685</v>
      </c>
      <c r="N56">
        <v>1</v>
      </c>
    </row>
    <row r="57" spans="1:14" x14ac:dyDescent="0.25">
      <c r="A57" s="26" t="s">
        <v>5</v>
      </c>
      <c r="B57" s="27">
        <v>14310</v>
      </c>
      <c r="C57" s="27" t="s">
        <v>61</v>
      </c>
      <c r="D57" s="70">
        <v>43749</v>
      </c>
      <c r="E57" s="27">
        <v>2019</v>
      </c>
      <c r="F57" t="s">
        <v>685</v>
      </c>
      <c r="N57">
        <v>1</v>
      </c>
    </row>
    <row r="58" spans="1:14" x14ac:dyDescent="0.25">
      <c r="A58" s="26" t="s">
        <v>5</v>
      </c>
      <c r="B58" s="27">
        <v>14309</v>
      </c>
      <c r="C58" s="27" t="s">
        <v>62</v>
      </c>
      <c r="D58" s="70">
        <v>43749</v>
      </c>
      <c r="E58" s="27">
        <v>2019</v>
      </c>
      <c r="F58" t="s">
        <v>685</v>
      </c>
      <c r="N58">
        <v>1</v>
      </c>
    </row>
    <row r="59" spans="1:14" x14ac:dyDescent="0.25">
      <c r="A59" s="26" t="s">
        <v>5</v>
      </c>
      <c r="B59" s="27">
        <v>14308</v>
      </c>
      <c r="C59" s="27" t="s">
        <v>63</v>
      </c>
      <c r="D59" s="70">
        <v>43749</v>
      </c>
      <c r="E59" s="27">
        <v>2019</v>
      </c>
      <c r="F59" t="s">
        <v>685</v>
      </c>
      <c r="N59">
        <v>1</v>
      </c>
    </row>
    <row r="60" spans="1:14" x14ac:dyDescent="0.25">
      <c r="A60" s="26" t="s">
        <v>5</v>
      </c>
      <c r="B60" s="27">
        <v>14307</v>
      </c>
      <c r="C60" s="27" t="s">
        <v>64</v>
      </c>
      <c r="D60" s="70">
        <v>43749</v>
      </c>
      <c r="E60" s="27">
        <v>2019</v>
      </c>
      <c r="F60" t="s">
        <v>685</v>
      </c>
      <c r="N60">
        <v>1</v>
      </c>
    </row>
    <row r="61" spans="1:14" x14ac:dyDescent="0.25">
      <c r="A61" s="26" t="s">
        <v>5</v>
      </c>
      <c r="B61" s="27">
        <v>14306</v>
      </c>
      <c r="C61" s="27" t="s">
        <v>65</v>
      </c>
      <c r="D61" s="70">
        <v>43749</v>
      </c>
      <c r="E61" s="27">
        <v>2019</v>
      </c>
      <c r="F61" t="s">
        <v>685</v>
      </c>
      <c r="N61">
        <v>1</v>
      </c>
    </row>
    <row r="62" spans="1:14" x14ac:dyDescent="0.25">
      <c r="A62" s="26" t="s">
        <v>5</v>
      </c>
      <c r="B62" s="27">
        <v>14305</v>
      </c>
      <c r="C62" s="27" t="s">
        <v>66</v>
      </c>
      <c r="D62" s="70">
        <v>43749</v>
      </c>
      <c r="E62" s="27">
        <v>2019</v>
      </c>
      <c r="F62" t="s">
        <v>685</v>
      </c>
      <c r="N62">
        <v>1</v>
      </c>
    </row>
    <row r="63" spans="1:14" x14ac:dyDescent="0.25">
      <c r="A63" s="26" t="s">
        <v>5</v>
      </c>
      <c r="B63" s="27">
        <v>14304</v>
      </c>
      <c r="C63" s="27" t="s">
        <v>67</v>
      </c>
      <c r="D63" s="70">
        <v>43749</v>
      </c>
      <c r="E63" s="27">
        <v>2019</v>
      </c>
      <c r="F63" t="s">
        <v>685</v>
      </c>
      <c r="N63">
        <v>1</v>
      </c>
    </row>
    <row r="64" spans="1:14" x14ac:dyDescent="0.25">
      <c r="A64" s="26" t="s">
        <v>5</v>
      </c>
      <c r="B64" s="27">
        <v>14303</v>
      </c>
      <c r="C64" s="27" t="s">
        <v>68</v>
      </c>
      <c r="D64" s="70">
        <v>43748</v>
      </c>
      <c r="E64" s="27">
        <v>2019</v>
      </c>
      <c r="F64" t="s">
        <v>685</v>
      </c>
      <c r="N64">
        <v>1</v>
      </c>
    </row>
    <row r="65" spans="1:14" x14ac:dyDescent="0.25">
      <c r="A65" s="26" t="s">
        <v>5</v>
      </c>
      <c r="B65" s="27">
        <v>14302</v>
      </c>
      <c r="C65" s="27" t="s">
        <v>69</v>
      </c>
      <c r="D65" s="70">
        <v>43748</v>
      </c>
      <c r="E65" s="27">
        <v>2019</v>
      </c>
      <c r="F65" t="s">
        <v>685</v>
      </c>
      <c r="N65">
        <v>1</v>
      </c>
    </row>
    <row r="66" spans="1:14" x14ac:dyDescent="0.25">
      <c r="A66" s="26" t="s">
        <v>5</v>
      </c>
      <c r="B66" s="27">
        <v>14301</v>
      </c>
      <c r="C66" s="27" t="s">
        <v>70</v>
      </c>
      <c r="D66" s="70">
        <v>43748</v>
      </c>
      <c r="E66" s="27">
        <v>2019</v>
      </c>
      <c r="F66" t="s">
        <v>685</v>
      </c>
      <c r="N66">
        <v>1</v>
      </c>
    </row>
    <row r="67" spans="1:14" x14ac:dyDescent="0.25">
      <c r="A67" s="26" t="s">
        <v>5</v>
      </c>
      <c r="B67" s="27">
        <v>14300</v>
      </c>
      <c r="C67" s="27" t="s">
        <v>71</v>
      </c>
      <c r="D67" s="70">
        <v>43748</v>
      </c>
      <c r="E67" s="27">
        <v>2019</v>
      </c>
      <c r="F67" t="s">
        <v>685</v>
      </c>
      <c r="N67">
        <v>1</v>
      </c>
    </row>
    <row r="68" spans="1:14" x14ac:dyDescent="0.25">
      <c r="A68" s="26" t="s">
        <v>5</v>
      </c>
      <c r="B68" s="27">
        <v>14299</v>
      </c>
      <c r="C68" s="27" t="s">
        <v>72</v>
      </c>
      <c r="D68" s="70">
        <v>43748</v>
      </c>
      <c r="E68" s="27">
        <v>2019</v>
      </c>
      <c r="F68" t="s">
        <v>685</v>
      </c>
      <c r="N68">
        <v>1</v>
      </c>
    </row>
    <row r="69" spans="1:14" x14ac:dyDescent="0.25">
      <c r="A69" s="26" t="s">
        <v>5</v>
      </c>
      <c r="B69" s="27">
        <v>14298</v>
      </c>
      <c r="C69" s="27" t="s">
        <v>73</v>
      </c>
      <c r="D69" s="70">
        <v>43748</v>
      </c>
      <c r="E69" s="27">
        <v>2019</v>
      </c>
      <c r="F69" t="s">
        <v>685</v>
      </c>
      <c r="N69">
        <v>1</v>
      </c>
    </row>
    <row r="70" spans="1:14" x14ac:dyDescent="0.25">
      <c r="A70" s="26" t="s">
        <v>5</v>
      </c>
      <c r="B70" s="27">
        <v>14297</v>
      </c>
      <c r="C70" s="27" t="s">
        <v>74</v>
      </c>
      <c r="D70" s="70">
        <v>43748</v>
      </c>
      <c r="E70" s="27">
        <v>2019</v>
      </c>
      <c r="F70" t="s">
        <v>685</v>
      </c>
      <c r="N70">
        <v>1</v>
      </c>
    </row>
    <row r="71" spans="1:14" x14ac:dyDescent="0.25">
      <c r="A71" s="26" t="s">
        <v>5</v>
      </c>
      <c r="B71" s="27">
        <v>14296</v>
      </c>
      <c r="C71" s="27" t="s">
        <v>75</v>
      </c>
      <c r="D71" s="70">
        <v>43748</v>
      </c>
      <c r="E71" s="27">
        <v>2019</v>
      </c>
      <c r="F71" t="s">
        <v>685</v>
      </c>
      <c r="N71">
        <v>1</v>
      </c>
    </row>
    <row r="72" spans="1:14" x14ac:dyDescent="0.25">
      <c r="A72" s="26" t="s">
        <v>5</v>
      </c>
      <c r="B72" s="27">
        <v>14295</v>
      </c>
      <c r="C72" s="27" t="s">
        <v>76</v>
      </c>
      <c r="D72" s="70">
        <v>43747</v>
      </c>
      <c r="E72" s="27">
        <v>2019</v>
      </c>
      <c r="F72" t="s">
        <v>685</v>
      </c>
      <c r="N72">
        <v>1</v>
      </c>
    </row>
    <row r="73" spans="1:14" x14ac:dyDescent="0.25">
      <c r="A73" s="26" t="s">
        <v>5</v>
      </c>
      <c r="B73" s="27">
        <v>14294</v>
      </c>
      <c r="C73" s="27" t="s">
        <v>77</v>
      </c>
      <c r="D73" s="70">
        <v>43747</v>
      </c>
      <c r="E73" s="27">
        <v>2019</v>
      </c>
      <c r="F73" t="s">
        <v>685</v>
      </c>
      <c r="N73">
        <v>1</v>
      </c>
    </row>
    <row r="74" spans="1:14" x14ac:dyDescent="0.25">
      <c r="A74" s="26" t="s">
        <v>5</v>
      </c>
      <c r="B74" s="27">
        <v>14293</v>
      </c>
      <c r="C74" s="27" t="s">
        <v>78</v>
      </c>
      <c r="D74" s="70">
        <v>43747</v>
      </c>
      <c r="E74" s="27">
        <v>2019</v>
      </c>
      <c r="F74" t="s">
        <v>685</v>
      </c>
      <c r="N74">
        <v>1</v>
      </c>
    </row>
    <row r="75" spans="1:14" x14ac:dyDescent="0.25">
      <c r="A75" s="26" t="s">
        <v>5</v>
      </c>
      <c r="B75" s="27">
        <v>14292</v>
      </c>
      <c r="C75" s="27" t="s">
        <v>79</v>
      </c>
      <c r="D75" s="70">
        <v>43747</v>
      </c>
      <c r="E75" s="27">
        <v>2019</v>
      </c>
      <c r="F75" t="s">
        <v>685</v>
      </c>
      <c r="N75">
        <v>1</v>
      </c>
    </row>
    <row r="76" spans="1:14" x14ac:dyDescent="0.25">
      <c r="A76" s="26" t="s">
        <v>5</v>
      </c>
      <c r="B76" s="27">
        <v>14291</v>
      </c>
      <c r="C76" s="27" t="s">
        <v>80</v>
      </c>
      <c r="D76" s="70">
        <v>43747</v>
      </c>
      <c r="E76" s="27">
        <v>2019</v>
      </c>
      <c r="F76" t="s">
        <v>685</v>
      </c>
      <c r="N76">
        <v>1</v>
      </c>
    </row>
    <row r="77" spans="1:14" x14ac:dyDescent="0.25">
      <c r="A77" s="26" t="s">
        <v>5</v>
      </c>
      <c r="B77" s="27">
        <v>14290</v>
      </c>
      <c r="C77" s="27" t="s">
        <v>81</v>
      </c>
      <c r="D77" s="72">
        <v>43739</v>
      </c>
      <c r="E77" s="27">
        <v>2019</v>
      </c>
      <c r="F77" t="s">
        <v>685</v>
      </c>
      <c r="N77">
        <v>1</v>
      </c>
    </row>
    <row r="78" spans="1:14" x14ac:dyDescent="0.25">
      <c r="A78" s="26" t="s">
        <v>5</v>
      </c>
      <c r="B78" s="27">
        <v>14289</v>
      </c>
      <c r="C78" s="27" t="s">
        <v>82</v>
      </c>
      <c r="D78" s="28">
        <v>43732</v>
      </c>
      <c r="E78" s="27">
        <v>2019</v>
      </c>
      <c r="F78" t="s">
        <v>685</v>
      </c>
      <c r="N78">
        <v>1</v>
      </c>
    </row>
    <row r="79" spans="1:14" x14ac:dyDescent="0.25">
      <c r="A79" s="26" t="s">
        <v>5</v>
      </c>
      <c r="B79" s="27">
        <v>14288</v>
      </c>
      <c r="C79" s="27" t="s">
        <v>83</v>
      </c>
      <c r="D79" s="28">
        <v>43732</v>
      </c>
      <c r="E79" s="27">
        <v>2019</v>
      </c>
      <c r="F79" t="s">
        <v>685</v>
      </c>
      <c r="N79">
        <v>1</v>
      </c>
    </row>
    <row r="80" spans="1:14" x14ac:dyDescent="0.25">
      <c r="A80" s="26" t="s">
        <v>5</v>
      </c>
      <c r="B80" s="27">
        <v>14287</v>
      </c>
      <c r="C80" s="27" t="s">
        <v>84</v>
      </c>
      <c r="D80" s="28">
        <v>43732</v>
      </c>
      <c r="E80" s="27">
        <v>2019</v>
      </c>
      <c r="F80" t="s">
        <v>685</v>
      </c>
      <c r="N80">
        <v>1</v>
      </c>
    </row>
    <row r="81" spans="1:14" x14ac:dyDescent="0.25">
      <c r="A81" s="26" t="s">
        <v>5</v>
      </c>
      <c r="B81" s="27">
        <v>14286</v>
      </c>
      <c r="C81" s="27" t="s">
        <v>85</v>
      </c>
      <c r="D81" s="28">
        <v>43732</v>
      </c>
      <c r="E81" s="27">
        <v>2019</v>
      </c>
      <c r="F81" t="s">
        <v>685</v>
      </c>
      <c r="N81">
        <v>1</v>
      </c>
    </row>
    <row r="82" spans="1:14" x14ac:dyDescent="0.25">
      <c r="A82" s="26" t="s">
        <v>5</v>
      </c>
      <c r="B82" s="27">
        <v>14285</v>
      </c>
      <c r="C82" s="27" t="s">
        <v>86</v>
      </c>
      <c r="D82" s="28">
        <v>43732</v>
      </c>
      <c r="E82" s="27">
        <v>2019</v>
      </c>
      <c r="F82" t="s">
        <v>685</v>
      </c>
      <c r="N82">
        <v>1</v>
      </c>
    </row>
    <row r="83" spans="1:14" x14ac:dyDescent="0.25">
      <c r="A83" s="26" t="s">
        <v>5</v>
      </c>
      <c r="B83" s="27">
        <v>14284</v>
      </c>
      <c r="C83" s="27" t="s">
        <v>87</v>
      </c>
      <c r="D83" s="28">
        <v>43732</v>
      </c>
      <c r="E83" s="27">
        <v>2019</v>
      </c>
      <c r="F83" t="s">
        <v>685</v>
      </c>
      <c r="N83">
        <v>1</v>
      </c>
    </row>
    <row r="84" spans="1:14" x14ac:dyDescent="0.25">
      <c r="A84" s="26" t="s">
        <v>5</v>
      </c>
      <c r="B84" s="27">
        <v>14283</v>
      </c>
      <c r="C84" s="27" t="s">
        <v>88</v>
      </c>
      <c r="D84" s="28">
        <v>43732</v>
      </c>
      <c r="E84" s="27">
        <v>2019</v>
      </c>
      <c r="F84" t="s">
        <v>685</v>
      </c>
      <c r="N84">
        <v>1</v>
      </c>
    </row>
    <row r="85" spans="1:14" x14ac:dyDescent="0.25">
      <c r="A85" s="26" t="s">
        <v>5</v>
      </c>
      <c r="B85" s="27">
        <v>14282</v>
      </c>
      <c r="C85" s="27" t="s">
        <v>89</v>
      </c>
      <c r="D85" s="28">
        <v>43732</v>
      </c>
      <c r="E85" s="27">
        <v>2019</v>
      </c>
      <c r="F85" t="s">
        <v>685</v>
      </c>
      <c r="N85">
        <v>1</v>
      </c>
    </row>
    <row r="86" spans="1:14" x14ac:dyDescent="0.25">
      <c r="A86" s="26" t="s">
        <v>5</v>
      </c>
      <c r="B86" s="27">
        <v>14281</v>
      </c>
      <c r="C86" s="27" t="s">
        <v>90</v>
      </c>
      <c r="D86" s="28">
        <v>43732</v>
      </c>
      <c r="E86" s="27">
        <v>2019</v>
      </c>
      <c r="F86" t="s">
        <v>685</v>
      </c>
      <c r="N86">
        <v>1</v>
      </c>
    </row>
    <row r="87" spans="1:14" x14ac:dyDescent="0.25">
      <c r="A87" s="26" t="s">
        <v>5</v>
      </c>
      <c r="B87" s="27">
        <v>14280</v>
      </c>
      <c r="C87" s="27" t="s">
        <v>91</v>
      </c>
      <c r="D87" s="28">
        <v>43732</v>
      </c>
      <c r="E87" s="27">
        <v>2019</v>
      </c>
      <c r="F87" t="s">
        <v>685</v>
      </c>
      <c r="N87">
        <v>1</v>
      </c>
    </row>
    <row r="88" spans="1:14" x14ac:dyDescent="0.25">
      <c r="A88" s="26" t="s">
        <v>5</v>
      </c>
      <c r="B88" s="27">
        <v>14279</v>
      </c>
      <c r="C88" s="27" t="s">
        <v>92</v>
      </c>
      <c r="D88" s="28">
        <v>43732</v>
      </c>
      <c r="E88" s="27">
        <v>2019</v>
      </c>
      <c r="F88" t="s">
        <v>685</v>
      </c>
      <c r="N88">
        <v>1</v>
      </c>
    </row>
    <row r="89" spans="1:14" x14ac:dyDescent="0.25">
      <c r="A89" s="26" t="s">
        <v>5</v>
      </c>
      <c r="B89" s="27">
        <v>14278</v>
      </c>
      <c r="C89" s="27" t="s">
        <v>93</v>
      </c>
      <c r="D89" s="28">
        <v>43732</v>
      </c>
      <c r="E89" s="27">
        <v>2019</v>
      </c>
      <c r="F89" t="s">
        <v>685</v>
      </c>
      <c r="N89">
        <v>1</v>
      </c>
    </row>
    <row r="90" spans="1:14" x14ac:dyDescent="0.25">
      <c r="A90" s="26" t="s">
        <v>5</v>
      </c>
      <c r="B90" s="27">
        <v>14277</v>
      </c>
      <c r="C90" s="27" t="s">
        <v>94</v>
      </c>
      <c r="D90" s="28">
        <v>43732</v>
      </c>
      <c r="E90" s="27">
        <v>2019</v>
      </c>
      <c r="F90" t="s">
        <v>685</v>
      </c>
      <c r="N90">
        <v>1</v>
      </c>
    </row>
    <row r="91" spans="1:14" x14ac:dyDescent="0.25">
      <c r="A91" s="26" t="s">
        <v>5</v>
      </c>
      <c r="B91" s="27">
        <v>14276</v>
      </c>
      <c r="C91" s="27" t="s">
        <v>95</v>
      </c>
      <c r="D91" s="28">
        <v>43732</v>
      </c>
      <c r="E91" s="27">
        <v>2019</v>
      </c>
      <c r="F91" t="s">
        <v>685</v>
      </c>
      <c r="N91">
        <v>1</v>
      </c>
    </row>
    <row r="92" spans="1:14" x14ac:dyDescent="0.25">
      <c r="A92" s="26" t="s">
        <v>5</v>
      </c>
      <c r="B92" s="27">
        <v>14275</v>
      </c>
      <c r="C92" s="27" t="s">
        <v>96</v>
      </c>
      <c r="D92" s="28">
        <v>43732</v>
      </c>
      <c r="E92" s="27">
        <v>2019</v>
      </c>
      <c r="F92" t="s">
        <v>685</v>
      </c>
      <c r="N92">
        <v>1</v>
      </c>
    </row>
    <row r="93" spans="1:14" x14ac:dyDescent="0.25">
      <c r="A93" s="26" t="s">
        <v>5</v>
      </c>
      <c r="B93" s="27">
        <v>14274</v>
      </c>
      <c r="C93" s="27" t="s">
        <v>97</v>
      </c>
      <c r="D93" s="28">
        <v>43732</v>
      </c>
      <c r="E93" s="27">
        <v>2019</v>
      </c>
      <c r="F93" t="s">
        <v>685</v>
      </c>
      <c r="N93">
        <v>1</v>
      </c>
    </row>
    <row r="94" spans="1:14" x14ac:dyDescent="0.25">
      <c r="A94" s="26" t="s">
        <v>5</v>
      </c>
      <c r="B94" s="27">
        <v>14273</v>
      </c>
      <c r="C94" s="27" t="s">
        <v>98</v>
      </c>
      <c r="D94" s="28">
        <v>43732</v>
      </c>
      <c r="E94" s="27">
        <v>2019</v>
      </c>
      <c r="F94" t="s">
        <v>685</v>
      </c>
      <c r="N94">
        <v>1</v>
      </c>
    </row>
    <row r="95" spans="1:14" x14ac:dyDescent="0.25">
      <c r="A95" s="26" t="s">
        <v>5</v>
      </c>
      <c r="B95" s="27">
        <v>14272</v>
      </c>
      <c r="C95" s="27" t="s">
        <v>99</v>
      </c>
      <c r="D95" s="28">
        <v>43732</v>
      </c>
      <c r="E95" s="27">
        <v>2019</v>
      </c>
      <c r="F95" t="s">
        <v>685</v>
      </c>
      <c r="N95">
        <v>1</v>
      </c>
    </row>
    <row r="96" spans="1:14" x14ac:dyDescent="0.25">
      <c r="A96" s="26" t="s">
        <v>5</v>
      </c>
      <c r="B96" s="27">
        <v>14271</v>
      </c>
      <c r="C96" s="27" t="s">
        <v>100</v>
      </c>
      <c r="D96" s="28">
        <v>43732</v>
      </c>
      <c r="E96" s="27">
        <v>2019</v>
      </c>
      <c r="F96" t="s">
        <v>685</v>
      </c>
      <c r="N96">
        <v>1</v>
      </c>
    </row>
    <row r="97" spans="1:14" x14ac:dyDescent="0.25">
      <c r="A97" s="26" t="s">
        <v>5</v>
      </c>
      <c r="B97" s="27">
        <v>14270</v>
      </c>
      <c r="C97" s="27" t="s">
        <v>101</v>
      </c>
      <c r="D97" s="28">
        <v>43732</v>
      </c>
      <c r="E97" s="27">
        <v>2019</v>
      </c>
      <c r="F97" t="s">
        <v>685</v>
      </c>
      <c r="N97">
        <v>1</v>
      </c>
    </row>
    <row r="98" spans="1:14" x14ac:dyDescent="0.25">
      <c r="A98" s="26" t="s">
        <v>5</v>
      </c>
      <c r="B98" s="27">
        <v>14269</v>
      </c>
      <c r="C98" s="27" t="s">
        <v>102</v>
      </c>
      <c r="D98" s="28">
        <v>43732</v>
      </c>
      <c r="E98" s="27">
        <v>2019</v>
      </c>
      <c r="F98" t="s">
        <v>685</v>
      </c>
      <c r="N98">
        <v>1</v>
      </c>
    </row>
    <row r="99" spans="1:14" x14ac:dyDescent="0.25">
      <c r="A99" s="26" t="s">
        <v>5</v>
      </c>
      <c r="B99" s="27">
        <v>14268</v>
      </c>
      <c r="C99" s="27" t="s">
        <v>103</v>
      </c>
      <c r="D99" s="28">
        <v>43732</v>
      </c>
      <c r="E99" s="27">
        <v>2019</v>
      </c>
      <c r="F99" t="s">
        <v>685</v>
      </c>
      <c r="N99">
        <v>1</v>
      </c>
    </row>
    <row r="100" spans="1:14" x14ac:dyDescent="0.25">
      <c r="A100" s="26" t="s">
        <v>5</v>
      </c>
      <c r="B100" s="27">
        <v>14267</v>
      </c>
      <c r="C100" s="27" t="s">
        <v>104</v>
      </c>
      <c r="D100" s="28">
        <v>43732</v>
      </c>
      <c r="E100" s="27">
        <v>2019</v>
      </c>
      <c r="F100" t="s">
        <v>685</v>
      </c>
      <c r="N100">
        <v>1</v>
      </c>
    </row>
    <row r="101" spans="1:14" x14ac:dyDescent="0.25">
      <c r="A101" s="26" t="s">
        <v>5</v>
      </c>
      <c r="B101" s="27">
        <v>14266</v>
      </c>
      <c r="C101" s="27" t="s">
        <v>105</v>
      </c>
      <c r="D101" s="28">
        <v>43732</v>
      </c>
      <c r="E101" s="27">
        <v>2019</v>
      </c>
      <c r="F101" t="s">
        <v>685</v>
      </c>
      <c r="N101">
        <v>1</v>
      </c>
    </row>
    <row r="102" spans="1:14" x14ac:dyDescent="0.25">
      <c r="A102" s="26" t="s">
        <v>5</v>
      </c>
      <c r="B102" s="27">
        <v>14265</v>
      </c>
      <c r="C102" s="27" t="s">
        <v>106</v>
      </c>
      <c r="D102" s="28">
        <v>43732</v>
      </c>
      <c r="E102" s="27">
        <v>2019</v>
      </c>
      <c r="F102" t="s">
        <v>685</v>
      </c>
      <c r="N102">
        <v>1</v>
      </c>
    </row>
    <row r="103" spans="1:14" x14ac:dyDescent="0.25">
      <c r="A103" s="26" t="s">
        <v>5</v>
      </c>
      <c r="B103" s="27">
        <v>14264</v>
      </c>
      <c r="C103" s="27" t="s">
        <v>107</v>
      </c>
      <c r="D103" s="28">
        <v>43732</v>
      </c>
      <c r="E103" s="27">
        <v>2019</v>
      </c>
      <c r="F103" t="s">
        <v>685</v>
      </c>
      <c r="N103">
        <v>1</v>
      </c>
    </row>
    <row r="104" spans="1:14" x14ac:dyDescent="0.25">
      <c r="A104" s="26" t="s">
        <v>5</v>
      </c>
      <c r="B104" s="27">
        <v>14263</v>
      </c>
      <c r="C104" s="27" t="s">
        <v>108</v>
      </c>
      <c r="D104" s="72">
        <v>43727</v>
      </c>
      <c r="E104" s="27">
        <v>2019</v>
      </c>
      <c r="F104" t="s">
        <v>685</v>
      </c>
      <c r="N104">
        <v>1</v>
      </c>
    </row>
    <row r="105" spans="1:14" x14ac:dyDescent="0.25">
      <c r="A105" s="26" t="s">
        <v>5</v>
      </c>
      <c r="B105" s="27">
        <v>14262</v>
      </c>
      <c r="C105" s="27" t="s">
        <v>109</v>
      </c>
      <c r="D105" s="28">
        <v>43713</v>
      </c>
      <c r="E105" s="27">
        <v>2019</v>
      </c>
      <c r="F105" t="s">
        <v>685</v>
      </c>
      <c r="N105">
        <v>1</v>
      </c>
    </row>
    <row r="106" spans="1:14" x14ac:dyDescent="0.25">
      <c r="A106" s="26" t="s">
        <v>5</v>
      </c>
      <c r="B106" s="27">
        <v>14261</v>
      </c>
      <c r="C106" s="27" t="s">
        <v>110</v>
      </c>
      <c r="D106" s="28">
        <v>43712</v>
      </c>
      <c r="E106" s="27">
        <v>2019</v>
      </c>
      <c r="F106" t="s">
        <v>685</v>
      </c>
      <c r="N106">
        <v>1</v>
      </c>
    </row>
    <row r="107" spans="1:14" x14ac:dyDescent="0.25">
      <c r="A107" s="26" t="s">
        <v>5</v>
      </c>
      <c r="B107" s="27">
        <v>14260</v>
      </c>
      <c r="C107" s="27" t="s">
        <v>111</v>
      </c>
      <c r="D107" s="28">
        <v>43712</v>
      </c>
      <c r="E107" s="27">
        <v>2019</v>
      </c>
      <c r="F107" t="s">
        <v>685</v>
      </c>
      <c r="N107">
        <v>1</v>
      </c>
    </row>
    <row r="108" spans="1:14" x14ac:dyDescent="0.25">
      <c r="A108" s="26" t="s">
        <v>5</v>
      </c>
      <c r="B108" s="27">
        <v>14259</v>
      </c>
      <c r="C108" s="27" t="s">
        <v>112</v>
      </c>
      <c r="D108" s="28">
        <v>43712</v>
      </c>
      <c r="E108" s="27">
        <v>2019</v>
      </c>
      <c r="F108" t="s">
        <v>685</v>
      </c>
      <c r="N108">
        <v>1</v>
      </c>
    </row>
    <row r="109" spans="1:14" x14ac:dyDescent="0.25">
      <c r="A109" s="26" t="s">
        <v>5</v>
      </c>
      <c r="B109" s="27">
        <v>14258</v>
      </c>
      <c r="C109" s="27" t="s">
        <v>113</v>
      </c>
      <c r="D109" s="28">
        <v>43713</v>
      </c>
      <c r="E109" s="27">
        <v>2019</v>
      </c>
      <c r="F109" t="s">
        <v>685</v>
      </c>
      <c r="N109">
        <v>1</v>
      </c>
    </row>
    <row r="110" spans="1:14" x14ac:dyDescent="0.25">
      <c r="A110" s="26" t="s">
        <v>5</v>
      </c>
      <c r="B110" s="27">
        <v>14257</v>
      </c>
      <c r="C110" s="27" t="s">
        <v>114</v>
      </c>
      <c r="D110" s="28">
        <v>43713</v>
      </c>
      <c r="E110" s="27">
        <v>2019</v>
      </c>
      <c r="F110" t="s">
        <v>685</v>
      </c>
      <c r="N110">
        <v>1</v>
      </c>
    </row>
    <row r="111" spans="1:14" x14ac:dyDescent="0.25">
      <c r="A111" s="26" t="s">
        <v>5</v>
      </c>
      <c r="B111" s="27">
        <v>14256</v>
      </c>
      <c r="C111" s="27" t="s">
        <v>115</v>
      </c>
      <c r="D111" s="28">
        <v>43713</v>
      </c>
      <c r="E111" s="27">
        <v>2019</v>
      </c>
      <c r="F111" t="s">
        <v>685</v>
      </c>
      <c r="N111">
        <v>1</v>
      </c>
    </row>
    <row r="112" spans="1:14" x14ac:dyDescent="0.25">
      <c r="A112" s="26" t="s">
        <v>5</v>
      </c>
      <c r="B112" s="27">
        <v>14255</v>
      </c>
      <c r="C112" s="27" t="s">
        <v>116</v>
      </c>
      <c r="D112" s="28">
        <v>43713</v>
      </c>
      <c r="E112" s="27">
        <v>2019</v>
      </c>
      <c r="F112" t="s">
        <v>685</v>
      </c>
      <c r="N112">
        <v>1</v>
      </c>
    </row>
    <row r="113" spans="1:14" x14ac:dyDescent="0.25">
      <c r="A113" s="26" t="s">
        <v>5</v>
      </c>
      <c r="B113" s="27">
        <v>14254</v>
      </c>
      <c r="C113" s="27" t="s">
        <v>117</v>
      </c>
      <c r="D113" s="28">
        <v>43713</v>
      </c>
      <c r="E113" s="27">
        <v>2019</v>
      </c>
      <c r="F113" t="s">
        <v>685</v>
      </c>
      <c r="N113">
        <v>1</v>
      </c>
    </row>
    <row r="114" spans="1:14" x14ac:dyDescent="0.25">
      <c r="A114" s="26" t="s">
        <v>5</v>
      </c>
      <c r="B114" s="27">
        <v>14252</v>
      </c>
      <c r="C114" s="27" t="s">
        <v>118</v>
      </c>
      <c r="D114" s="28">
        <v>43713</v>
      </c>
      <c r="E114" s="27">
        <v>2019</v>
      </c>
      <c r="F114" t="s">
        <v>685</v>
      </c>
      <c r="N114">
        <v>1</v>
      </c>
    </row>
    <row r="115" spans="1:14" x14ac:dyDescent="0.25">
      <c r="A115" s="26" t="s">
        <v>5</v>
      </c>
      <c r="B115" s="27">
        <v>14251</v>
      </c>
      <c r="C115" s="27" t="s">
        <v>119</v>
      </c>
      <c r="D115" s="28">
        <v>43713</v>
      </c>
      <c r="E115" s="27">
        <v>2019</v>
      </c>
      <c r="F115" t="s">
        <v>685</v>
      </c>
      <c r="N115">
        <v>1</v>
      </c>
    </row>
    <row r="116" spans="1:14" x14ac:dyDescent="0.25">
      <c r="A116" s="26" t="s">
        <v>5</v>
      </c>
      <c r="B116" s="27">
        <v>14250</v>
      </c>
      <c r="C116" s="27" t="s">
        <v>120</v>
      </c>
      <c r="D116" s="28">
        <v>43713</v>
      </c>
      <c r="E116" s="27">
        <v>2019</v>
      </c>
      <c r="F116" t="s">
        <v>685</v>
      </c>
      <c r="N116">
        <v>1</v>
      </c>
    </row>
    <row r="117" spans="1:14" x14ac:dyDescent="0.25">
      <c r="A117" s="26" t="s">
        <v>5</v>
      </c>
      <c r="B117" s="27">
        <v>14249</v>
      </c>
      <c r="C117" s="27" t="s">
        <v>121</v>
      </c>
      <c r="D117" s="28">
        <v>43713</v>
      </c>
      <c r="E117" s="27">
        <v>2019</v>
      </c>
      <c r="F117" t="s">
        <v>685</v>
      </c>
      <c r="N117">
        <v>1</v>
      </c>
    </row>
    <row r="118" spans="1:14" x14ac:dyDescent="0.25">
      <c r="A118" s="26" t="s">
        <v>5</v>
      </c>
      <c r="B118" s="27">
        <v>14248</v>
      </c>
      <c r="C118" s="27" t="s">
        <v>122</v>
      </c>
      <c r="D118" s="28">
        <v>43713</v>
      </c>
      <c r="E118" s="27">
        <v>2019</v>
      </c>
      <c r="F118" t="s">
        <v>685</v>
      </c>
      <c r="N118">
        <v>1</v>
      </c>
    </row>
    <row r="119" spans="1:14" x14ac:dyDescent="0.25">
      <c r="A119" s="26" t="s">
        <v>5</v>
      </c>
      <c r="B119" s="27">
        <v>14247</v>
      </c>
      <c r="C119" s="27" t="s">
        <v>123</v>
      </c>
      <c r="D119" s="28">
        <v>43713</v>
      </c>
      <c r="E119" s="27">
        <v>2019</v>
      </c>
      <c r="F119" t="s">
        <v>685</v>
      </c>
      <c r="N119">
        <v>1</v>
      </c>
    </row>
    <row r="120" spans="1:14" x14ac:dyDescent="0.25">
      <c r="A120" s="26" t="s">
        <v>5</v>
      </c>
      <c r="B120" s="27">
        <v>14246</v>
      </c>
      <c r="C120" s="27" t="s">
        <v>124</v>
      </c>
      <c r="D120" s="28">
        <v>43713</v>
      </c>
      <c r="E120" s="27">
        <v>2019</v>
      </c>
      <c r="F120" t="s">
        <v>685</v>
      </c>
      <c r="N120">
        <v>1</v>
      </c>
    </row>
    <row r="121" spans="1:14" x14ac:dyDescent="0.25">
      <c r="A121" s="26" t="s">
        <v>5</v>
      </c>
      <c r="B121" s="27">
        <v>14245</v>
      </c>
      <c r="C121" s="27" t="s">
        <v>125</v>
      </c>
      <c r="D121" s="28">
        <v>43713</v>
      </c>
      <c r="E121" s="27">
        <v>2019</v>
      </c>
      <c r="F121" t="s">
        <v>685</v>
      </c>
      <c r="N121">
        <v>1</v>
      </c>
    </row>
    <row r="122" spans="1:14" x14ac:dyDescent="0.25">
      <c r="A122" s="26" t="s">
        <v>5</v>
      </c>
      <c r="B122" s="27">
        <v>14244</v>
      </c>
      <c r="C122" s="27" t="s">
        <v>126</v>
      </c>
      <c r="D122" s="28">
        <v>43713</v>
      </c>
      <c r="E122" s="27">
        <v>2019</v>
      </c>
      <c r="F122" t="s">
        <v>685</v>
      </c>
      <c r="N122">
        <v>1</v>
      </c>
    </row>
    <row r="123" spans="1:14" x14ac:dyDescent="0.25">
      <c r="A123" s="26" t="s">
        <v>5</v>
      </c>
      <c r="B123" s="27">
        <v>14243</v>
      </c>
      <c r="C123" s="27" t="s">
        <v>127</v>
      </c>
      <c r="D123" s="28">
        <v>43713</v>
      </c>
      <c r="E123" s="27">
        <v>2019</v>
      </c>
      <c r="F123" t="s">
        <v>685</v>
      </c>
      <c r="N123">
        <v>1</v>
      </c>
    </row>
    <row r="124" spans="1:14" x14ac:dyDescent="0.25">
      <c r="A124" s="26" t="s">
        <v>5</v>
      </c>
      <c r="B124" s="27">
        <v>14242</v>
      </c>
      <c r="C124" s="27" t="s">
        <v>128</v>
      </c>
      <c r="D124" s="28">
        <v>43713</v>
      </c>
      <c r="E124" s="27">
        <v>2019</v>
      </c>
      <c r="F124" t="s">
        <v>685</v>
      </c>
      <c r="N124">
        <v>1</v>
      </c>
    </row>
    <row r="125" spans="1:14" x14ac:dyDescent="0.25">
      <c r="A125" s="26" t="s">
        <v>5</v>
      </c>
      <c r="B125" s="27">
        <v>14241</v>
      </c>
      <c r="C125" s="27" t="s">
        <v>129</v>
      </c>
      <c r="D125" s="28">
        <v>43713</v>
      </c>
      <c r="E125" s="27">
        <v>2019</v>
      </c>
      <c r="F125" t="s">
        <v>685</v>
      </c>
      <c r="N125">
        <v>1</v>
      </c>
    </row>
    <row r="126" spans="1:14" x14ac:dyDescent="0.25">
      <c r="A126" s="26" t="s">
        <v>5</v>
      </c>
      <c r="B126" s="27">
        <v>14240</v>
      </c>
      <c r="C126" s="27" t="s">
        <v>130</v>
      </c>
      <c r="D126" s="28">
        <v>43713</v>
      </c>
      <c r="E126" s="27">
        <v>2019</v>
      </c>
      <c r="F126" t="s">
        <v>685</v>
      </c>
      <c r="N126">
        <v>1</v>
      </c>
    </row>
    <row r="127" spans="1:14" x14ac:dyDescent="0.25">
      <c r="A127" s="26" t="s">
        <v>5</v>
      </c>
      <c r="B127" s="27">
        <v>14239</v>
      </c>
      <c r="C127" s="27" t="s">
        <v>131</v>
      </c>
      <c r="D127" s="28">
        <v>43713</v>
      </c>
      <c r="E127" s="27">
        <v>2019</v>
      </c>
      <c r="F127" t="s">
        <v>685</v>
      </c>
      <c r="N127">
        <v>1</v>
      </c>
    </row>
    <row r="128" spans="1:14" x14ac:dyDescent="0.25">
      <c r="A128" s="26" t="s">
        <v>5</v>
      </c>
      <c r="B128" s="27">
        <v>14238</v>
      </c>
      <c r="C128" s="27" t="s">
        <v>132</v>
      </c>
      <c r="D128" s="28">
        <v>43713</v>
      </c>
      <c r="E128" s="27">
        <v>2019</v>
      </c>
      <c r="F128" t="s">
        <v>685</v>
      </c>
      <c r="N128">
        <v>1</v>
      </c>
    </row>
    <row r="129" spans="1:14" x14ac:dyDescent="0.25">
      <c r="A129" s="26" t="s">
        <v>5</v>
      </c>
      <c r="B129" s="27">
        <v>14237</v>
      </c>
      <c r="C129" s="27" t="s">
        <v>133</v>
      </c>
      <c r="D129" s="28">
        <v>43713</v>
      </c>
      <c r="E129" s="27">
        <v>2019</v>
      </c>
      <c r="F129" t="s">
        <v>685</v>
      </c>
      <c r="N129">
        <v>1</v>
      </c>
    </row>
    <row r="130" spans="1:14" x14ac:dyDescent="0.25">
      <c r="A130" s="26" t="s">
        <v>5</v>
      </c>
      <c r="B130" s="27">
        <v>14236</v>
      </c>
      <c r="C130" s="27" t="s">
        <v>134</v>
      </c>
      <c r="D130" s="28">
        <v>43713</v>
      </c>
      <c r="E130" s="27">
        <v>2019</v>
      </c>
      <c r="F130" t="s">
        <v>685</v>
      </c>
      <c r="N130">
        <v>1</v>
      </c>
    </row>
    <row r="131" spans="1:14" x14ac:dyDescent="0.25">
      <c r="A131" s="26" t="s">
        <v>5</v>
      </c>
      <c r="B131" s="27">
        <v>14235</v>
      </c>
      <c r="C131" s="27" t="s">
        <v>135</v>
      </c>
      <c r="D131" s="28">
        <v>43664</v>
      </c>
      <c r="E131" s="27">
        <v>2019</v>
      </c>
      <c r="F131" t="s">
        <v>685</v>
      </c>
      <c r="N131">
        <v>1</v>
      </c>
    </row>
    <row r="132" spans="1:14" x14ac:dyDescent="0.25">
      <c r="A132" s="26" t="s">
        <v>5</v>
      </c>
      <c r="B132" s="27">
        <v>14234</v>
      </c>
      <c r="C132" s="27" t="s">
        <v>136</v>
      </c>
      <c r="D132" s="28">
        <v>43664</v>
      </c>
      <c r="E132" s="27">
        <v>2019</v>
      </c>
      <c r="F132" t="s">
        <v>685</v>
      </c>
      <c r="N132">
        <v>1</v>
      </c>
    </row>
    <row r="133" spans="1:14" x14ac:dyDescent="0.25">
      <c r="A133" s="26" t="s">
        <v>5</v>
      </c>
      <c r="B133" s="27">
        <v>14233</v>
      </c>
      <c r="C133" s="27" t="s">
        <v>137</v>
      </c>
      <c r="D133" s="28">
        <v>43664</v>
      </c>
      <c r="E133" s="27">
        <v>2019</v>
      </c>
      <c r="F133" t="s">
        <v>685</v>
      </c>
      <c r="N133">
        <v>1</v>
      </c>
    </row>
    <row r="134" spans="1:14" x14ac:dyDescent="0.25">
      <c r="A134" s="26" t="s">
        <v>5</v>
      </c>
      <c r="B134" s="27">
        <v>14232</v>
      </c>
      <c r="C134" s="27" t="s">
        <v>138</v>
      </c>
      <c r="D134" s="28">
        <v>43664</v>
      </c>
      <c r="E134" s="27">
        <v>2019</v>
      </c>
      <c r="F134" t="s">
        <v>685</v>
      </c>
      <c r="N134">
        <v>1</v>
      </c>
    </row>
    <row r="135" spans="1:14" x14ac:dyDescent="0.25">
      <c r="A135" s="26" t="s">
        <v>5</v>
      </c>
      <c r="B135" s="27">
        <v>14231</v>
      </c>
      <c r="C135" s="27" t="s">
        <v>139</v>
      </c>
      <c r="D135" s="28">
        <v>43664</v>
      </c>
      <c r="E135" s="27">
        <v>2019</v>
      </c>
      <c r="F135" t="s">
        <v>685</v>
      </c>
      <c r="N135">
        <v>1</v>
      </c>
    </row>
    <row r="136" spans="1:14" x14ac:dyDescent="0.25">
      <c r="A136" s="26" t="s">
        <v>5</v>
      </c>
      <c r="B136" s="27">
        <v>14230</v>
      </c>
      <c r="C136" s="27" t="s">
        <v>140</v>
      </c>
      <c r="D136" s="28">
        <v>43664</v>
      </c>
      <c r="E136" s="27">
        <v>2019</v>
      </c>
      <c r="F136" t="s">
        <v>685</v>
      </c>
      <c r="N136">
        <v>1</v>
      </c>
    </row>
    <row r="137" spans="1:14" x14ac:dyDescent="0.25">
      <c r="A137" s="26" t="s">
        <v>5</v>
      </c>
      <c r="B137" s="27">
        <v>14229</v>
      </c>
      <c r="C137" s="27" t="s">
        <v>141</v>
      </c>
      <c r="D137" s="28">
        <v>43664</v>
      </c>
      <c r="E137" s="27">
        <v>2019</v>
      </c>
      <c r="F137" t="s">
        <v>685</v>
      </c>
      <c r="N137">
        <v>1</v>
      </c>
    </row>
    <row r="138" spans="1:14" x14ac:dyDescent="0.25">
      <c r="A138" s="26" t="s">
        <v>5</v>
      </c>
      <c r="B138" s="27">
        <v>14228</v>
      </c>
      <c r="C138" s="27" t="s">
        <v>142</v>
      </c>
      <c r="D138" s="28">
        <v>43664</v>
      </c>
      <c r="E138" s="27">
        <v>2019</v>
      </c>
      <c r="F138" t="s">
        <v>685</v>
      </c>
      <c r="N138">
        <v>1</v>
      </c>
    </row>
    <row r="139" spans="1:14" x14ac:dyDescent="0.25">
      <c r="A139" s="26" t="s">
        <v>5</v>
      </c>
      <c r="B139" s="27">
        <v>14227</v>
      </c>
      <c r="C139" s="27" t="s">
        <v>143</v>
      </c>
      <c r="D139" s="28">
        <v>43664</v>
      </c>
      <c r="E139" s="27">
        <v>2019</v>
      </c>
      <c r="F139" t="s">
        <v>685</v>
      </c>
      <c r="N139">
        <v>1</v>
      </c>
    </row>
    <row r="140" spans="1:14" x14ac:dyDescent="0.25">
      <c r="A140" s="26" t="s">
        <v>5</v>
      </c>
      <c r="B140" s="27">
        <v>14226</v>
      </c>
      <c r="C140" s="27" t="s">
        <v>144</v>
      </c>
      <c r="D140" s="28">
        <v>43664</v>
      </c>
      <c r="E140" s="27">
        <v>2019</v>
      </c>
      <c r="F140" t="s">
        <v>685</v>
      </c>
      <c r="N140">
        <v>1</v>
      </c>
    </row>
    <row r="141" spans="1:14" x14ac:dyDescent="0.25">
      <c r="A141" s="26" t="s">
        <v>5</v>
      </c>
      <c r="B141" s="27">
        <v>14225</v>
      </c>
      <c r="C141" s="27" t="s">
        <v>145</v>
      </c>
      <c r="D141" s="28">
        <v>43664</v>
      </c>
      <c r="E141" s="27">
        <v>2019</v>
      </c>
      <c r="F141" t="s">
        <v>685</v>
      </c>
      <c r="N141">
        <v>1</v>
      </c>
    </row>
    <row r="142" spans="1:14" x14ac:dyDescent="0.25">
      <c r="A142" s="26" t="s">
        <v>5</v>
      </c>
      <c r="B142" s="27">
        <v>14223</v>
      </c>
      <c r="C142" s="27" t="s">
        <v>146</v>
      </c>
      <c r="D142" s="28">
        <v>43664</v>
      </c>
      <c r="E142" s="27">
        <v>2019</v>
      </c>
      <c r="F142" t="s">
        <v>685</v>
      </c>
      <c r="N142">
        <v>1</v>
      </c>
    </row>
    <row r="143" spans="1:14" x14ac:dyDescent="0.25">
      <c r="A143" s="26" t="s">
        <v>5</v>
      </c>
      <c r="B143" s="27">
        <v>14222</v>
      </c>
      <c r="C143" s="27" t="s">
        <v>147</v>
      </c>
      <c r="D143" s="28">
        <v>43664</v>
      </c>
      <c r="E143" s="27">
        <v>2019</v>
      </c>
      <c r="F143" t="s">
        <v>685</v>
      </c>
      <c r="N143">
        <v>1</v>
      </c>
    </row>
    <row r="144" spans="1:14" x14ac:dyDescent="0.25">
      <c r="A144" s="26" t="s">
        <v>5</v>
      </c>
      <c r="B144" s="27">
        <v>14221</v>
      </c>
      <c r="C144" s="27" t="s">
        <v>148</v>
      </c>
      <c r="D144" s="28">
        <v>43664</v>
      </c>
      <c r="E144" s="27">
        <v>2019</v>
      </c>
      <c r="F144" t="s">
        <v>685</v>
      </c>
      <c r="N144">
        <v>1</v>
      </c>
    </row>
    <row r="145" spans="1:15" x14ac:dyDescent="0.25">
      <c r="A145" s="26" t="s">
        <v>5</v>
      </c>
      <c r="B145" s="27">
        <v>14220</v>
      </c>
      <c r="C145" s="27" t="s">
        <v>149</v>
      </c>
      <c r="D145" s="28">
        <v>43664</v>
      </c>
      <c r="E145" s="27">
        <v>2019</v>
      </c>
      <c r="F145" t="s">
        <v>685</v>
      </c>
      <c r="N145">
        <v>1</v>
      </c>
    </row>
    <row r="146" spans="1:15" x14ac:dyDescent="0.25">
      <c r="A146" s="26" t="s">
        <v>5</v>
      </c>
      <c r="B146" s="27">
        <v>14219</v>
      </c>
      <c r="C146" s="27" t="s">
        <v>150</v>
      </c>
      <c r="D146" s="28">
        <v>43664</v>
      </c>
      <c r="E146" s="27">
        <v>2019</v>
      </c>
      <c r="F146" t="s">
        <v>685</v>
      </c>
      <c r="N146">
        <v>1</v>
      </c>
    </row>
    <row r="147" spans="1:15" x14ac:dyDescent="0.25">
      <c r="A147" s="26" t="s">
        <v>5</v>
      </c>
      <c r="B147" s="27">
        <v>14218</v>
      </c>
      <c r="C147" s="27" t="s">
        <v>151</v>
      </c>
      <c r="D147" s="28">
        <v>43664</v>
      </c>
      <c r="E147" s="27">
        <v>2019</v>
      </c>
      <c r="F147" t="s">
        <v>685</v>
      </c>
      <c r="N147">
        <v>1</v>
      </c>
    </row>
    <row r="148" spans="1:15" x14ac:dyDescent="0.25">
      <c r="A148" s="26" t="s">
        <v>5</v>
      </c>
      <c r="B148" s="27">
        <v>14217</v>
      </c>
      <c r="C148" s="27" t="s">
        <v>152</v>
      </c>
      <c r="D148" s="28">
        <v>43664</v>
      </c>
      <c r="E148" s="27">
        <v>2019</v>
      </c>
      <c r="F148" t="s">
        <v>685</v>
      </c>
      <c r="N148">
        <v>1</v>
      </c>
    </row>
    <row r="149" spans="1:15" x14ac:dyDescent="0.25">
      <c r="A149" s="26" t="s">
        <v>5</v>
      </c>
      <c r="B149" s="27">
        <v>14216</v>
      </c>
      <c r="C149" s="27" t="s">
        <v>153</v>
      </c>
      <c r="D149" s="28">
        <v>43664</v>
      </c>
      <c r="E149" s="27">
        <v>2019</v>
      </c>
      <c r="F149" t="s">
        <v>685</v>
      </c>
      <c r="N149">
        <v>1</v>
      </c>
    </row>
    <row r="150" spans="1:15" x14ac:dyDescent="0.25">
      <c r="A150" s="26" t="s">
        <v>5</v>
      </c>
      <c r="B150" s="27">
        <v>14215</v>
      </c>
      <c r="C150" s="27" t="s">
        <v>154</v>
      </c>
      <c r="D150" s="28">
        <v>43664</v>
      </c>
      <c r="E150" s="27">
        <v>2019</v>
      </c>
      <c r="F150" t="s">
        <v>685</v>
      </c>
      <c r="N150">
        <v>1</v>
      </c>
    </row>
    <row r="151" spans="1:15" x14ac:dyDescent="0.25">
      <c r="A151" s="26" t="s">
        <v>5</v>
      </c>
      <c r="B151" s="27">
        <v>14214</v>
      </c>
      <c r="C151" s="27" t="s">
        <v>155</v>
      </c>
      <c r="D151" s="28">
        <v>43664</v>
      </c>
      <c r="E151" s="27">
        <v>2019</v>
      </c>
      <c r="F151" t="s">
        <v>685</v>
      </c>
      <c r="N151">
        <v>1</v>
      </c>
    </row>
    <row r="152" spans="1:15" x14ac:dyDescent="0.25">
      <c r="A152" s="26" t="s">
        <v>5</v>
      </c>
      <c r="B152" s="27">
        <v>14213</v>
      </c>
      <c r="C152" s="27" t="s">
        <v>156</v>
      </c>
      <c r="D152" s="28">
        <v>43664</v>
      </c>
      <c r="E152" s="27">
        <v>2019</v>
      </c>
      <c r="F152" t="s">
        <v>685</v>
      </c>
      <c r="N152">
        <v>1</v>
      </c>
    </row>
    <row r="153" spans="1:15" x14ac:dyDescent="0.25">
      <c r="A153" s="26" t="s">
        <v>5</v>
      </c>
      <c r="B153" s="27">
        <v>14212</v>
      </c>
      <c r="C153" s="27" t="s">
        <v>157</v>
      </c>
      <c r="D153" s="28">
        <v>43664</v>
      </c>
      <c r="E153" s="27">
        <v>2019</v>
      </c>
      <c r="F153" t="s">
        <v>685</v>
      </c>
      <c r="N153">
        <v>1</v>
      </c>
    </row>
    <row r="154" spans="1:15" x14ac:dyDescent="0.25">
      <c r="A154" s="26" t="s">
        <v>158</v>
      </c>
      <c r="B154" s="27">
        <v>14156</v>
      </c>
      <c r="C154" s="27" t="s">
        <v>159</v>
      </c>
      <c r="D154" s="28">
        <v>43704</v>
      </c>
      <c r="E154" s="27">
        <v>2019</v>
      </c>
      <c r="F154" t="s">
        <v>685</v>
      </c>
      <c r="O154">
        <v>1</v>
      </c>
    </row>
    <row r="155" spans="1:15" x14ac:dyDescent="0.25">
      <c r="A155" s="26" t="s">
        <v>160</v>
      </c>
      <c r="B155" s="27">
        <v>14116</v>
      </c>
      <c r="C155" s="27">
        <v>191136</v>
      </c>
      <c r="D155" s="70">
        <v>43700</v>
      </c>
      <c r="E155" s="27">
        <v>2019</v>
      </c>
      <c r="F155" t="s">
        <v>685</v>
      </c>
      <c r="N155">
        <v>1</v>
      </c>
    </row>
    <row r="156" spans="1:15" x14ac:dyDescent="0.25">
      <c r="A156" s="26" t="s">
        <v>160</v>
      </c>
      <c r="B156" s="27">
        <v>14115</v>
      </c>
      <c r="C156" s="27">
        <v>191124</v>
      </c>
      <c r="D156" s="70">
        <v>43700</v>
      </c>
      <c r="E156" s="27">
        <v>2019</v>
      </c>
      <c r="F156" t="s">
        <v>685</v>
      </c>
      <c r="N156">
        <v>1</v>
      </c>
    </row>
    <row r="157" spans="1:15" x14ac:dyDescent="0.25">
      <c r="A157" s="26" t="s">
        <v>160</v>
      </c>
      <c r="B157" s="27">
        <v>14114</v>
      </c>
      <c r="C157" s="27">
        <v>191095</v>
      </c>
      <c r="D157" s="70">
        <v>43700</v>
      </c>
      <c r="E157" s="27">
        <v>2019</v>
      </c>
      <c r="F157" t="s">
        <v>685</v>
      </c>
      <c r="N157">
        <v>1</v>
      </c>
    </row>
    <row r="158" spans="1:15" x14ac:dyDescent="0.25">
      <c r="A158" s="26" t="s">
        <v>160</v>
      </c>
      <c r="B158" s="27">
        <v>14113</v>
      </c>
      <c r="C158" s="27">
        <v>191086</v>
      </c>
      <c r="D158" s="70">
        <v>43700</v>
      </c>
      <c r="E158" s="27">
        <v>2019</v>
      </c>
      <c r="F158" t="s">
        <v>685</v>
      </c>
      <c r="N158">
        <v>1</v>
      </c>
    </row>
    <row r="159" spans="1:15" x14ac:dyDescent="0.25">
      <c r="A159" s="26" t="s">
        <v>5</v>
      </c>
      <c r="B159" s="27">
        <v>14111</v>
      </c>
      <c r="C159" s="27" t="s">
        <v>161</v>
      </c>
      <c r="D159" s="72">
        <v>43697</v>
      </c>
      <c r="E159" s="27">
        <v>2019</v>
      </c>
      <c r="F159" t="s">
        <v>685</v>
      </c>
      <c r="N159">
        <v>1</v>
      </c>
    </row>
    <row r="160" spans="1:15" x14ac:dyDescent="0.25">
      <c r="A160" s="26" t="s">
        <v>160</v>
      </c>
      <c r="B160" s="27">
        <v>14110</v>
      </c>
      <c r="C160" s="27">
        <v>191079</v>
      </c>
      <c r="D160" s="70">
        <v>43693</v>
      </c>
      <c r="E160" s="27">
        <v>2019</v>
      </c>
      <c r="F160" t="s">
        <v>685</v>
      </c>
      <c r="N160">
        <v>1</v>
      </c>
    </row>
    <row r="161" spans="1:14" x14ac:dyDescent="0.25">
      <c r="A161" s="26" t="s">
        <v>160</v>
      </c>
      <c r="B161" s="27">
        <v>14109</v>
      </c>
      <c r="C161" s="27">
        <v>191060</v>
      </c>
      <c r="D161" s="70">
        <v>43693</v>
      </c>
      <c r="E161" s="27">
        <v>2019</v>
      </c>
      <c r="F161" t="s">
        <v>685</v>
      </c>
      <c r="N161">
        <v>1</v>
      </c>
    </row>
    <row r="162" spans="1:14" x14ac:dyDescent="0.25">
      <c r="A162" s="26" t="s">
        <v>160</v>
      </c>
      <c r="B162" s="27">
        <v>14108</v>
      </c>
      <c r="C162" s="27">
        <v>191038</v>
      </c>
      <c r="D162" s="70">
        <v>43693</v>
      </c>
      <c r="E162" s="27">
        <v>2019</v>
      </c>
      <c r="F162" t="s">
        <v>685</v>
      </c>
      <c r="N162">
        <v>1</v>
      </c>
    </row>
    <row r="163" spans="1:14" x14ac:dyDescent="0.25">
      <c r="A163" s="26" t="s">
        <v>160</v>
      </c>
      <c r="B163" s="27">
        <v>14107</v>
      </c>
      <c r="C163" s="27">
        <v>191029</v>
      </c>
      <c r="D163" s="70">
        <v>43693</v>
      </c>
      <c r="E163" s="27">
        <v>2019</v>
      </c>
      <c r="F163" t="s">
        <v>685</v>
      </c>
      <c r="N163">
        <v>1</v>
      </c>
    </row>
    <row r="164" spans="1:14" x14ac:dyDescent="0.25">
      <c r="A164" s="26" t="s">
        <v>5</v>
      </c>
      <c r="B164" s="27">
        <v>14106</v>
      </c>
      <c r="C164" s="27" t="s">
        <v>162</v>
      </c>
      <c r="D164" s="28">
        <v>43690</v>
      </c>
      <c r="E164" s="27">
        <v>2019</v>
      </c>
      <c r="F164" t="s">
        <v>685</v>
      </c>
      <c r="N164">
        <v>1</v>
      </c>
    </row>
    <row r="165" spans="1:14" x14ac:dyDescent="0.25">
      <c r="A165" s="26" t="s">
        <v>5</v>
      </c>
      <c r="B165" s="27">
        <v>14105</v>
      </c>
      <c r="C165" s="27" t="s">
        <v>163</v>
      </c>
      <c r="D165" s="28">
        <v>43690</v>
      </c>
      <c r="E165" s="27">
        <v>2019</v>
      </c>
      <c r="F165" t="s">
        <v>685</v>
      </c>
      <c r="N165">
        <v>1</v>
      </c>
    </row>
    <row r="166" spans="1:14" x14ac:dyDescent="0.25">
      <c r="A166" s="26" t="s">
        <v>5</v>
      </c>
      <c r="B166" s="27">
        <v>14104</v>
      </c>
      <c r="C166" s="27" t="s">
        <v>164</v>
      </c>
      <c r="D166" s="28">
        <v>43690</v>
      </c>
      <c r="E166" s="27">
        <v>2019</v>
      </c>
      <c r="F166" t="s">
        <v>685</v>
      </c>
      <c r="N166">
        <v>1</v>
      </c>
    </row>
    <row r="167" spans="1:14" x14ac:dyDescent="0.25">
      <c r="A167" s="26" t="s">
        <v>5</v>
      </c>
      <c r="B167" s="27">
        <v>14103</v>
      </c>
      <c r="C167" s="27" t="s">
        <v>165</v>
      </c>
      <c r="D167" s="28">
        <v>43690</v>
      </c>
      <c r="E167" s="27">
        <v>2019</v>
      </c>
      <c r="F167" t="s">
        <v>685</v>
      </c>
      <c r="N167">
        <v>1</v>
      </c>
    </row>
    <row r="168" spans="1:14" x14ac:dyDescent="0.25">
      <c r="A168" s="26" t="s">
        <v>5</v>
      </c>
      <c r="B168" s="27">
        <v>14102</v>
      </c>
      <c r="C168" s="27" t="s">
        <v>166</v>
      </c>
      <c r="D168" s="28">
        <v>43690</v>
      </c>
      <c r="E168" s="27">
        <v>2019</v>
      </c>
      <c r="F168" t="s">
        <v>685</v>
      </c>
      <c r="N168">
        <v>1</v>
      </c>
    </row>
    <row r="169" spans="1:14" x14ac:dyDescent="0.25">
      <c r="A169" s="26" t="s">
        <v>5</v>
      </c>
      <c r="B169" s="27">
        <v>14101</v>
      </c>
      <c r="C169" s="27" t="s">
        <v>167</v>
      </c>
      <c r="D169" s="28">
        <v>43690</v>
      </c>
      <c r="E169" s="27">
        <v>2019</v>
      </c>
      <c r="F169" t="s">
        <v>685</v>
      </c>
      <c r="N169">
        <v>1</v>
      </c>
    </row>
    <row r="170" spans="1:14" x14ac:dyDescent="0.25">
      <c r="A170" s="26" t="s">
        <v>5</v>
      </c>
      <c r="B170" s="27">
        <v>14100</v>
      </c>
      <c r="C170" s="27" t="s">
        <v>168</v>
      </c>
      <c r="D170" s="28">
        <v>43690</v>
      </c>
      <c r="E170" s="27">
        <v>2019</v>
      </c>
      <c r="F170" t="s">
        <v>685</v>
      </c>
      <c r="N170">
        <v>1</v>
      </c>
    </row>
    <row r="171" spans="1:14" x14ac:dyDescent="0.25">
      <c r="A171" s="26" t="s">
        <v>5</v>
      </c>
      <c r="B171" s="27">
        <v>14099</v>
      </c>
      <c r="C171" s="27" t="s">
        <v>169</v>
      </c>
      <c r="D171" s="28">
        <v>43690</v>
      </c>
      <c r="E171" s="27">
        <v>2019</v>
      </c>
      <c r="F171" t="s">
        <v>685</v>
      </c>
      <c r="N171">
        <v>1</v>
      </c>
    </row>
    <row r="172" spans="1:14" x14ac:dyDescent="0.25">
      <c r="A172" s="26" t="s">
        <v>5</v>
      </c>
      <c r="B172" s="27">
        <v>14098</v>
      </c>
      <c r="C172" s="27" t="s">
        <v>170</v>
      </c>
      <c r="D172" s="28">
        <v>43690</v>
      </c>
      <c r="E172" s="27">
        <v>2019</v>
      </c>
      <c r="F172" t="s">
        <v>685</v>
      </c>
      <c r="N172">
        <v>1</v>
      </c>
    </row>
    <row r="173" spans="1:14" x14ac:dyDescent="0.25">
      <c r="A173" s="26" t="s">
        <v>5</v>
      </c>
      <c r="B173" s="27">
        <v>14097</v>
      </c>
      <c r="C173" s="27" t="s">
        <v>171</v>
      </c>
      <c r="D173" s="28">
        <v>43690</v>
      </c>
      <c r="E173" s="27">
        <v>2019</v>
      </c>
      <c r="F173" t="s">
        <v>685</v>
      </c>
      <c r="N173">
        <v>1</v>
      </c>
    </row>
    <row r="174" spans="1:14" x14ac:dyDescent="0.25">
      <c r="A174" s="26" t="s">
        <v>5</v>
      </c>
      <c r="B174" s="27">
        <v>14096</v>
      </c>
      <c r="C174" s="27" t="s">
        <v>172</v>
      </c>
      <c r="D174" s="28">
        <v>43690</v>
      </c>
      <c r="E174" s="27">
        <v>2019</v>
      </c>
      <c r="F174" t="s">
        <v>685</v>
      </c>
      <c r="N174">
        <v>1</v>
      </c>
    </row>
    <row r="175" spans="1:14" x14ac:dyDescent="0.25">
      <c r="A175" s="26" t="s">
        <v>5</v>
      </c>
      <c r="B175" s="27">
        <v>14095</v>
      </c>
      <c r="C175" s="27" t="s">
        <v>173</v>
      </c>
      <c r="D175" s="28">
        <v>43690</v>
      </c>
      <c r="E175" s="27">
        <v>2019</v>
      </c>
      <c r="F175" t="s">
        <v>685</v>
      </c>
      <c r="N175">
        <v>1</v>
      </c>
    </row>
    <row r="176" spans="1:14" x14ac:dyDescent="0.25">
      <c r="A176" s="26" t="s">
        <v>5</v>
      </c>
      <c r="B176" s="27">
        <v>14094</v>
      </c>
      <c r="C176" s="27" t="s">
        <v>174</v>
      </c>
      <c r="D176" s="28">
        <v>43690</v>
      </c>
      <c r="E176" s="27">
        <v>2019</v>
      </c>
      <c r="F176" t="s">
        <v>685</v>
      </c>
      <c r="N176">
        <v>1</v>
      </c>
    </row>
    <row r="177" spans="1:15" x14ac:dyDescent="0.25">
      <c r="A177" s="26" t="s">
        <v>5</v>
      </c>
      <c r="B177" s="27">
        <v>14093</v>
      </c>
      <c r="C177" s="27" t="s">
        <v>175</v>
      </c>
      <c r="D177" s="28">
        <v>43690</v>
      </c>
      <c r="E177" s="27">
        <v>2019</v>
      </c>
      <c r="F177" t="s">
        <v>685</v>
      </c>
      <c r="N177">
        <v>1</v>
      </c>
    </row>
    <row r="178" spans="1:15" x14ac:dyDescent="0.25">
      <c r="A178" s="26" t="s">
        <v>5</v>
      </c>
      <c r="B178" s="27">
        <v>14092</v>
      </c>
      <c r="C178" s="27" t="s">
        <v>176</v>
      </c>
      <c r="D178" s="28">
        <v>43690</v>
      </c>
      <c r="E178" s="27">
        <v>2019</v>
      </c>
      <c r="F178" t="s">
        <v>685</v>
      </c>
      <c r="N178">
        <v>1</v>
      </c>
    </row>
    <row r="179" spans="1:15" x14ac:dyDescent="0.25">
      <c r="A179" s="26" t="s">
        <v>5</v>
      </c>
      <c r="B179" s="27">
        <v>14091</v>
      </c>
      <c r="C179" s="27" t="s">
        <v>177</v>
      </c>
      <c r="D179" s="28">
        <v>43690</v>
      </c>
      <c r="E179" s="27">
        <v>2019</v>
      </c>
      <c r="F179" t="s">
        <v>685</v>
      </c>
      <c r="N179">
        <v>1</v>
      </c>
    </row>
    <row r="180" spans="1:15" x14ac:dyDescent="0.25">
      <c r="A180" s="26" t="s">
        <v>5</v>
      </c>
      <c r="B180" s="27">
        <v>14090</v>
      </c>
      <c r="C180" s="27" t="s">
        <v>178</v>
      </c>
      <c r="D180" s="28">
        <v>43690</v>
      </c>
      <c r="E180" s="27">
        <v>2019</v>
      </c>
      <c r="F180" t="s">
        <v>685</v>
      </c>
      <c r="N180">
        <v>1</v>
      </c>
    </row>
    <row r="181" spans="1:15" x14ac:dyDescent="0.25">
      <c r="A181" s="26" t="s">
        <v>5</v>
      </c>
      <c r="B181" s="27">
        <v>14089</v>
      </c>
      <c r="C181" s="27" t="s">
        <v>179</v>
      </c>
      <c r="D181" s="28">
        <v>43690</v>
      </c>
      <c r="E181" s="27">
        <v>2019</v>
      </c>
      <c r="F181" t="s">
        <v>685</v>
      </c>
      <c r="N181">
        <v>1</v>
      </c>
    </row>
    <row r="182" spans="1:15" x14ac:dyDescent="0.25">
      <c r="A182" s="26" t="s">
        <v>5</v>
      </c>
      <c r="B182" s="27">
        <v>14088</v>
      </c>
      <c r="C182" s="27" t="s">
        <v>180</v>
      </c>
      <c r="D182" s="28">
        <v>43690</v>
      </c>
      <c r="E182" s="27">
        <v>2019</v>
      </c>
      <c r="F182" t="s">
        <v>685</v>
      </c>
      <c r="N182">
        <v>1</v>
      </c>
    </row>
    <row r="183" spans="1:15" x14ac:dyDescent="0.25">
      <c r="A183" s="26" t="s">
        <v>5</v>
      </c>
      <c r="B183" s="27">
        <v>14087</v>
      </c>
      <c r="C183" s="27" t="s">
        <v>181</v>
      </c>
      <c r="D183" s="28">
        <v>43690</v>
      </c>
      <c r="E183" s="27">
        <v>2019</v>
      </c>
      <c r="F183" t="s">
        <v>685</v>
      </c>
      <c r="N183">
        <v>1</v>
      </c>
    </row>
    <row r="184" spans="1:15" x14ac:dyDescent="0.25">
      <c r="A184" s="26" t="s">
        <v>5</v>
      </c>
      <c r="B184" s="27">
        <v>14086</v>
      </c>
      <c r="C184" s="27" t="s">
        <v>182</v>
      </c>
      <c r="D184" s="28">
        <v>43690</v>
      </c>
      <c r="E184" s="27">
        <v>2019</v>
      </c>
      <c r="F184" t="s">
        <v>685</v>
      </c>
      <c r="N184">
        <v>1</v>
      </c>
    </row>
    <row r="185" spans="1:15" x14ac:dyDescent="0.25">
      <c r="A185" s="26" t="s">
        <v>5</v>
      </c>
      <c r="B185" s="27">
        <v>14085</v>
      </c>
      <c r="C185" s="27" t="s">
        <v>183</v>
      </c>
      <c r="D185" s="28">
        <v>43690</v>
      </c>
      <c r="E185" s="27">
        <v>2019</v>
      </c>
      <c r="F185" t="s">
        <v>685</v>
      </c>
      <c r="N185">
        <v>1</v>
      </c>
    </row>
    <row r="186" spans="1:15" x14ac:dyDescent="0.25">
      <c r="A186" s="26" t="s">
        <v>5</v>
      </c>
      <c r="B186" s="27">
        <v>14084</v>
      </c>
      <c r="C186" s="27" t="s">
        <v>184</v>
      </c>
      <c r="D186" s="28">
        <v>43690</v>
      </c>
      <c r="E186" s="27">
        <v>2019</v>
      </c>
      <c r="F186" t="s">
        <v>685</v>
      </c>
      <c r="N186">
        <v>1</v>
      </c>
    </row>
    <row r="187" spans="1:15" x14ac:dyDescent="0.25">
      <c r="A187" s="26" t="s">
        <v>5</v>
      </c>
      <c r="B187" s="27">
        <v>14083</v>
      </c>
      <c r="C187" s="27" t="s">
        <v>185</v>
      </c>
      <c r="D187" s="28">
        <v>43690</v>
      </c>
      <c r="E187" s="27">
        <v>2019</v>
      </c>
      <c r="F187" t="s">
        <v>685</v>
      </c>
      <c r="N187">
        <v>1</v>
      </c>
    </row>
    <row r="188" spans="1:15" x14ac:dyDescent="0.25">
      <c r="A188" s="26" t="s">
        <v>5</v>
      </c>
      <c r="B188" s="27">
        <v>14082</v>
      </c>
      <c r="C188" s="27" t="s">
        <v>186</v>
      </c>
      <c r="D188" s="28">
        <v>43690</v>
      </c>
      <c r="E188" s="27">
        <v>2019</v>
      </c>
      <c r="F188" t="s">
        <v>685</v>
      </c>
      <c r="N188">
        <v>1</v>
      </c>
    </row>
    <row r="189" spans="1:15" x14ac:dyDescent="0.25">
      <c r="A189" s="26" t="s">
        <v>5</v>
      </c>
      <c r="B189" s="27">
        <v>14081</v>
      </c>
      <c r="C189" s="27" t="s">
        <v>187</v>
      </c>
      <c r="D189" s="28">
        <v>43690</v>
      </c>
      <c r="E189" s="27">
        <v>2019</v>
      </c>
      <c r="F189" t="s">
        <v>685</v>
      </c>
      <c r="N189">
        <v>1</v>
      </c>
    </row>
    <row r="190" spans="1:15" x14ac:dyDescent="0.25">
      <c r="A190" s="26" t="s">
        <v>188</v>
      </c>
      <c r="B190" s="27">
        <v>14080</v>
      </c>
      <c r="C190" s="27" t="s">
        <v>189</v>
      </c>
      <c r="D190" s="28">
        <v>43689</v>
      </c>
      <c r="E190" s="27">
        <v>2019</v>
      </c>
      <c r="F190" t="s">
        <v>685</v>
      </c>
      <c r="O190">
        <v>1</v>
      </c>
    </row>
    <row r="191" spans="1:15" x14ac:dyDescent="0.25">
      <c r="A191" s="26" t="s">
        <v>188</v>
      </c>
      <c r="B191" s="27">
        <v>14079</v>
      </c>
      <c r="C191" s="27" t="s">
        <v>190</v>
      </c>
      <c r="D191" s="28">
        <v>43689</v>
      </c>
      <c r="E191" s="27">
        <v>2019</v>
      </c>
      <c r="F191" t="s">
        <v>685</v>
      </c>
      <c r="O191">
        <v>1</v>
      </c>
    </row>
    <row r="192" spans="1:15" x14ac:dyDescent="0.25">
      <c r="A192" s="26" t="s">
        <v>188</v>
      </c>
      <c r="B192" s="27">
        <v>14078</v>
      </c>
      <c r="C192" s="27" t="s">
        <v>191</v>
      </c>
      <c r="D192" s="28">
        <v>43689</v>
      </c>
      <c r="E192" s="27">
        <v>2019</v>
      </c>
      <c r="F192" t="s">
        <v>685</v>
      </c>
      <c r="O192">
        <v>1</v>
      </c>
    </row>
    <row r="193" spans="1:15" x14ac:dyDescent="0.25">
      <c r="A193" s="26" t="s">
        <v>188</v>
      </c>
      <c r="B193" s="27">
        <v>14077</v>
      </c>
      <c r="C193" s="27" t="s">
        <v>192</v>
      </c>
      <c r="D193" s="28">
        <v>43689</v>
      </c>
      <c r="E193" s="27">
        <v>2019</v>
      </c>
      <c r="F193" t="s">
        <v>685</v>
      </c>
      <c r="O193">
        <v>1</v>
      </c>
    </row>
    <row r="194" spans="1:15" x14ac:dyDescent="0.25">
      <c r="A194" s="26" t="s">
        <v>188</v>
      </c>
      <c r="B194" s="27">
        <v>14076</v>
      </c>
      <c r="C194" s="27" t="s">
        <v>193</v>
      </c>
      <c r="D194" s="28">
        <v>43689</v>
      </c>
      <c r="E194" s="27">
        <v>2019</v>
      </c>
      <c r="F194" t="s">
        <v>685</v>
      </c>
      <c r="O194">
        <v>1</v>
      </c>
    </row>
    <row r="195" spans="1:15" x14ac:dyDescent="0.25">
      <c r="A195" s="26" t="s">
        <v>188</v>
      </c>
      <c r="B195" s="27">
        <v>14075</v>
      </c>
      <c r="C195" s="27" t="s">
        <v>194</v>
      </c>
      <c r="D195" s="28">
        <v>43689</v>
      </c>
      <c r="E195" s="27">
        <v>2019</v>
      </c>
      <c r="F195" t="s">
        <v>685</v>
      </c>
      <c r="O195">
        <v>1</v>
      </c>
    </row>
    <row r="196" spans="1:15" x14ac:dyDescent="0.25">
      <c r="A196" s="26" t="s">
        <v>188</v>
      </c>
      <c r="B196" s="27">
        <v>14074</v>
      </c>
      <c r="C196" s="27" t="s">
        <v>195</v>
      </c>
      <c r="D196" s="28">
        <v>43689</v>
      </c>
      <c r="E196" s="27">
        <v>2019</v>
      </c>
      <c r="F196" t="s">
        <v>685</v>
      </c>
      <c r="O196">
        <v>1</v>
      </c>
    </row>
    <row r="197" spans="1:15" x14ac:dyDescent="0.25">
      <c r="A197" s="26" t="s">
        <v>188</v>
      </c>
      <c r="B197" s="27">
        <v>14073</v>
      </c>
      <c r="C197" s="27" t="s">
        <v>196</v>
      </c>
      <c r="D197" s="28">
        <v>43689</v>
      </c>
      <c r="E197" s="27">
        <v>2019</v>
      </c>
      <c r="F197" t="s">
        <v>685</v>
      </c>
      <c r="O197">
        <v>1</v>
      </c>
    </row>
    <row r="198" spans="1:15" x14ac:dyDescent="0.25">
      <c r="A198" s="26" t="s">
        <v>188</v>
      </c>
      <c r="B198" s="27">
        <v>14072</v>
      </c>
      <c r="C198" s="27" t="s">
        <v>197</v>
      </c>
      <c r="D198" s="28">
        <v>43689</v>
      </c>
      <c r="E198" s="27">
        <v>2019</v>
      </c>
      <c r="F198" t="s">
        <v>685</v>
      </c>
      <c r="O198">
        <v>1</v>
      </c>
    </row>
    <row r="199" spans="1:15" x14ac:dyDescent="0.25">
      <c r="A199" s="26" t="s">
        <v>188</v>
      </c>
      <c r="B199" s="27">
        <v>14071</v>
      </c>
      <c r="C199" s="27" t="s">
        <v>198</v>
      </c>
      <c r="D199" s="28">
        <v>43689</v>
      </c>
      <c r="E199" s="27">
        <v>2019</v>
      </c>
      <c r="F199" t="s">
        <v>685</v>
      </c>
      <c r="O199">
        <v>1</v>
      </c>
    </row>
    <row r="200" spans="1:15" x14ac:dyDescent="0.25">
      <c r="A200" s="26" t="s">
        <v>188</v>
      </c>
      <c r="B200" s="27">
        <v>14070</v>
      </c>
      <c r="C200" s="27" t="s">
        <v>199</v>
      </c>
      <c r="D200" s="28">
        <v>43689</v>
      </c>
      <c r="E200" s="27">
        <v>2019</v>
      </c>
      <c r="F200" t="s">
        <v>685</v>
      </c>
      <c r="O200">
        <v>1</v>
      </c>
    </row>
    <row r="201" spans="1:15" x14ac:dyDescent="0.25">
      <c r="A201" s="26" t="s">
        <v>188</v>
      </c>
      <c r="B201" s="27">
        <v>14069</v>
      </c>
      <c r="C201" s="27" t="s">
        <v>200</v>
      </c>
      <c r="D201" s="28">
        <v>43689</v>
      </c>
      <c r="E201" s="27">
        <v>2019</v>
      </c>
      <c r="F201" t="s">
        <v>685</v>
      </c>
      <c r="O201">
        <v>1</v>
      </c>
    </row>
    <row r="202" spans="1:15" x14ac:dyDescent="0.25">
      <c r="A202" s="26" t="s">
        <v>188</v>
      </c>
      <c r="B202" s="27">
        <v>14068</v>
      </c>
      <c r="C202" s="27" t="s">
        <v>201</v>
      </c>
      <c r="D202" s="28">
        <v>43689</v>
      </c>
      <c r="E202" s="27">
        <v>2019</v>
      </c>
      <c r="F202" t="s">
        <v>685</v>
      </c>
      <c r="O202">
        <v>1</v>
      </c>
    </row>
    <row r="203" spans="1:15" x14ac:dyDescent="0.25">
      <c r="A203" s="26" t="s">
        <v>188</v>
      </c>
      <c r="B203" s="27">
        <v>14067</v>
      </c>
      <c r="C203" s="27" t="s">
        <v>202</v>
      </c>
      <c r="D203" s="28">
        <v>43689</v>
      </c>
      <c r="E203" s="27">
        <v>2019</v>
      </c>
      <c r="F203" t="s">
        <v>685</v>
      </c>
      <c r="O203">
        <v>1</v>
      </c>
    </row>
    <row r="204" spans="1:15" x14ac:dyDescent="0.25">
      <c r="A204" s="26" t="s">
        <v>188</v>
      </c>
      <c r="B204" s="27">
        <v>14066</v>
      </c>
      <c r="C204" s="27" t="s">
        <v>203</v>
      </c>
      <c r="D204" s="28">
        <v>43689</v>
      </c>
      <c r="E204" s="27">
        <v>2019</v>
      </c>
      <c r="F204" t="s">
        <v>685</v>
      </c>
      <c r="O204">
        <v>1</v>
      </c>
    </row>
    <row r="205" spans="1:15" x14ac:dyDescent="0.25">
      <c r="A205" s="26" t="s">
        <v>188</v>
      </c>
      <c r="B205" s="27">
        <v>14065</v>
      </c>
      <c r="C205" s="27" t="s">
        <v>204</v>
      </c>
      <c r="D205" s="28">
        <v>43689</v>
      </c>
      <c r="E205" s="27">
        <v>2019</v>
      </c>
      <c r="F205" t="s">
        <v>685</v>
      </c>
      <c r="O205">
        <v>1</v>
      </c>
    </row>
    <row r="206" spans="1:15" x14ac:dyDescent="0.25">
      <c r="A206" s="26" t="s">
        <v>188</v>
      </c>
      <c r="B206" s="27">
        <v>14064</v>
      </c>
      <c r="C206" s="27" t="s">
        <v>205</v>
      </c>
      <c r="D206" s="28">
        <v>43689</v>
      </c>
      <c r="E206" s="27">
        <v>2019</v>
      </c>
      <c r="F206" t="s">
        <v>685</v>
      </c>
      <c r="O206">
        <v>1</v>
      </c>
    </row>
    <row r="207" spans="1:15" x14ac:dyDescent="0.25">
      <c r="A207" s="26" t="s">
        <v>188</v>
      </c>
      <c r="B207" s="27">
        <v>14063</v>
      </c>
      <c r="C207" s="27" t="s">
        <v>206</v>
      </c>
      <c r="D207" s="28">
        <v>43689</v>
      </c>
      <c r="E207" s="27">
        <v>2019</v>
      </c>
      <c r="F207" t="s">
        <v>685</v>
      </c>
      <c r="O207">
        <v>1</v>
      </c>
    </row>
    <row r="208" spans="1:15" x14ac:dyDescent="0.25">
      <c r="A208" s="26" t="s">
        <v>207</v>
      </c>
      <c r="B208" s="27">
        <v>14062</v>
      </c>
      <c r="C208" s="27" t="s">
        <v>208</v>
      </c>
      <c r="D208" s="28">
        <v>43689</v>
      </c>
      <c r="E208" s="27">
        <v>2019</v>
      </c>
      <c r="F208" t="s">
        <v>685</v>
      </c>
      <c r="O208">
        <v>1</v>
      </c>
    </row>
    <row r="209" spans="1:15" x14ac:dyDescent="0.25">
      <c r="A209" s="26" t="s">
        <v>207</v>
      </c>
      <c r="B209" s="27">
        <v>14061</v>
      </c>
      <c r="C209" s="27" t="s">
        <v>209</v>
      </c>
      <c r="D209" s="28">
        <v>43689</v>
      </c>
      <c r="E209" s="27">
        <v>2019</v>
      </c>
      <c r="F209" t="s">
        <v>685</v>
      </c>
      <c r="O209">
        <v>1</v>
      </c>
    </row>
    <row r="210" spans="1:15" x14ac:dyDescent="0.25">
      <c r="A210" s="26" t="s">
        <v>207</v>
      </c>
      <c r="B210" s="27">
        <v>14060</v>
      </c>
      <c r="C210" s="27" t="s">
        <v>210</v>
      </c>
      <c r="D210" s="28">
        <v>43689</v>
      </c>
      <c r="E210" s="27">
        <v>2019</v>
      </c>
      <c r="F210" t="s">
        <v>685</v>
      </c>
      <c r="O210">
        <v>1</v>
      </c>
    </row>
    <row r="211" spans="1:15" x14ac:dyDescent="0.25">
      <c r="A211" s="26" t="s">
        <v>207</v>
      </c>
      <c r="B211" s="27">
        <v>14059</v>
      </c>
      <c r="C211" s="27" t="s">
        <v>211</v>
      </c>
      <c r="D211" s="28">
        <v>43689</v>
      </c>
      <c r="E211" s="27">
        <v>2019</v>
      </c>
      <c r="F211" t="s">
        <v>685</v>
      </c>
      <c r="O211">
        <v>1</v>
      </c>
    </row>
    <row r="212" spans="1:15" x14ac:dyDescent="0.25">
      <c r="A212" s="26" t="s">
        <v>207</v>
      </c>
      <c r="B212" s="27">
        <v>14058</v>
      </c>
      <c r="C212" s="27" t="s">
        <v>212</v>
      </c>
      <c r="D212" s="28">
        <v>43689</v>
      </c>
      <c r="E212" s="27">
        <v>2019</v>
      </c>
      <c r="F212" t="s">
        <v>685</v>
      </c>
      <c r="O212">
        <v>1</v>
      </c>
    </row>
    <row r="213" spans="1:15" x14ac:dyDescent="0.25">
      <c r="A213" s="26" t="s">
        <v>207</v>
      </c>
      <c r="B213" s="27">
        <v>14057</v>
      </c>
      <c r="C213" s="27" t="s">
        <v>213</v>
      </c>
      <c r="D213" s="28">
        <v>43689</v>
      </c>
      <c r="E213" s="27">
        <v>2019</v>
      </c>
      <c r="F213" t="s">
        <v>685</v>
      </c>
      <c r="O213">
        <v>1</v>
      </c>
    </row>
    <row r="214" spans="1:15" x14ac:dyDescent="0.25">
      <c r="A214" s="26" t="s">
        <v>207</v>
      </c>
      <c r="B214" s="27">
        <v>14056</v>
      </c>
      <c r="C214" s="27" t="s">
        <v>214</v>
      </c>
      <c r="D214" s="28">
        <v>43689</v>
      </c>
      <c r="E214" s="27">
        <v>2019</v>
      </c>
      <c r="F214" t="s">
        <v>685</v>
      </c>
      <c r="O214">
        <v>1</v>
      </c>
    </row>
    <row r="215" spans="1:15" x14ac:dyDescent="0.25">
      <c r="A215" s="26" t="s">
        <v>207</v>
      </c>
      <c r="B215" s="27">
        <v>14055</v>
      </c>
      <c r="C215" s="27" t="s">
        <v>215</v>
      </c>
      <c r="D215" s="28">
        <v>43689</v>
      </c>
      <c r="E215" s="27">
        <v>2019</v>
      </c>
      <c r="F215" t="s">
        <v>685</v>
      </c>
      <c r="O215">
        <v>1</v>
      </c>
    </row>
    <row r="216" spans="1:15" x14ac:dyDescent="0.25">
      <c r="A216" s="26" t="s">
        <v>207</v>
      </c>
      <c r="B216" s="27">
        <v>14054</v>
      </c>
      <c r="C216" s="27" t="s">
        <v>216</v>
      </c>
      <c r="D216" s="28">
        <v>43689</v>
      </c>
      <c r="E216" s="27">
        <v>2019</v>
      </c>
      <c r="F216" t="s">
        <v>685</v>
      </c>
      <c r="O216">
        <v>1</v>
      </c>
    </row>
    <row r="217" spans="1:15" x14ac:dyDescent="0.25">
      <c r="A217" s="26" t="s">
        <v>207</v>
      </c>
      <c r="B217" s="27">
        <v>14053</v>
      </c>
      <c r="C217" s="27" t="s">
        <v>217</v>
      </c>
      <c r="D217" s="28">
        <v>43689</v>
      </c>
      <c r="E217" s="27">
        <v>2019</v>
      </c>
      <c r="F217" t="s">
        <v>685</v>
      </c>
      <c r="O217">
        <v>1</v>
      </c>
    </row>
    <row r="218" spans="1:15" x14ac:dyDescent="0.25">
      <c r="A218" s="26" t="s">
        <v>207</v>
      </c>
      <c r="B218" s="27">
        <v>14052</v>
      </c>
      <c r="C218" s="27" t="s">
        <v>218</v>
      </c>
      <c r="D218" s="28">
        <v>43689</v>
      </c>
      <c r="E218" s="27">
        <v>2019</v>
      </c>
      <c r="F218" t="s">
        <v>685</v>
      </c>
      <c r="O218">
        <v>1</v>
      </c>
    </row>
    <row r="219" spans="1:15" x14ac:dyDescent="0.25">
      <c r="A219" s="26" t="s">
        <v>207</v>
      </c>
      <c r="B219" s="27">
        <v>14051</v>
      </c>
      <c r="C219" s="27" t="s">
        <v>219</v>
      </c>
      <c r="D219" s="28">
        <v>43689</v>
      </c>
      <c r="E219" s="27">
        <v>2019</v>
      </c>
      <c r="F219" t="s">
        <v>685</v>
      </c>
      <c r="O219">
        <v>1</v>
      </c>
    </row>
    <row r="220" spans="1:15" x14ac:dyDescent="0.25">
      <c r="A220" s="26" t="s">
        <v>207</v>
      </c>
      <c r="B220" s="27">
        <v>14050</v>
      </c>
      <c r="C220" s="27" t="s">
        <v>220</v>
      </c>
      <c r="D220" s="28">
        <v>43689</v>
      </c>
      <c r="E220" s="27">
        <v>2019</v>
      </c>
      <c r="F220" t="s">
        <v>685</v>
      </c>
      <c r="O220">
        <v>1</v>
      </c>
    </row>
    <row r="221" spans="1:15" x14ac:dyDescent="0.25">
      <c r="A221" s="26" t="s">
        <v>207</v>
      </c>
      <c r="B221" s="27">
        <v>14049</v>
      </c>
      <c r="C221" s="27" t="s">
        <v>221</v>
      </c>
      <c r="D221" s="28">
        <v>43689</v>
      </c>
      <c r="E221" s="27">
        <v>2019</v>
      </c>
      <c r="F221" t="s">
        <v>685</v>
      </c>
      <c r="O221">
        <v>1</v>
      </c>
    </row>
    <row r="222" spans="1:15" x14ac:dyDescent="0.25">
      <c r="A222" s="26" t="s">
        <v>207</v>
      </c>
      <c r="B222" s="27">
        <v>14048</v>
      </c>
      <c r="C222" s="27" t="s">
        <v>222</v>
      </c>
      <c r="D222" s="28">
        <v>43689</v>
      </c>
      <c r="E222" s="27">
        <v>2019</v>
      </c>
      <c r="F222" t="s">
        <v>685</v>
      </c>
      <c r="O222">
        <v>1</v>
      </c>
    </row>
    <row r="223" spans="1:15" x14ac:dyDescent="0.25">
      <c r="A223" s="26" t="s">
        <v>207</v>
      </c>
      <c r="B223" s="27">
        <v>14047</v>
      </c>
      <c r="C223" s="27" t="s">
        <v>223</v>
      </c>
      <c r="D223" s="28">
        <v>43689</v>
      </c>
      <c r="E223" s="27">
        <v>2019</v>
      </c>
      <c r="F223" t="s">
        <v>685</v>
      </c>
      <c r="O223">
        <v>1</v>
      </c>
    </row>
    <row r="224" spans="1:15" x14ac:dyDescent="0.25">
      <c r="A224" s="26" t="s">
        <v>207</v>
      </c>
      <c r="B224" s="27">
        <v>14046</v>
      </c>
      <c r="C224" s="27" t="s">
        <v>224</v>
      </c>
      <c r="D224" s="28">
        <v>43689</v>
      </c>
      <c r="E224" s="27">
        <v>2019</v>
      </c>
      <c r="F224" t="s">
        <v>685</v>
      </c>
      <c r="O224">
        <v>1</v>
      </c>
    </row>
    <row r="225" spans="1:15" x14ac:dyDescent="0.25">
      <c r="A225" s="26" t="s">
        <v>207</v>
      </c>
      <c r="B225" s="27">
        <v>14045</v>
      </c>
      <c r="C225" s="27" t="s">
        <v>225</v>
      </c>
      <c r="D225" s="28">
        <v>43689</v>
      </c>
      <c r="E225" s="27">
        <v>2019</v>
      </c>
      <c r="F225" t="s">
        <v>685</v>
      </c>
      <c r="O225">
        <v>1</v>
      </c>
    </row>
    <row r="226" spans="1:15" x14ac:dyDescent="0.25">
      <c r="A226" s="26" t="s">
        <v>5</v>
      </c>
      <c r="B226" s="27">
        <v>14040</v>
      </c>
      <c r="C226" s="27" t="s">
        <v>226</v>
      </c>
      <c r="D226" s="72">
        <v>43685</v>
      </c>
      <c r="E226" s="27">
        <v>2019</v>
      </c>
      <c r="F226" t="s">
        <v>685</v>
      </c>
      <c r="N226">
        <v>1</v>
      </c>
    </row>
    <row r="227" spans="1:15" s="30" customFormat="1" x14ac:dyDescent="0.25">
      <c r="A227" s="26" t="s">
        <v>227</v>
      </c>
      <c r="B227" s="27">
        <v>14039</v>
      </c>
      <c r="C227" s="27" t="s">
        <v>228</v>
      </c>
      <c r="D227" s="28">
        <v>43683</v>
      </c>
      <c r="E227" s="27">
        <v>2019</v>
      </c>
      <c r="F227" s="30" t="s">
        <v>685</v>
      </c>
      <c r="K227" s="30">
        <v>1</v>
      </c>
    </row>
    <row r="228" spans="1:15" s="30" customFormat="1" x14ac:dyDescent="0.25">
      <c r="A228" s="26" t="s">
        <v>227</v>
      </c>
      <c r="B228" s="27">
        <v>14038</v>
      </c>
      <c r="C228" s="27" t="s">
        <v>229</v>
      </c>
      <c r="D228" s="28">
        <v>43683</v>
      </c>
      <c r="E228" s="27">
        <v>2019</v>
      </c>
      <c r="F228" s="30" t="s">
        <v>685</v>
      </c>
      <c r="K228" s="30">
        <v>1</v>
      </c>
    </row>
    <row r="229" spans="1:15" s="30" customFormat="1" x14ac:dyDescent="0.25">
      <c r="A229" s="26" t="s">
        <v>227</v>
      </c>
      <c r="B229" s="27">
        <v>14037</v>
      </c>
      <c r="C229" s="27" t="s">
        <v>230</v>
      </c>
      <c r="D229" s="28">
        <v>43683</v>
      </c>
      <c r="E229" s="27">
        <v>2019</v>
      </c>
      <c r="F229" s="30" t="s">
        <v>685</v>
      </c>
      <c r="K229" s="30">
        <v>1</v>
      </c>
    </row>
    <row r="230" spans="1:15" s="30" customFormat="1" x14ac:dyDescent="0.25">
      <c r="A230" s="26" t="s">
        <v>227</v>
      </c>
      <c r="B230" s="27">
        <v>14036</v>
      </c>
      <c r="C230" s="27" t="s">
        <v>231</v>
      </c>
      <c r="D230" s="28">
        <v>43683</v>
      </c>
      <c r="E230" s="27">
        <v>2019</v>
      </c>
      <c r="F230" s="30" t="s">
        <v>685</v>
      </c>
      <c r="K230" s="30">
        <v>1</v>
      </c>
    </row>
    <row r="231" spans="1:15" s="30" customFormat="1" x14ac:dyDescent="0.25">
      <c r="A231" s="26" t="s">
        <v>227</v>
      </c>
      <c r="B231" s="27">
        <v>14035</v>
      </c>
      <c r="C231" s="27" t="s">
        <v>232</v>
      </c>
      <c r="D231" s="28">
        <v>43683</v>
      </c>
      <c r="E231" s="27">
        <v>2019</v>
      </c>
      <c r="F231" s="30" t="s">
        <v>685</v>
      </c>
      <c r="K231" s="30">
        <v>1</v>
      </c>
    </row>
    <row r="232" spans="1:15" s="30" customFormat="1" x14ac:dyDescent="0.25">
      <c r="A232" s="26" t="s">
        <v>227</v>
      </c>
      <c r="B232" s="27">
        <v>14034</v>
      </c>
      <c r="C232" s="27" t="s">
        <v>233</v>
      </c>
      <c r="D232" s="28">
        <v>43683</v>
      </c>
      <c r="E232" s="27">
        <v>2019</v>
      </c>
      <c r="F232" s="30" t="s">
        <v>685</v>
      </c>
      <c r="K232" s="30">
        <v>1</v>
      </c>
    </row>
    <row r="233" spans="1:15" s="30" customFormat="1" x14ac:dyDescent="0.25">
      <c r="A233" s="26" t="s">
        <v>227</v>
      </c>
      <c r="B233" s="27">
        <v>14033</v>
      </c>
      <c r="C233" s="27" t="s">
        <v>234</v>
      </c>
      <c r="D233" s="28">
        <v>43683</v>
      </c>
      <c r="E233" s="27">
        <v>2019</v>
      </c>
      <c r="F233" s="30" t="s">
        <v>685</v>
      </c>
      <c r="K233" s="30">
        <v>1</v>
      </c>
    </row>
    <row r="234" spans="1:15" s="30" customFormat="1" x14ac:dyDescent="0.25">
      <c r="A234" s="26" t="s">
        <v>227</v>
      </c>
      <c r="B234" s="27">
        <v>14032</v>
      </c>
      <c r="C234" s="27" t="s">
        <v>235</v>
      </c>
      <c r="D234" s="28">
        <v>43683</v>
      </c>
      <c r="E234" s="27">
        <v>2019</v>
      </c>
      <c r="F234" s="30" t="s">
        <v>685</v>
      </c>
      <c r="K234" s="30">
        <v>1</v>
      </c>
    </row>
    <row r="235" spans="1:15" s="30" customFormat="1" x14ac:dyDescent="0.25">
      <c r="A235" s="26" t="s">
        <v>227</v>
      </c>
      <c r="B235" s="27">
        <v>14031</v>
      </c>
      <c r="C235" s="27" t="s">
        <v>236</v>
      </c>
      <c r="D235" s="28">
        <v>43683</v>
      </c>
      <c r="E235" s="27">
        <v>2019</v>
      </c>
      <c r="F235" s="30" t="s">
        <v>685</v>
      </c>
      <c r="K235" s="30">
        <v>1</v>
      </c>
    </row>
    <row r="236" spans="1:15" s="30" customFormat="1" x14ac:dyDescent="0.25">
      <c r="A236" s="26" t="s">
        <v>227</v>
      </c>
      <c r="B236" s="27">
        <v>14030</v>
      </c>
      <c r="C236" s="27" t="s">
        <v>237</v>
      </c>
      <c r="D236" s="28">
        <v>43683</v>
      </c>
      <c r="E236" s="27">
        <v>2019</v>
      </c>
      <c r="F236" s="30" t="s">
        <v>685</v>
      </c>
      <c r="K236" s="30">
        <v>1</v>
      </c>
    </row>
    <row r="237" spans="1:15" s="30" customFormat="1" x14ac:dyDescent="0.25">
      <c r="A237" s="26" t="s">
        <v>227</v>
      </c>
      <c r="B237" s="27">
        <v>14029</v>
      </c>
      <c r="C237" s="27" t="s">
        <v>238</v>
      </c>
      <c r="D237" s="28">
        <v>43683</v>
      </c>
      <c r="E237" s="27">
        <v>2019</v>
      </c>
      <c r="F237" s="30" t="s">
        <v>685</v>
      </c>
      <c r="K237" s="30">
        <v>1</v>
      </c>
    </row>
    <row r="238" spans="1:15" s="30" customFormat="1" x14ac:dyDescent="0.25">
      <c r="A238" s="26" t="s">
        <v>227</v>
      </c>
      <c r="B238" s="27">
        <v>14028</v>
      </c>
      <c r="C238" s="27" t="s">
        <v>239</v>
      </c>
      <c r="D238" s="28">
        <v>43683</v>
      </c>
      <c r="E238" s="27">
        <v>2019</v>
      </c>
      <c r="F238" s="30" t="s">
        <v>685</v>
      </c>
      <c r="K238" s="30">
        <v>1</v>
      </c>
    </row>
    <row r="239" spans="1:15" s="30" customFormat="1" x14ac:dyDescent="0.25">
      <c r="A239" s="26" t="s">
        <v>227</v>
      </c>
      <c r="B239" s="27">
        <v>14027</v>
      </c>
      <c r="C239" s="27" t="s">
        <v>240</v>
      </c>
      <c r="D239" s="28">
        <v>43683</v>
      </c>
      <c r="E239" s="27">
        <v>2019</v>
      </c>
      <c r="F239" s="30" t="s">
        <v>685</v>
      </c>
      <c r="K239" s="30">
        <v>1</v>
      </c>
    </row>
    <row r="240" spans="1:15" s="30" customFormat="1" x14ac:dyDescent="0.25">
      <c r="A240" s="26" t="s">
        <v>227</v>
      </c>
      <c r="B240" s="27">
        <v>14026</v>
      </c>
      <c r="C240" s="27" t="s">
        <v>241</v>
      </c>
      <c r="D240" s="28">
        <v>43683</v>
      </c>
      <c r="E240" s="27">
        <v>2019</v>
      </c>
      <c r="F240" s="30" t="s">
        <v>685</v>
      </c>
      <c r="K240" s="30">
        <v>1</v>
      </c>
    </row>
    <row r="241" spans="1:11" s="30" customFormat="1" x14ac:dyDescent="0.25">
      <c r="A241" s="26" t="s">
        <v>227</v>
      </c>
      <c r="B241" s="27">
        <v>14025</v>
      </c>
      <c r="C241" s="27" t="s">
        <v>242</v>
      </c>
      <c r="D241" s="28">
        <v>43683</v>
      </c>
      <c r="E241" s="27">
        <v>2019</v>
      </c>
      <c r="F241" s="30" t="s">
        <v>685</v>
      </c>
      <c r="K241" s="30">
        <v>1</v>
      </c>
    </row>
    <row r="242" spans="1:11" s="30" customFormat="1" x14ac:dyDescent="0.25">
      <c r="A242" s="26" t="s">
        <v>227</v>
      </c>
      <c r="B242" s="27">
        <v>14024</v>
      </c>
      <c r="C242" s="27" t="s">
        <v>243</v>
      </c>
      <c r="D242" s="28">
        <v>43683</v>
      </c>
      <c r="E242" s="27">
        <v>2019</v>
      </c>
      <c r="F242" s="30" t="s">
        <v>685</v>
      </c>
      <c r="K242" s="30">
        <v>1</v>
      </c>
    </row>
    <row r="243" spans="1:11" s="30" customFormat="1" x14ac:dyDescent="0.25">
      <c r="A243" s="26" t="s">
        <v>227</v>
      </c>
      <c r="B243" s="27">
        <v>14023</v>
      </c>
      <c r="C243" s="27" t="s">
        <v>244</v>
      </c>
      <c r="D243" s="28">
        <v>43683</v>
      </c>
      <c r="E243" s="27">
        <v>2019</v>
      </c>
      <c r="F243" s="30" t="s">
        <v>685</v>
      </c>
      <c r="K243" s="30">
        <v>1</v>
      </c>
    </row>
    <row r="244" spans="1:11" s="30" customFormat="1" x14ac:dyDescent="0.25">
      <c r="A244" s="26" t="s">
        <v>227</v>
      </c>
      <c r="B244" s="27">
        <v>14022</v>
      </c>
      <c r="C244" s="27" t="s">
        <v>245</v>
      </c>
      <c r="D244" s="28">
        <v>43683</v>
      </c>
      <c r="E244" s="27">
        <v>2019</v>
      </c>
      <c r="F244" s="30" t="s">
        <v>685</v>
      </c>
      <c r="K244" s="30">
        <v>1</v>
      </c>
    </row>
    <row r="245" spans="1:11" s="30" customFormat="1" x14ac:dyDescent="0.25">
      <c r="A245" s="26" t="s">
        <v>207</v>
      </c>
      <c r="B245" s="27">
        <v>14001</v>
      </c>
      <c r="C245" s="27" t="s">
        <v>246</v>
      </c>
      <c r="D245" s="28">
        <v>43683</v>
      </c>
      <c r="E245" s="27">
        <v>2019</v>
      </c>
      <c r="F245" s="30" t="s">
        <v>685</v>
      </c>
      <c r="K245" s="30">
        <v>1</v>
      </c>
    </row>
    <row r="246" spans="1:11" s="30" customFormat="1" x14ac:dyDescent="0.25">
      <c r="A246" s="26" t="s">
        <v>207</v>
      </c>
      <c r="B246" s="27">
        <v>14000</v>
      </c>
      <c r="C246" s="27" t="s">
        <v>247</v>
      </c>
      <c r="D246" s="28">
        <v>43683</v>
      </c>
      <c r="E246" s="27">
        <v>2019</v>
      </c>
      <c r="F246" s="30" t="s">
        <v>685</v>
      </c>
      <c r="K246" s="30">
        <v>1</v>
      </c>
    </row>
    <row r="247" spans="1:11" s="30" customFormat="1" x14ac:dyDescent="0.25">
      <c r="A247" s="26" t="s">
        <v>207</v>
      </c>
      <c r="B247" s="27">
        <v>13999</v>
      </c>
      <c r="C247" s="27" t="s">
        <v>248</v>
      </c>
      <c r="D247" s="28">
        <v>43683</v>
      </c>
      <c r="E247" s="27">
        <v>2019</v>
      </c>
      <c r="F247" s="30" t="s">
        <v>685</v>
      </c>
      <c r="K247" s="30">
        <v>1</v>
      </c>
    </row>
    <row r="248" spans="1:11" s="30" customFormat="1" x14ac:dyDescent="0.25">
      <c r="A248" s="26" t="s">
        <v>207</v>
      </c>
      <c r="B248" s="27">
        <v>13998</v>
      </c>
      <c r="C248" s="27" t="s">
        <v>249</v>
      </c>
      <c r="D248" s="28">
        <v>43683</v>
      </c>
      <c r="E248" s="27">
        <v>2019</v>
      </c>
      <c r="F248" s="30" t="s">
        <v>685</v>
      </c>
      <c r="K248" s="30">
        <v>1</v>
      </c>
    </row>
    <row r="249" spans="1:11" s="30" customFormat="1" x14ac:dyDescent="0.25">
      <c r="A249" s="26" t="s">
        <v>207</v>
      </c>
      <c r="B249" s="27">
        <v>13997</v>
      </c>
      <c r="C249" s="27" t="s">
        <v>250</v>
      </c>
      <c r="D249" s="28">
        <v>43683</v>
      </c>
      <c r="E249" s="27">
        <v>2019</v>
      </c>
      <c r="F249" s="30" t="s">
        <v>685</v>
      </c>
      <c r="K249" s="30">
        <v>1</v>
      </c>
    </row>
    <row r="250" spans="1:11" s="30" customFormat="1" x14ac:dyDescent="0.25">
      <c r="A250" s="26" t="s">
        <v>207</v>
      </c>
      <c r="B250" s="27">
        <v>13996</v>
      </c>
      <c r="C250" s="27" t="s">
        <v>251</v>
      </c>
      <c r="D250" s="28">
        <v>43683</v>
      </c>
      <c r="E250" s="27">
        <v>2019</v>
      </c>
      <c r="F250" s="30" t="s">
        <v>685</v>
      </c>
      <c r="K250" s="30">
        <v>1</v>
      </c>
    </row>
    <row r="251" spans="1:11" s="30" customFormat="1" x14ac:dyDescent="0.25">
      <c r="A251" s="26" t="s">
        <v>207</v>
      </c>
      <c r="B251" s="27">
        <v>13995</v>
      </c>
      <c r="C251" s="27" t="s">
        <v>252</v>
      </c>
      <c r="D251" s="28">
        <v>43683</v>
      </c>
      <c r="E251" s="27">
        <v>2019</v>
      </c>
      <c r="F251" s="30" t="s">
        <v>685</v>
      </c>
      <c r="K251" s="30">
        <v>1</v>
      </c>
    </row>
    <row r="252" spans="1:11" s="30" customFormat="1" x14ac:dyDescent="0.25">
      <c r="A252" s="26" t="s">
        <v>207</v>
      </c>
      <c r="B252" s="27">
        <v>13994</v>
      </c>
      <c r="C252" s="27" t="s">
        <v>253</v>
      </c>
      <c r="D252" s="28">
        <v>43683</v>
      </c>
      <c r="E252" s="27">
        <v>2019</v>
      </c>
      <c r="F252" s="30" t="s">
        <v>685</v>
      </c>
      <c r="K252" s="30">
        <v>1</v>
      </c>
    </row>
    <row r="253" spans="1:11" s="30" customFormat="1" x14ac:dyDescent="0.25">
      <c r="A253" s="26" t="s">
        <v>207</v>
      </c>
      <c r="B253" s="27">
        <v>13993</v>
      </c>
      <c r="C253" s="27" t="s">
        <v>254</v>
      </c>
      <c r="D253" s="28">
        <v>43683</v>
      </c>
      <c r="E253" s="27">
        <v>2019</v>
      </c>
      <c r="F253" s="30" t="s">
        <v>685</v>
      </c>
      <c r="K253" s="30">
        <v>1</v>
      </c>
    </row>
    <row r="254" spans="1:11" s="30" customFormat="1" x14ac:dyDescent="0.25">
      <c r="A254" s="26" t="s">
        <v>207</v>
      </c>
      <c r="B254" s="27">
        <v>13992</v>
      </c>
      <c r="C254" s="27" t="s">
        <v>255</v>
      </c>
      <c r="D254" s="28">
        <v>43683</v>
      </c>
      <c r="E254" s="27">
        <v>2019</v>
      </c>
      <c r="F254" s="30" t="s">
        <v>685</v>
      </c>
      <c r="K254" s="30">
        <v>1</v>
      </c>
    </row>
    <row r="255" spans="1:11" s="30" customFormat="1" x14ac:dyDescent="0.25">
      <c r="A255" s="26" t="s">
        <v>207</v>
      </c>
      <c r="B255" s="27">
        <v>13991</v>
      </c>
      <c r="C255" s="27" t="s">
        <v>256</v>
      </c>
      <c r="D255" s="28">
        <v>43683</v>
      </c>
      <c r="E255" s="27">
        <v>2019</v>
      </c>
      <c r="F255" s="30" t="s">
        <v>685</v>
      </c>
      <c r="K255" s="30">
        <v>1</v>
      </c>
    </row>
    <row r="256" spans="1:11" s="30" customFormat="1" x14ac:dyDescent="0.25">
      <c r="A256" s="26" t="s">
        <v>207</v>
      </c>
      <c r="B256" s="27">
        <v>13990</v>
      </c>
      <c r="C256" s="27" t="s">
        <v>257</v>
      </c>
      <c r="D256" s="28">
        <v>43683</v>
      </c>
      <c r="E256" s="27">
        <v>2019</v>
      </c>
      <c r="F256" s="30" t="s">
        <v>685</v>
      </c>
      <c r="K256" s="30">
        <v>1</v>
      </c>
    </row>
    <row r="257" spans="1:14" s="30" customFormat="1" x14ac:dyDescent="0.25">
      <c r="A257" s="26" t="s">
        <v>207</v>
      </c>
      <c r="B257" s="27">
        <v>13989</v>
      </c>
      <c r="C257" s="27" t="s">
        <v>258</v>
      </c>
      <c r="D257" s="28">
        <v>43683</v>
      </c>
      <c r="E257" s="27">
        <v>2019</v>
      </c>
      <c r="F257" s="30" t="s">
        <v>685</v>
      </c>
      <c r="K257" s="30">
        <v>1</v>
      </c>
    </row>
    <row r="258" spans="1:14" s="30" customFormat="1" x14ac:dyDescent="0.25">
      <c r="A258" s="26" t="s">
        <v>207</v>
      </c>
      <c r="B258" s="27">
        <v>13988</v>
      </c>
      <c r="C258" s="27" t="s">
        <v>259</v>
      </c>
      <c r="D258" s="28">
        <v>43683</v>
      </c>
      <c r="E258" s="27">
        <v>2019</v>
      </c>
      <c r="F258" s="30" t="s">
        <v>685</v>
      </c>
      <c r="K258" s="30">
        <v>1</v>
      </c>
    </row>
    <row r="259" spans="1:14" s="30" customFormat="1" x14ac:dyDescent="0.25">
      <c r="A259" s="26" t="s">
        <v>207</v>
      </c>
      <c r="B259" s="27">
        <v>13987</v>
      </c>
      <c r="C259" s="27" t="s">
        <v>260</v>
      </c>
      <c r="D259" s="28">
        <v>43683</v>
      </c>
      <c r="E259" s="27">
        <v>2019</v>
      </c>
      <c r="F259" s="30" t="s">
        <v>685</v>
      </c>
      <c r="K259" s="30">
        <v>1</v>
      </c>
    </row>
    <row r="260" spans="1:14" s="30" customFormat="1" x14ac:dyDescent="0.25">
      <c r="A260" s="26" t="s">
        <v>207</v>
      </c>
      <c r="B260" s="27">
        <v>13986</v>
      </c>
      <c r="C260" s="27" t="s">
        <v>261</v>
      </c>
      <c r="D260" s="28">
        <v>43683</v>
      </c>
      <c r="E260" s="27">
        <v>2019</v>
      </c>
      <c r="F260" s="30" t="s">
        <v>685</v>
      </c>
      <c r="K260" s="30">
        <v>1</v>
      </c>
    </row>
    <row r="261" spans="1:14" s="30" customFormat="1" x14ac:dyDescent="0.25">
      <c r="A261" s="26" t="s">
        <v>207</v>
      </c>
      <c r="B261" s="27">
        <v>13985</v>
      </c>
      <c r="C261" s="27" t="s">
        <v>262</v>
      </c>
      <c r="D261" s="28">
        <v>43683</v>
      </c>
      <c r="E261" s="27">
        <v>2019</v>
      </c>
      <c r="F261" s="30" t="s">
        <v>685</v>
      </c>
      <c r="K261" s="30">
        <v>1</v>
      </c>
    </row>
    <row r="262" spans="1:14" s="30" customFormat="1" x14ac:dyDescent="0.25">
      <c r="A262" s="26" t="s">
        <v>207</v>
      </c>
      <c r="B262" s="27">
        <v>13984</v>
      </c>
      <c r="C262" s="27" t="s">
        <v>263</v>
      </c>
      <c r="D262" s="28">
        <v>43683</v>
      </c>
      <c r="E262" s="27">
        <v>2019</v>
      </c>
      <c r="F262" s="30" t="s">
        <v>685</v>
      </c>
      <c r="K262" s="30">
        <v>1</v>
      </c>
    </row>
    <row r="263" spans="1:14" s="30" customFormat="1" x14ac:dyDescent="0.25">
      <c r="A263" s="26" t="s">
        <v>207</v>
      </c>
      <c r="B263" s="27">
        <v>13983</v>
      </c>
      <c r="C263" s="27" t="s">
        <v>264</v>
      </c>
      <c r="D263" s="28">
        <v>43683</v>
      </c>
      <c r="E263" s="27">
        <v>2019</v>
      </c>
      <c r="F263" s="30" t="s">
        <v>685</v>
      </c>
      <c r="K263" s="30">
        <v>1</v>
      </c>
    </row>
    <row r="264" spans="1:14" s="30" customFormat="1" x14ac:dyDescent="0.25">
      <c r="A264" s="26" t="s">
        <v>207</v>
      </c>
      <c r="B264" s="27">
        <v>13982</v>
      </c>
      <c r="C264" s="27" t="s">
        <v>265</v>
      </c>
      <c r="D264" s="28">
        <v>43683</v>
      </c>
      <c r="E264" s="27">
        <v>2019</v>
      </c>
      <c r="F264" s="30" t="s">
        <v>685</v>
      </c>
      <c r="K264" s="30">
        <v>1</v>
      </c>
    </row>
    <row r="265" spans="1:14" x14ac:dyDescent="0.25">
      <c r="A265" s="26" t="s">
        <v>5</v>
      </c>
      <c r="B265" s="27">
        <v>13852</v>
      </c>
      <c r="C265" s="27" t="s">
        <v>266</v>
      </c>
      <c r="D265" s="28">
        <v>43676</v>
      </c>
      <c r="E265" s="27">
        <v>2019</v>
      </c>
      <c r="F265" t="s">
        <v>685</v>
      </c>
      <c r="N265">
        <v>1</v>
      </c>
    </row>
    <row r="266" spans="1:14" x14ac:dyDescent="0.25">
      <c r="A266" s="26" t="s">
        <v>5</v>
      </c>
      <c r="B266" s="27">
        <v>13851</v>
      </c>
      <c r="C266" s="27" t="s">
        <v>267</v>
      </c>
      <c r="D266" s="28">
        <v>43676</v>
      </c>
      <c r="E266" s="27">
        <v>2019</v>
      </c>
      <c r="F266" t="s">
        <v>685</v>
      </c>
      <c r="N266">
        <v>1</v>
      </c>
    </row>
    <row r="267" spans="1:14" x14ac:dyDescent="0.25">
      <c r="A267" s="26" t="s">
        <v>5</v>
      </c>
      <c r="B267" s="27">
        <v>13850</v>
      </c>
      <c r="C267" s="27" t="s">
        <v>268</v>
      </c>
      <c r="D267" s="28">
        <v>43676</v>
      </c>
      <c r="E267" s="27">
        <v>2019</v>
      </c>
      <c r="F267" t="s">
        <v>685</v>
      </c>
      <c r="N267">
        <v>1</v>
      </c>
    </row>
    <row r="268" spans="1:14" x14ac:dyDescent="0.25">
      <c r="A268" s="26" t="s">
        <v>5</v>
      </c>
      <c r="B268" s="27">
        <v>13849</v>
      </c>
      <c r="C268" s="27" t="s">
        <v>269</v>
      </c>
      <c r="D268" s="28">
        <v>43676</v>
      </c>
      <c r="E268" s="27">
        <v>2019</v>
      </c>
      <c r="F268" t="s">
        <v>685</v>
      </c>
      <c r="N268">
        <v>1</v>
      </c>
    </row>
    <row r="269" spans="1:14" x14ac:dyDescent="0.25">
      <c r="A269" s="26" t="s">
        <v>5</v>
      </c>
      <c r="B269" s="27">
        <v>13848</v>
      </c>
      <c r="C269" s="27" t="s">
        <v>270</v>
      </c>
      <c r="D269" s="28">
        <v>43676</v>
      </c>
      <c r="E269" s="27">
        <v>2019</v>
      </c>
      <c r="F269" t="s">
        <v>685</v>
      </c>
      <c r="N269">
        <v>1</v>
      </c>
    </row>
    <row r="270" spans="1:14" x14ac:dyDescent="0.25">
      <c r="A270" s="26" t="s">
        <v>5</v>
      </c>
      <c r="B270" s="27">
        <v>13847</v>
      </c>
      <c r="C270" s="27" t="s">
        <v>271</v>
      </c>
      <c r="D270" s="28">
        <v>43676</v>
      </c>
      <c r="E270" s="27">
        <v>2019</v>
      </c>
      <c r="F270" t="s">
        <v>685</v>
      </c>
      <c r="N270">
        <v>1</v>
      </c>
    </row>
    <row r="271" spans="1:14" x14ac:dyDescent="0.25">
      <c r="A271" s="26" t="s">
        <v>5</v>
      </c>
      <c r="B271" s="27">
        <v>13846</v>
      </c>
      <c r="C271" s="27" t="s">
        <v>272</v>
      </c>
      <c r="D271" s="28">
        <v>43676</v>
      </c>
      <c r="E271" s="27">
        <v>2019</v>
      </c>
      <c r="F271" t="s">
        <v>685</v>
      </c>
      <c r="N271">
        <v>1</v>
      </c>
    </row>
    <row r="272" spans="1:14" x14ac:dyDescent="0.25">
      <c r="A272" s="26" t="s">
        <v>5</v>
      </c>
      <c r="B272" s="27">
        <v>13845</v>
      </c>
      <c r="C272" s="27" t="s">
        <v>273</v>
      </c>
      <c r="D272" s="28">
        <v>43676</v>
      </c>
      <c r="E272" s="27">
        <v>2019</v>
      </c>
      <c r="F272" t="s">
        <v>685</v>
      </c>
      <c r="N272">
        <v>1</v>
      </c>
    </row>
    <row r="273" spans="1:14" x14ac:dyDescent="0.25">
      <c r="A273" s="26" t="s">
        <v>5</v>
      </c>
      <c r="B273" s="27">
        <v>13844</v>
      </c>
      <c r="C273" s="27" t="s">
        <v>274</v>
      </c>
      <c r="D273" s="28">
        <v>43676</v>
      </c>
      <c r="E273" s="27">
        <v>2019</v>
      </c>
      <c r="F273" t="s">
        <v>685</v>
      </c>
      <c r="N273">
        <v>1</v>
      </c>
    </row>
    <row r="274" spans="1:14" x14ac:dyDescent="0.25">
      <c r="A274" s="26" t="s">
        <v>5</v>
      </c>
      <c r="B274" s="27">
        <v>13843</v>
      </c>
      <c r="C274" s="27" t="s">
        <v>275</v>
      </c>
      <c r="D274" s="28">
        <v>43676</v>
      </c>
      <c r="E274" s="27">
        <v>2019</v>
      </c>
      <c r="F274" t="s">
        <v>685</v>
      </c>
      <c r="N274">
        <v>1</v>
      </c>
    </row>
    <row r="275" spans="1:14" x14ac:dyDescent="0.25">
      <c r="A275" s="26" t="s">
        <v>5</v>
      </c>
      <c r="B275" s="27">
        <v>13842</v>
      </c>
      <c r="C275" s="27" t="s">
        <v>276</v>
      </c>
      <c r="D275" s="28">
        <v>43676</v>
      </c>
      <c r="E275" s="27">
        <v>2019</v>
      </c>
      <c r="F275" t="s">
        <v>685</v>
      </c>
      <c r="N275">
        <v>1</v>
      </c>
    </row>
    <row r="276" spans="1:14" x14ac:dyDescent="0.25">
      <c r="A276" s="26" t="s">
        <v>5</v>
      </c>
      <c r="B276" s="27">
        <v>13841</v>
      </c>
      <c r="C276" s="27" t="s">
        <v>277</v>
      </c>
      <c r="D276" s="28">
        <v>43676</v>
      </c>
      <c r="E276" s="27">
        <v>2019</v>
      </c>
      <c r="F276" t="s">
        <v>685</v>
      </c>
      <c r="N276">
        <v>1</v>
      </c>
    </row>
    <row r="277" spans="1:14" x14ac:dyDescent="0.25">
      <c r="A277" s="26" t="s">
        <v>5</v>
      </c>
      <c r="B277" s="27">
        <v>13840</v>
      </c>
      <c r="C277" s="27" t="s">
        <v>278</v>
      </c>
      <c r="D277" s="28">
        <v>43676</v>
      </c>
      <c r="E277" s="27">
        <v>2019</v>
      </c>
      <c r="F277" t="s">
        <v>685</v>
      </c>
      <c r="N277">
        <v>1</v>
      </c>
    </row>
    <row r="278" spans="1:14" x14ac:dyDescent="0.25">
      <c r="A278" s="26" t="s">
        <v>5</v>
      </c>
      <c r="B278" s="27">
        <v>13839</v>
      </c>
      <c r="C278" s="27" t="s">
        <v>279</v>
      </c>
      <c r="D278" s="28">
        <v>43676</v>
      </c>
      <c r="E278" s="27">
        <v>2019</v>
      </c>
      <c r="F278" t="s">
        <v>685</v>
      </c>
      <c r="N278">
        <v>1</v>
      </c>
    </row>
    <row r="279" spans="1:14" x14ac:dyDescent="0.25">
      <c r="A279" s="26" t="s">
        <v>5</v>
      </c>
      <c r="B279" s="27">
        <v>13838</v>
      </c>
      <c r="C279" s="27" t="s">
        <v>280</v>
      </c>
      <c r="D279" s="28">
        <v>43676</v>
      </c>
      <c r="E279" s="27">
        <v>2019</v>
      </c>
      <c r="F279" t="s">
        <v>685</v>
      </c>
      <c r="N279">
        <v>1</v>
      </c>
    </row>
    <row r="280" spans="1:14" x14ac:dyDescent="0.25">
      <c r="A280" s="26" t="s">
        <v>5</v>
      </c>
      <c r="B280" s="27">
        <v>13837</v>
      </c>
      <c r="C280" s="27" t="s">
        <v>281</v>
      </c>
      <c r="D280" s="28">
        <v>43676</v>
      </c>
      <c r="E280" s="27">
        <v>2019</v>
      </c>
      <c r="F280" t="s">
        <v>685</v>
      </c>
      <c r="N280">
        <v>1</v>
      </c>
    </row>
    <row r="281" spans="1:14" x14ac:dyDescent="0.25">
      <c r="A281" s="26" t="s">
        <v>5</v>
      </c>
      <c r="B281" s="27">
        <v>13836</v>
      </c>
      <c r="C281" s="27" t="s">
        <v>282</v>
      </c>
      <c r="D281" s="28">
        <v>43676</v>
      </c>
      <c r="E281" s="27">
        <v>2019</v>
      </c>
      <c r="F281" t="s">
        <v>685</v>
      </c>
      <c r="N281">
        <v>1</v>
      </c>
    </row>
    <row r="282" spans="1:14" x14ac:dyDescent="0.25">
      <c r="A282" s="26" t="s">
        <v>5</v>
      </c>
      <c r="B282" s="27">
        <v>13835</v>
      </c>
      <c r="C282" s="27" t="s">
        <v>283</v>
      </c>
      <c r="D282" s="28">
        <v>43676</v>
      </c>
      <c r="E282" s="27">
        <v>2019</v>
      </c>
      <c r="F282" t="s">
        <v>685</v>
      </c>
      <c r="N282">
        <v>1</v>
      </c>
    </row>
    <row r="283" spans="1:14" x14ac:dyDescent="0.25">
      <c r="A283" s="26" t="s">
        <v>5</v>
      </c>
      <c r="B283" s="27">
        <v>13834</v>
      </c>
      <c r="C283" s="27" t="s">
        <v>284</v>
      </c>
      <c r="D283" s="28">
        <v>43676</v>
      </c>
      <c r="E283" s="27">
        <v>2019</v>
      </c>
      <c r="F283" t="s">
        <v>685</v>
      </c>
      <c r="N283">
        <v>1</v>
      </c>
    </row>
    <row r="284" spans="1:14" x14ac:dyDescent="0.25">
      <c r="A284" s="26" t="s">
        <v>5</v>
      </c>
      <c r="B284" s="27">
        <v>13833</v>
      </c>
      <c r="C284" s="27" t="s">
        <v>285</v>
      </c>
      <c r="D284" s="28">
        <v>43676</v>
      </c>
      <c r="E284" s="27">
        <v>2019</v>
      </c>
      <c r="F284" t="s">
        <v>685</v>
      </c>
      <c r="N284">
        <v>1</v>
      </c>
    </row>
    <row r="285" spans="1:14" x14ac:dyDescent="0.25">
      <c r="A285" s="26" t="s">
        <v>5</v>
      </c>
      <c r="B285" s="27">
        <v>13832</v>
      </c>
      <c r="C285" s="27" t="s">
        <v>286</v>
      </c>
      <c r="D285" s="28">
        <v>43676</v>
      </c>
      <c r="E285" s="27">
        <v>2019</v>
      </c>
      <c r="F285" t="s">
        <v>685</v>
      </c>
      <c r="N285">
        <v>1</v>
      </c>
    </row>
    <row r="286" spans="1:14" x14ac:dyDescent="0.25">
      <c r="A286" s="26" t="s">
        <v>5</v>
      </c>
      <c r="B286" s="27">
        <v>13831</v>
      </c>
      <c r="C286" s="27" t="s">
        <v>287</v>
      </c>
      <c r="D286" s="28">
        <v>43676</v>
      </c>
      <c r="E286" s="27">
        <v>2019</v>
      </c>
      <c r="F286" t="s">
        <v>685</v>
      </c>
      <c r="N286">
        <v>1</v>
      </c>
    </row>
    <row r="287" spans="1:14" x14ac:dyDescent="0.25">
      <c r="A287" s="26" t="s">
        <v>5</v>
      </c>
      <c r="B287" s="27">
        <v>13830</v>
      </c>
      <c r="C287" s="27" t="s">
        <v>288</v>
      </c>
      <c r="D287" s="28">
        <v>43676</v>
      </c>
      <c r="E287" s="27">
        <v>2019</v>
      </c>
      <c r="F287" t="s">
        <v>685</v>
      </c>
      <c r="N287">
        <v>1</v>
      </c>
    </row>
    <row r="288" spans="1:14" x14ac:dyDescent="0.25">
      <c r="A288" s="26" t="s">
        <v>5</v>
      </c>
      <c r="B288" s="27">
        <v>13829</v>
      </c>
      <c r="C288" s="27" t="s">
        <v>289</v>
      </c>
      <c r="D288" s="28">
        <v>43676</v>
      </c>
      <c r="E288" s="27">
        <v>2019</v>
      </c>
      <c r="F288" t="s">
        <v>685</v>
      </c>
      <c r="N288">
        <v>1</v>
      </c>
    </row>
    <row r="289" spans="1:14" x14ac:dyDescent="0.25">
      <c r="A289" s="26" t="s">
        <v>5</v>
      </c>
      <c r="B289" s="27">
        <v>13828</v>
      </c>
      <c r="C289" s="27" t="s">
        <v>290</v>
      </c>
      <c r="D289" s="28">
        <v>43676</v>
      </c>
      <c r="E289" s="27">
        <v>2019</v>
      </c>
      <c r="F289" t="s">
        <v>685</v>
      </c>
      <c r="N289">
        <v>1</v>
      </c>
    </row>
    <row r="290" spans="1:14" x14ac:dyDescent="0.25">
      <c r="A290" s="26" t="s">
        <v>5</v>
      </c>
      <c r="B290" s="27">
        <v>13827</v>
      </c>
      <c r="C290" s="27" t="s">
        <v>291</v>
      </c>
      <c r="D290" s="28">
        <v>43676</v>
      </c>
      <c r="E290" s="27">
        <v>2019</v>
      </c>
      <c r="F290" t="s">
        <v>685</v>
      </c>
      <c r="N290">
        <v>1</v>
      </c>
    </row>
    <row r="291" spans="1:14" x14ac:dyDescent="0.25">
      <c r="A291" s="26" t="s">
        <v>5</v>
      </c>
      <c r="B291" s="27">
        <v>13822</v>
      </c>
      <c r="C291" s="27" t="s">
        <v>292</v>
      </c>
      <c r="D291" s="72">
        <v>43671</v>
      </c>
      <c r="E291" s="27">
        <v>2019</v>
      </c>
      <c r="F291" t="s">
        <v>685</v>
      </c>
      <c r="N291">
        <v>1</v>
      </c>
    </row>
    <row r="292" spans="1:14" x14ac:dyDescent="0.25">
      <c r="A292" s="1" t="s">
        <v>227</v>
      </c>
      <c r="B292" s="2">
        <v>13758</v>
      </c>
      <c r="C292" s="2" t="s">
        <v>293</v>
      </c>
      <c r="D292" s="3">
        <v>43662</v>
      </c>
      <c r="E292" s="2">
        <v>2019</v>
      </c>
      <c r="F292" t="s">
        <v>685</v>
      </c>
      <c r="K292">
        <v>1</v>
      </c>
    </row>
    <row r="293" spans="1:14" x14ac:dyDescent="0.25">
      <c r="A293" s="1" t="s">
        <v>227</v>
      </c>
      <c r="B293" s="2">
        <v>13757</v>
      </c>
      <c r="C293" s="2" t="s">
        <v>294</v>
      </c>
      <c r="D293" s="3">
        <v>43662</v>
      </c>
      <c r="E293" s="2">
        <v>2019</v>
      </c>
      <c r="F293" t="s">
        <v>685</v>
      </c>
      <c r="K293">
        <v>1</v>
      </c>
    </row>
    <row r="294" spans="1:14" x14ac:dyDescent="0.25">
      <c r="A294" s="1" t="s">
        <v>227</v>
      </c>
      <c r="B294" s="2">
        <v>13756</v>
      </c>
      <c r="C294" s="2" t="s">
        <v>295</v>
      </c>
      <c r="D294" s="3">
        <v>43662</v>
      </c>
      <c r="E294" s="2">
        <v>2019</v>
      </c>
      <c r="F294" t="s">
        <v>685</v>
      </c>
      <c r="K294">
        <v>1</v>
      </c>
    </row>
    <row r="295" spans="1:14" x14ac:dyDescent="0.25">
      <c r="A295" s="1" t="s">
        <v>227</v>
      </c>
      <c r="B295" s="2">
        <v>13755</v>
      </c>
      <c r="C295" s="2" t="s">
        <v>296</v>
      </c>
      <c r="D295" s="3">
        <v>43662</v>
      </c>
      <c r="E295" s="2">
        <v>2019</v>
      </c>
      <c r="F295" t="s">
        <v>685</v>
      </c>
      <c r="K295">
        <v>1</v>
      </c>
    </row>
    <row r="296" spans="1:14" x14ac:dyDescent="0.25">
      <c r="A296" s="1" t="s">
        <v>227</v>
      </c>
      <c r="B296" s="2">
        <v>13754</v>
      </c>
      <c r="C296" s="2" t="s">
        <v>297</v>
      </c>
      <c r="D296" s="3">
        <v>43662</v>
      </c>
      <c r="E296" s="2">
        <v>2019</v>
      </c>
      <c r="F296" t="s">
        <v>685</v>
      </c>
      <c r="K296">
        <v>1</v>
      </c>
    </row>
    <row r="297" spans="1:14" x14ac:dyDescent="0.25">
      <c r="A297" s="1" t="s">
        <v>227</v>
      </c>
      <c r="B297" s="2">
        <v>13753</v>
      </c>
      <c r="C297" s="2" t="s">
        <v>298</v>
      </c>
      <c r="D297" s="3">
        <v>43662</v>
      </c>
      <c r="E297" s="2">
        <v>2019</v>
      </c>
      <c r="F297" t="s">
        <v>685</v>
      </c>
      <c r="K297">
        <v>1</v>
      </c>
    </row>
    <row r="298" spans="1:14" x14ac:dyDescent="0.25">
      <c r="A298" s="1" t="s">
        <v>227</v>
      </c>
      <c r="B298" s="2">
        <v>13752</v>
      </c>
      <c r="C298" s="2" t="s">
        <v>299</v>
      </c>
      <c r="D298" s="3">
        <v>43662</v>
      </c>
      <c r="E298" s="2">
        <v>2019</v>
      </c>
      <c r="F298" t="s">
        <v>685</v>
      </c>
      <c r="K298">
        <v>1</v>
      </c>
    </row>
    <row r="299" spans="1:14" x14ac:dyDescent="0.25">
      <c r="A299" s="1" t="s">
        <v>227</v>
      </c>
      <c r="B299" s="2">
        <v>13751</v>
      </c>
      <c r="C299" s="2" t="s">
        <v>300</v>
      </c>
      <c r="D299" s="3">
        <v>43662</v>
      </c>
      <c r="E299" s="2">
        <v>2019</v>
      </c>
      <c r="F299" t="s">
        <v>685</v>
      </c>
      <c r="K299">
        <v>1</v>
      </c>
    </row>
    <row r="300" spans="1:14" x14ac:dyDescent="0.25">
      <c r="A300" s="1" t="s">
        <v>227</v>
      </c>
      <c r="B300" s="2">
        <v>13750</v>
      </c>
      <c r="C300" s="2" t="s">
        <v>301</v>
      </c>
      <c r="D300" s="3">
        <v>43662</v>
      </c>
      <c r="E300" s="2">
        <v>2019</v>
      </c>
      <c r="F300" t="s">
        <v>685</v>
      </c>
      <c r="K300">
        <v>1</v>
      </c>
    </row>
    <row r="301" spans="1:14" x14ac:dyDescent="0.25">
      <c r="A301" s="1" t="s">
        <v>227</v>
      </c>
      <c r="B301" s="2">
        <v>13749</v>
      </c>
      <c r="C301" s="2" t="s">
        <v>302</v>
      </c>
      <c r="D301" s="3">
        <v>43662</v>
      </c>
      <c r="E301" s="2">
        <v>2019</v>
      </c>
      <c r="F301" t="s">
        <v>685</v>
      </c>
      <c r="K301">
        <v>1</v>
      </c>
    </row>
    <row r="302" spans="1:14" x14ac:dyDescent="0.25">
      <c r="A302" s="1" t="s">
        <v>227</v>
      </c>
      <c r="B302" s="2">
        <v>13748</v>
      </c>
      <c r="C302" s="2" t="s">
        <v>303</v>
      </c>
      <c r="D302" s="3">
        <v>43662</v>
      </c>
      <c r="E302" s="2">
        <v>2019</v>
      </c>
      <c r="F302" t="s">
        <v>685</v>
      </c>
      <c r="K302">
        <v>1</v>
      </c>
    </row>
    <row r="303" spans="1:14" x14ac:dyDescent="0.25">
      <c r="A303" s="1" t="s">
        <v>227</v>
      </c>
      <c r="B303" s="2">
        <v>13747</v>
      </c>
      <c r="C303" s="2" t="s">
        <v>304</v>
      </c>
      <c r="D303" s="3">
        <v>43662</v>
      </c>
      <c r="E303" s="2">
        <v>2019</v>
      </c>
      <c r="F303" t="s">
        <v>685</v>
      </c>
      <c r="K303">
        <v>1</v>
      </c>
    </row>
    <row r="304" spans="1:14" x14ac:dyDescent="0.25">
      <c r="A304" s="1" t="s">
        <v>227</v>
      </c>
      <c r="B304" s="2">
        <v>13746</v>
      </c>
      <c r="C304" s="2" t="s">
        <v>305</v>
      </c>
      <c r="D304" s="3">
        <v>43662</v>
      </c>
      <c r="E304" s="2">
        <v>2019</v>
      </c>
      <c r="F304" t="s">
        <v>685</v>
      </c>
      <c r="K304">
        <v>1</v>
      </c>
    </row>
    <row r="305" spans="1:11" x14ac:dyDescent="0.25">
      <c r="A305" s="1" t="s">
        <v>227</v>
      </c>
      <c r="B305" s="2">
        <v>13745</v>
      </c>
      <c r="C305" s="2" t="s">
        <v>306</v>
      </c>
      <c r="D305" s="3">
        <v>43662</v>
      </c>
      <c r="E305" s="2">
        <v>2019</v>
      </c>
      <c r="F305" t="s">
        <v>685</v>
      </c>
      <c r="K305">
        <v>1</v>
      </c>
    </row>
    <row r="306" spans="1:11" x14ac:dyDescent="0.25">
      <c r="A306" s="1" t="s">
        <v>227</v>
      </c>
      <c r="B306" s="2">
        <v>13744</v>
      </c>
      <c r="C306" s="2" t="s">
        <v>307</v>
      </c>
      <c r="D306" s="3">
        <v>43662</v>
      </c>
      <c r="E306" s="2">
        <v>2019</v>
      </c>
      <c r="F306" t="s">
        <v>685</v>
      </c>
      <c r="K306">
        <v>1</v>
      </c>
    </row>
    <row r="307" spans="1:11" x14ac:dyDescent="0.25">
      <c r="A307" s="1" t="s">
        <v>227</v>
      </c>
      <c r="B307" s="2">
        <v>13743</v>
      </c>
      <c r="C307" s="2" t="s">
        <v>308</v>
      </c>
      <c r="D307" s="3">
        <v>43662</v>
      </c>
      <c r="E307" s="2">
        <v>2019</v>
      </c>
      <c r="F307" t="s">
        <v>685</v>
      </c>
      <c r="K307">
        <v>1</v>
      </c>
    </row>
    <row r="308" spans="1:11" x14ac:dyDescent="0.25">
      <c r="A308" s="1" t="s">
        <v>227</v>
      </c>
      <c r="B308" s="2">
        <v>13742</v>
      </c>
      <c r="C308" s="2" t="s">
        <v>309</v>
      </c>
      <c r="D308" s="3">
        <v>43662</v>
      </c>
      <c r="E308" s="2">
        <v>2019</v>
      </c>
      <c r="F308" t="s">
        <v>685</v>
      </c>
      <c r="K308">
        <v>1</v>
      </c>
    </row>
    <row r="309" spans="1:11" x14ac:dyDescent="0.25">
      <c r="A309" s="1" t="s">
        <v>227</v>
      </c>
      <c r="B309" s="2">
        <v>13741</v>
      </c>
      <c r="C309" s="2" t="s">
        <v>310</v>
      </c>
      <c r="D309" s="3">
        <v>43662</v>
      </c>
      <c r="E309" s="2">
        <v>2019</v>
      </c>
      <c r="F309" t="s">
        <v>685</v>
      </c>
      <c r="K309">
        <v>1</v>
      </c>
    </row>
    <row r="310" spans="1:11" x14ac:dyDescent="0.25">
      <c r="A310" s="1" t="s">
        <v>207</v>
      </c>
      <c r="B310" s="2">
        <v>13740</v>
      </c>
      <c r="C310" s="2" t="s">
        <v>311</v>
      </c>
      <c r="D310" s="3">
        <v>43662</v>
      </c>
      <c r="E310" s="2">
        <v>2019</v>
      </c>
      <c r="F310" t="s">
        <v>685</v>
      </c>
      <c r="K310">
        <v>1</v>
      </c>
    </row>
    <row r="311" spans="1:11" x14ac:dyDescent="0.25">
      <c r="A311" s="1" t="s">
        <v>207</v>
      </c>
      <c r="B311" s="2">
        <v>13739</v>
      </c>
      <c r="C311" s="2" t="s">
        <v>312</v>
      </c>
      <c r="D311" s="3">
        <v>43662</v>
      </c>
      <c r="E311" s="2">
        <v>2019</v>
      </c>
      <c r="F311" t="s">
        <v>685</v>
      </c>
      <c r="K311">
        <v>1</v>
      </c>
    </row>
    <row r="312" spans="1:11" x14ac:dyDescent="0.25">
      <c r="A312" s="1" t="s">
        <v>207</v>
      </c>
      <c r="B312" s="2">
        <v>13738</v>
      </c>
      <c r="C312" s="2" t="s">
        <v>313</v>
      </c>
      <c r="D312" s="3">
        <v>43662</v>
      </c>
      <c r="E312" s="2">
        <v>2019</v>
      </c>
      <c r="F312" t="s">
        <v>685</v>
      </c>
      <c r="K312">
        <v>1</v>
      </c>
    </row>
    <row r="313" spans="1:11" x14ac:dyDescent="0.25">
      <c r="A313" s="1" t="s">
        <v>207</v>
      </c>
      <c r="B313" s="2">
        <v>13737</v>
      </c>
      <c r="C313" s="2" t="s">
        <v>314</v>
      </c>
      <c r="D313" s="3">
        <v>43662</v>
      </c>
      <c r="E313" s="2">
        <v>2019</v>
      </c>
      <c r="F313" t="s">
        <v>685</v>
      </c>
      <c r="K313">
        <v>1</v>
      </c>
    </row>
    <row r="314" spans="1:11" x14ac:dyDescent="0.25">
      <c r="A314" s="1" t="s">
        <v>207</v>
      </c>
      <c r="B314" s="2">
        <v>13736</v>
      </c>
      <c r="C314" s="2" t="s">
        <v>315</v>
      </c>
      <c r="D314" s="3">
        <v>43662</v>
      </c>
      <c r="E314" s="2">
        <v>2019</v>
      </c>
      <c r="F314" t="s">
        <v>685</v>
      </c>
      <c r="K314">
        <v>1</v>
      </c>
    </row>
    <row r="315" spans="1:11" x14ac:dyDescent="0.25">
      <c r="A315" s="1" t="s">
        <v>207</v>
      </c>
      <c r="B315" s="2">
        <v>13735</v>
      </c>
      <c r="C315" s="2" t="s">
        <v>316</v>
      </c>
      <c r="D315" s="3">
        <v>43662</v>
      </c>
      <c r="E315" s="2">
        <v>2019</v>
      </c>
      <c r="F315" t="s">
        <v>685</v>
      </c>
      <c r="K315">
        <v>1</v>
      </c>
    </row>
    <row r="316" spans="1:11" x14ac:dyDescent="0.25">
      <c r="A316" s="1" t="s">
        <v>207</v>
      </c>
      <c r="B316" s="2">
        <v>13734</v>
      </c>
      <c r="C316" s="2" t="s">
        <v>317</v>
      </c>
      <c r="D316" s="3">
        <v>43662</v>
      </c>
      <c r="E316" s="2">
        <v>2019</v>
      </c>
      <c r="F316" t="s">
        <v>685</v>
      </c>
      <c r="K316">
        <v>1</v>
      </c>
    </row>
    <row r="317" spans="1:11" x14ac:dyDescent="0.25">
      <c r="A317" s="1" t="s">
        <v>207</v>
      </c>
      <c r="B317" s="2">
        <v>13733</v>
      </c>
      <c r="C317" s="2" t="s">
        <v>318</v>
      </c>
      <c r="D317" s="3">
        <v>43662</v>
      </c>
      <c r="E317" s="2">
        <v>2019</v>
      </c>
      <c r="F317" t="s">
        <v>685</v>
      </c>
      <c r="K317">
        <v>1</v>
      </c>
    </row>
    <row r="318" spans="1:11" x14ac:dyDescent="0.25">
      <c r="A318" s="1" t="s">
        <v>207</v>
      </c>
      <c r="B318" s="2">
        <v>13732</v>
      </c>
      <c r="C318" s="2" t="s">
        <v>319</v>
      </c>
      <c r="D318" s="3">
        <v>43662</v>
      </c>
      <c r="E318" s="2">
        <v>2019</v>
      </c>
      <c r="F318" t="s">
        <v>685</v>
      </c>
      <c r="K318">
        <v>1</v>
      </c>
    </row>
    <row r="319" spans="1:11" x14ac:dyDescent="0.25">
      <c r="A319" s="1" t="s">
        <v>207</v>
      </c>
      <c r="B319" s="2">
        <v>13731</v>
      </c>
      <c r="C319" s="2" t="s">
        <v>320</v>
      </c>
      <c r="D319" s="3">
        <v>43662</v>
      </c>
      <c r="E319" s="2">
        <v>2019</v>
      </c>
      <c r="F319" t="s">
        <v>685</v>
      </c>
      <c r="K319">
        <v>1</v>
      </c>
    </row>
    <row r="320" spans="1:11" x14ac:dyDescent="0.25">
      <c r="A320" s="1" t="s">
        <v>207</v>
      </c>
      <c r="B320" s="2">
        <v>13730</v>
      </c>
      <c r="C320" s="2" t="s">
        <v>321</v>
      </c>
      <c r="D320" s="3">
        <v>43662</v>
      </c>
      <c r="E320" s="2">
        <v>2019</v>
      </c>
      <c r="F320" t="s">
        <v>685</v>
      </c>
      <c r="K320">
        <v>1</v>
      </c>
    </row>
    <row r="321" spans="1:12" x14ac:dyDescent="0.25">
      <c r="A321" s="1" t="s">
        <v>207</v>
      </c>
      <c r="B321" s="2">
        <v>13729</v>
      </c>
      <c r="C321" s="2" t="s">
        <v>322</v>
      </c>
      <c r="D321" s="3">
        <v>43662</v>
      </c>
      <c r="E321" s="2">
        <v>2019</v>
      </c>
      <c r="F321" t="s">
        <v>685</v>
      </c>
      <c r="K321">
        <v>1</v>
      </c>
    </row>
    <row r="322" spans="1:12" x14ac:dyDescent="0.25">
      <c r="A322" s="1" t="s">
        <v>207</v>
      </c>
      <c r="B322" s="2">
        <v>13728</v>
      </c>
      <c r="C322" s="2" t="s">
        <v>323</v>
      </c>
      <c r="D322" s="3">
        <v>43662</v>
      </c>
      <c r="E322" s="2">
        <v>2019</v>
      </c>
      <c r="F322" t="s">
        <v>685</v>
      </c>
      <c r="K322">
        <v>1</v>
      </c>
    </row>
    <row r="323" spans="1:12" x14ac:dyDescent="0.25">
      <c r="A323" s="1" t="s">
        <v>207</v>
      </c>
      <c r="B323" s="2">
        <v>13727</v>
      </c>
      <c r="C323" s="2" t="s">
        <v>324</v>
      </c>
      <c r="D323" s="3">
        <v>43662</v>
      </c>
      <c r="E323" s="2">
        <v>2019</v>
      </c>
      <c r="F323" t="s">
        <v>685</v>
      </c>
      <c r="K323">
        <v>1</v>
      </c>
    </row>
    <row r="324" spans="1:12" x14ac:dyDescent="0.25">
      <c r="A324" s="1" t="s">
        <v>207</v>
      </c>
      <c r="B324" s="2">
        <v>13726</v>
      </c>
      <c r="C324" s="2" t="s">
        <v>325</v>
      </c>
      <c r="D324" s="3">
        <v>43662</v>
      </c>
      <c r="E324" s="2">
        <v>2019</v>
      </c>
      <c r="F324" t="s">
        <v>685</v>
      </c>
      <c r="K324">
        <v>1</v>
      </c>
    </row>
    <row r="325" spans="1:12" x14ac:dyDescent="0.25">
      <c r="A325" s="1" t="s">
        <v>207</v>
      </c>
      <c r="B325" s="2">
        <v>13725</v>
      </c>
      <c r="C325" s="2" t="s">
        <v>326</v>
      </c>
      <c r="D325" s="3">
        <v>43662</v>
      </c>
      <c r="E325" s="2">
        <v>2019</v>
      </c>
      <c r="F325" t="s">
        <v>685</v>
      </c>
      <c r="K325">
        <v>1</v>
      </c>
    </row>
    <row r="326" spans="1:12" x14ac:dyDescent="0.25">
      <c r="A326" s="1" t="s">
        <v>207</v>
      </c>
      <c r="B326" s="2">
        <v>13724</v>
      </c>
      <c r="C326" s="2" t="s">
        <v>327</v>
      </c>
      <c r="D326" s="3">
        <v>43662</v>
      </c>
      <c r="E326" s="2">
        <v>2019</v>
      </c>
      <c r="F326" t="s">
        <v>685</v>
      </c>
      <c r="K326">
        <v>1</v>
      </c>
    </row>
    <row r="327" spans="1:12" x14ac:dyDescent="0.25">
      <c r="A327" s="1" t="s">
        <v>207</v>
      </c>
      <c r="B327" s="2">
        <v>13723</v>
      </c>
      <c r="C327" s="2" t="s">
        <v>328</v>
      </c>
      <c r="D327" s="3">
        <v>43662</v>
      </c>
      <c r="E327" s="2">
        <v>2019</v>
      </c>
      <c r="F327" t="s">
        <v>685</v>
      </c>
      <c r="K327">
        <v>1</v>
      </c>
    </row>
    <row r="328" spans="1:12" x14ac:dyDescent="0.25">
      <c r="A328" s="1" t="s">
        <v>207</v>
      </c>
      <c r="B328" s="2">
        <v>13722</v>
      </c>
      <c r="C328" s="2" t="s">
        <v>329</v>
      </c>
      <c r="D328" s="3">
        <v>43662</v>
      </c>
      <c r="E328" s="2">
        <v>2019</v>
      </c>
      <c r="F328" t="s">
        <v>685</v>
      </c>
      <c r="K328">
        <v>1</v>
      </c>
    </row>
    <row r="329" spans="1:12" x14ac:dyDescent="0.25">
      <c r="A329" s="1" t="s">
        <v>207</v>
      </c>
      <c r="B329" s="2">
        <v>13721</v>
      </c>
      <c r="C329" s="2" t="s">
        <v>330</v>
      </c>
      <c r="D329" s="3">
        <v>43662</v>
      </c>
      <c r="E329" s="2">
        <v>2019</v>
      </c>
      <c r="F329" t="s">
        <v>685</v>
      </c>
      <c r="K329">
        <v>1</v>
      </c>
    </row>
    <row r="330" spans="1:12" x14ac:dyDescent="0.25">
      <c r="A330" s="1" t="s">
        <v>207</v>
      </c>
      <c r="B330" s="2">
        <v>13720</v>
      </c>
      <c r="C330" s="2" t="s">
        <v>331</v>
      </c>
      <c r="D330" s="3">
        <v>43662</v>
      </c>
      <c r="E330" s="2">
        <v>2019</v>
      </c>
      <c r="F330" t="s">
        <v>685</v>
      </c>
      <c r="K330">
        <v>1</v>
      </c>
    </row>
    <row r="331" spans="1:12" x14ac:dyDescent="0.25">
      <c r="A331" s="26" t="s">
        <v>5</v>
      </c>
      <c r="B331" s="27">
        <v>13143</v>
      </c>
      <c r="C331" s="27" t="s">
        <v>332</v>
      </c>
      <c r="D331" s="29">
        <v>43375</v>
      </c>
      <c r="E331" s="5">
        <v>2018</v>
      </c>
      <c r="F331" t="s">
        <v>685</v>
      </c>
      <c r="K331">
        <v>1</v>
      </c>
    </row>
    <row r="332" spans="1:12" x14ac:dyDescent="0.25">
      <c r="A332" s="26" t="s">
        <v>5</v>
      </c>
      <c r="B332" s="27">
        <v>13125</v>
      </c>
      <c r="C332" s="27" t="s">
        <v>333</v>
      </c>
      <c r="D332" s="28">
        <v>43438</v>
      </c>
      <c r="E332" s="5">
        <v>2018</v>
      </c>
      <c r="F332" t="s">
        <v>685</v>
      </c>
      <c r="K332">
        <v>1</v>
      </c>
    </row>
    <row r="333" spans="1:12" x14ac:dyDescent="0.25">
      <c r="A333" s="26" t="s">
        <v>334</v>
      </c>
      <c r="B333" s="27">
        <v>13091</v>
      </c>
      <c r="C333" s="27" t="s">
        <v>335</v>
      </c>
      <c r="D333" s="72">
        <v>43423</v>
      </c>
      <c r="E333" s="5">
        <v>2018</v>
      </c>
      <c r="F333" t="s">
        <v>685</v>
      </c>
      <c r="L333">
        <v>1</v>
      </c>
    </row>
    <row r="334" spans="1:12" x14ac:dyDescent="0.25">
      <c r="A334" s="26" t="s">
        <v>334</v>
      </c>
      <c r="B334" s="27">
        <v>13090</v>
      </c>
      <c r="C334" s="27" t="s">
        <v>336</v>
      </c>
      <c r="D334" s="72">
        <v>43423</v>
      </c>
      <c r="E334" s="5">
        <v>2018</v>
      </c>
      <c r="F334" t="s">
        <v>685</v>
      </c>
      <c r="L334">
        <v>1</v>
      </c>
    </row>
    <row r="335" spans="1:12" x14ac:dyDescent="0.25">
      <c r="A335" s="26" t="s">
        <v>334</v>
      </c>
      <c r="B335" s="27">
        <v>13089</v>
      </c>
      <c r="C335" s="27" t="s">
        <v>337</v>
      </c>
      <c r="D335" s="72">
        <v>43423</v>
      </c>
      <c r="E335" s="5">
        <v>2018</v>
      </c>
      <c r="F335" t="s">
        <v>685</v>
      </c>
      <c r="L335">
        <v>1</v>
      </c>
    </row>
    <row r="336" spans="1:12" x14ac:dyDescent="0.25">
      <c r="A336" s="26" t="s">
        <v>334</v>
      </c>
      <c r="B336" s="27">
        <v>13088</v>
      </c>
      <c r="C336" s="27" t="s">
        <v>338</v>
      </c>
      <c r="D336" s="72">
        <v>43423</v>
      </c>
      <c r="E336" s="5">
        <v>2018</v>
      </c>
      <c r="F336" t="s">
        <v>685</v>
      </c>
      <c r="L336">
        <v>1</v>
      </c>
    </row>
    <row r="337" spans="1:12" x14ac:dyDescent="0.25">
      <c r="A337" s="26" t="s">
        <v>334</v>
      </c>
      <c r="B337" s="27">
        <v>13087</v>
      </c>
      <c r="C337" s="27" t="s">
        <v>339</v>
      </c>
      <c r="D337" s="72">
        <v>43423</v>
      </c>
      <c r="E337" s="5">
        <v>2018</v>
      </c>
      <c r="F337" t="s">
        <v>685</v>
      </c>
      <c r="L337">
        <v>1</v>
      </c>
    </row>
    <row r="338" spans="1:12" x14ac:dyDescent="0.25">
      <c r="A338" s="26" t="s">
        <v>334</v>
      </c>
      <c r="B338" s="27">
        <v>13086</v>
      </c>
      <c r="C338" s="27" t="s">
        <v>340</v>
      </c>
      <c r="D338" s="72">
        <v>43423</v>
      </c>
      <c r="E338" s="5">
        <v>2018</v>
      </c>
      <c r="F338" t="s">
        <v>685</v>
      </c>
      <c r="L338">
        <v>1</v>
      </c>
    </row>
    <row r="339" spans="1:12" x14ac:dyDescent="0.25">
      <c r="A339" s="26" t="s">
        <v>334</v>
      </c>
      <c r="B339" s="27">
        <v>13085</v>
      </c>
      <c r="C339" s="27" t="s">
        <v>341</v>
      </c>
      <c r="D339" s="72">
        <v>43423</v>
      </c>
      <c r="E339" s="5">
        <v>2018</v>
      </c>
      <c r="F339" t="s">
        <v>685</v>
      </c>
      <c r="L339">
        <v>1</v>
      </c>
    </row>
    <row r="340" spans="1:12" x14ac:dyDescent="0.25">
      <c r="A340" s="26" t="s">
        <v>334</v>
      </c>
      <c r="B340" s="27">
        <v>13084</v>
      </c>
      <c r="C340" s="27" t="s">
        <v>342</v>
      </c>
      <c r="D340" s="72">
        <v>43423</v>
      </c>
      <c r="E340" s="5">
        <v>2018</v>
      </c>
      <c r="F340" t="s">
        <v>685</v>
      </c>
      <c r="L340">
        <v>1</v>
      </c>
    </row>
    <row r="341" spans="1:12" x14ac:dyDescent="0.25">
      <c r="A341" s="26" t="s">
        <v>334</v>
      </c>
      <c r="B341" s="27">
        <v>13083</v>
      </c>
      <c r="C341" s="27" t="s">
        <v>343</v>
      </c>
      <c r="D341" s="72">
        <v>43423</v>
      </c>
      <c r="E341" s="5">
        <v>2018</v>
      </c>
      <c r="F341" t="s">
        <v>685</v>
      </c>
      <c r="L341">
        <v>1</v>
      </c>
    </row>
    <row r="342" spans="1:12" x14ac:dyDescent="0.25">
      <c r="A342" s="26" t="s">
        <v>334</v>
      </c>
      <c r="B342" s="27">
        <v>13082</v>
      </c>
      <c r="C342" s="27" t="s">
        <v>344</v>
      </c>
      <c r="D342" s="72">
        <v>43423</v>
      </c>
      <c r="E342" s="5">
        <v>2018</v>
      </c>
      <c r="F342" t="s">
        <v>685</v>
      </c>
      <c r="L342">
        <v>1</v>
      </c>
    </row>
    <row r="343" spans="1:12" x14ac:dyDescent="0.25">
      <c r="A343" s="26" t="s">
        <v>334</v>
      </c>
      <c r="B343" s="27">
        <v>13081</v>
      </c>
      <c r="C343" s="27" t="s">
        <v>345</v>
      </c>
      <c r="D343" s="72">
        <v>43423</v>
      </c>
      <c r="E343" s="5">
        <v>2018</v>
      </c>
      <c r="F343" t="s">
        <v>685</v>
      </c>
      <c r="L343">
        <v>1</v>
      </c>
    </row>
    <row r="344" spans="1:12" x14ac:dyDescent="0.25">
      <c r="A344" s="26" t="s">
        <v>334</v>
      </c>
      <c r="B344" s="27">
        <v>13080</v>
      </c>
      <c r="C344" s="27" t="s">
        <v>346</v>
      </c>
      <c r="D344" s="72">
        <v>43423</v>
      </c>
      <c r="E344" s="5">
        <v>2018</v>
      </c>
      <c r="F344" t="s">
        <v>685</v>
      </c>
      <c r="L344">
        <v>1</v>
      </c>
    </row>
    <row r="345" spans="1:12" x14ac:dyDescent="0.25">
      <c r="A345" s="26" t="s">
        <v>334</v>
      </c>
      <c r="B345" s="27">
        <v>13079</v>
      </c>
      <c r="C345" s="27" t="s">
        <v>347</v>
      </c>
      <c r="D345" s="72">
        <v>43423</v>
      </c>
      <c r="E345" s="5">
        <v>2018</v>
      </c>
      <c r="F345" t="s">
        <v>685</v>
      </c>
      <c r="L345">
        <v>1</v>
      </c>
    </row>
    <row r="346" spans="1:12" x14ac:dyDescent="0.25">
      <c r="A346" s="26" t="s">
        <v>334</v>
      </c>
      <c r="B346" s="27">
        <v>13078</v>
      </c>
      <c r="C346" s="27" t="s">
        <v>348</v>
      </c>
      <c r="D346" s="72">
        <v>43423</v>
      </c>
      <c r="E346" s="5">
        <v>2018</v>
      </c>
      <c r="F346" t="s">
        <v>685</v>
      </c>
      <c r="L346">
        <v>1</v>
      </c>
    </row>
    <row r="347" spans="1:12" x14ac:dyDescent="0.25">
      <c r="A347" s="26" t="s">
        <v>334</v>
      </c>
      <c r="B347" s="27">
        <v>13077</v>
      </c>
      <c r="C347" s="27" t="s">
        <v>349</v>
      </c>
      <c r="D347" s="72">
        <v>43423</v>
      </c>
      <c r="E347" s="5">
        <v>2018</v>
      </c>
      <c r="F347" t="s">
        <v>685</v>
      </c>
      <c r="L347">
        <v>1</v>
      </c>
    </row>
    <row r="348" spans="1:12" x14ac:dyDescent="0.25">
      <c r="A348" s="26" t="s">
        <v>334</v>
      </c>
      <c r="B348" s="27">
        <v>13076</v>
      </c>
      <c r="C348" s="27" t="s">
        <v>350</v>
      </c>
      <c r="D348" s="72">
        <v>43423</v>
      </c>
      <c r="E348" s="5">
        <v>2018</v>
      </c>
      <c r="F348" t="s">
        <v>685</v>
      </c>
      <c r="L348">
        <v>1</v>
      </c>
    </row>
    <row r="349" spans="1:12" x14ac:dyDescent="0.25">
      <c r="A349" s="26" t="s">
        <v>334</v>
      </c>
      <c r="B349" s="27">
        <v>13017</v>
      </c>
      <c r="C349" s="27" t="s">
        <v>351</v>
      </c>
      <c r="D349" s="72">
        <v>43395</v>
      </c>
      <c r="E349" s="5">
        <v>2018</v>
      </c>
      <c r="F349" t="s">
        <v>685</v>
      </c>
      <c r="L349">
        <v>1</v>
      </c>
    </row>
    <row r="350" spans="1:12" x14ac:dyDescent="0.25">
      <c r="A350" s="26" t="s">
        <v>334</v>
      </c>
      <c r="B350" s="27">
        <v>13016</v>
      </c>
      <c r="C350" s="27" t="s">
        <v>352</v>
      </c>
      <c r="D350" s="72">
        <v>43395</v>
      </c>
      <c r="E350" s="5">
        <v>2018</v>
      </c>
      <c r="F350" t="s">
        <v>685</v>
      </c>
      <c r="L350">
        <v>1</v>
      </c>
    </row>
    <row r="351" spans="1:12" x14ac:dyDescent="0.25">
      <c r="A351" s="26" t="s">
        <v>334</v>
      </c>
      <c r="B351" s="27">
        <v>13015</v>
      </c>
      <c r="C351" s="27" t="s">
        <v>353</v>
      </c>
      <c r="D351" s="72">
        <v>43395</v>
      </c>
      <c r="E351" s="5">
        <v>2018</v>
      </c>
      <c r="F351" t="s">
        <v>685</v>
      </c>
      <c r="L351">
        <v>1</v>
      </c>
    </row>
    <row r="352" spans="1:12" x14ac:dyDescent="0.25">
      <c r="A352" s="26" t="s">
        <v>334</v>
      </c>
      <c r="B352" s="27">
        <v>13014</v>
      </c>
      <c r="C352" s="27" t="s">
        <v>354</v>
      </c>
      <c r="D352" s="72">
        <v>43395</v>
      </c>
      <c r="E352" s="5">
        <v>2018</v>
      </c>
      <c r="F352" t="s">
        <v>685</v>
      </c>
      <c r="L352">
        <v>1</v>
      </c>
    </row>
    <row r="353" spans="1:12" x14ac:dyDescent="0.25">
      <c r="A353" s="26" t="s">
        <v>334</v>
      </c>
      <c r="B353" s="27">
        <v>13013</v>
      </c>
      <c r="C353" s="27" t="s">
        <v>355</v>
      </c>
      <c r="D353" s="72">
        <v>43395</v>
      </c>
      <c r="E353" s="5">
        <v>2018</v>
      </c>
      <c r="F353" t="s">
        <v>685</v>
      </c>
      <c r="L353">
        <v>1</v>
      </c>
    </row>
    <row r="354" spans="1:12" x14ac:dyDescent="0.25">
      <c r="A354" s="26" t="s">
        <v>334</v>
      </c>
      <c r="B354" s="27">
        <v>13012</v>
      </c>
      <c r="C354" s="27" t="s">
        <v>356</v>
      </c>
      <c r="D354" s="72">
        <v>43395</v>
      </c>
      <c r="E354" s="5">
        <v>2018</v>
      </c>
      <c r="F354" t="s">
        <v>685</v>
      </c>
      <c r="L354">
        <v>1</v>
      </c>
    </row>
    <row r="355" spans="1:12" x14ac:dyDescent="0.25">
      <c r="A355" s="26" t="s">
        <v>334</v>
      </c>
      <c r="B355" s="27">
        <v>13011</v>
      </c>
      <c r="C355" s="27" t="s">
        <v>357</v>
      </c>
      <c r="D355" s="72">
        <v>43395</v>
      </c>
      <c r="E355" s="5">
        <v>2018</v>
      </c>
      <c r="F355" t="s">
        <v>685</v>
      </c>
      <c r="L355">
        <v>1</v>
      </c>
    </row>
    <row r="356" spans="1:12" x14ac:dyDescent="0.25">
      <c r="A356" s="26" t="s">
        <v>334</v>
      </c>
      <c r="B356" s="27">
        <v>13010</v>
      </c>
      <c r="C356" s="27" t="s">
        <v>358</v>
      </c>
      <c r="D356" s="72">
        <v>43395</v>
      </c>
      <c r="E356" s="5">
        <v>2018</v>
      </c>
      <c r="F356" t="s">
        <v>685</v>
      </c>
      <c r="L356">
        <v>1</v>
      </c>
    </row>
    <row r="357" spans="1:12" x14ac:dyDescent="0.25">
      <c r="A357" s="26" t="s">
        <v>334</v>
      </c>
      <c r="B357" s="27">
        <v>13009</v>
      </c>
      <c r="C357" s="27" t="s">
        <v>359</v>
      </c>
      <c r="D357" s="72">
        <v>43395</v>
      </c>
      <c r="E357" s="5">
        <v>2018</v>
      </c>
      <c r="F357" t="s">
        <v>685</v>
      </c>
      <c r="L357">
        <v>1</v>
      </c>
    </row>
    <row r="358" spans="1:12" x14ac:dyDescent="0.25">
      <c r="A358" s="26" t="s">
        <v>334</v>
      </c>
      <c r="B358" s="27">
        <v>13008</v>
      </c>
      <c r="C358" s="27" t="s">
        <v>360</v>
      </c>
      <c r="D358" s="72">
        <v>43395</v>
      </c>
      <c r="E358" s="5">
        <v>2018</v>
      </c>
      <c r="F358" t="s">
        <v>685</v>
      </c>
      <c r="L358">
        <v>1</v>
      </c>
    </row>
    <row r="359" spans="1:12" x14ac:dyDescent="0.25">
      <c r="A359" s="26" t="s">
        <v>334</v>
      </c>
      <c r="B359" s="27">
        <v>13007</v>
      </c>
      <c r="C359" s="27" t="s">
        <v>361</v>
      </c>
      <c r="D359" s="72">
        <v>43395</v>
      </c>
      <c r="E359" s="5">
        <v>2018</v>
      </c>
      <c r="F359" t="s">
        <v>685</v>
      </c>
      <c r="L359">
        <v>1</v>
      </c>
    </row>
    <row r="360" spans="1:12" x14ac:dyDescent="0.25">
      <c r="A360" s="26" t="s">
        <v>334</v>
      </c>
      <c r="B360" s="27">
        <v>13006</v>
      </c>
      <c r="C360" s="27" t="s">
        <v>362</v>
      </c>
      <c r="D360" s="72">
        <v>43395</v>
      </c>
      <c r="E360" s="5">
        <v>2018</v>
      </c>
      <c r="F360" t="s">
        <v>685</v>
      </c>
      <c r="L360">
        <v>1</v>
      </c>
    </row>
    <row r="361" spans="1:12" x14ac:dyDescent="0.25">
      <c r="A361" s="26" t="s">
        <v>334</v>
      </c>
      <c r="B361" s="27">
        <v>13005</v>
      </c>
      <c r="C361" s="27" t="s">
        <v>363</v>
      </c>
      <c r="D361" s="72">
        <v>43395</v>
      </c>
      <c r="E361" s="5">
        <v>2018</v>
      </c>
      <c r="F361" t="s">
        <v>685</v>
      </c>
      <c r="L361">
        <v>1</v>
      </c>
    </row>
    <row r="362" spans="1:12" x14ac:dyDescent="0.25">
      <c r="A362" s="26" t="s">
        <v>334</v>
      </c>
      <c r="B362" s="27">
        <v>13004</v>
      </c>
      <c r="C362" s="27" t="s">
        <v>364</v>
      </c>
      <c r="D362" s="72">
        <v>43395</v>
      </c>
      <c r="E362" s="5">
        <v>2018</v>
      </c>
      <c r="F362" t="s">
        <v>685</v>
      </c>
      <c r="L362">
        <v>1</v>
      </c>
    </row>
    <row r="363" spans="1:12" x14ac:dyDescent="0.25">
      <c r="A363" s="26" t="s">
        <v>334</v>
      </c>
      <c r="B363" s="27">
        <v>13003</v>
      </c>
      <c r="C363" s="27" t="s">
        <v>365</v>
      </c>
      <c r="D363" s="72">
        <v>43395</v>
      </c>
      <c r="E363" s="5">
        <v>2018</v>
      </c>
      <c r="F363" t="s">
        <v>685</v>
      </c>
      <c r="L363">
        <v>1</v>
      </c>
    </row>
    <row r="364" spans="1:12" x14ac:dyDescent="0.25">
      <c r="A364" s="26" t="s">
        <v>334</v>
      </c>
      <c r="B364" s="27">
        <v>13002</v>
      </c>
      <c r="C364" s="27" t="s">
        <v>366</v>
      </c>
      <c r="D364" s="72">
        <v>43395</v>
      </c>
      <c r="E364" s="5">
        <v>2018</v>
      </c>
      <c r="F364" t="s">
        <v>685</v>
      </c>
      <c r="L364">
        <v>1</v>
      </c>
    </row>
    <row r="365" spans="1:12" x14ac:dyDescent="0.25">
      <c r="A365" s="26" t="s">
        <v>5</v>
      </c>
      <c r="B365" s="27">
        <v>12946</v>
      </c>
      <c r="C365" s="27" t="s">
        <v>367</v>
      </c>
      <c r="D365" s="29">
        <v>43314</v>
      </c>
      <c r="E365" s="5">
        <v>2018</v>
      </c>
      <c r="F365" t="s">
        <v>685</v>
      </c>
      <c r="K365">
        <v>1</v>
      </c>
    </row>
    <row r="366" spans="1:12" x14ac:dyDescent="0.25">
      <c r="A366" s="26" t="s">
        <v>5</v>
      </c>
      <c r="B366" s="27">
        <v>12945</v>
      </c>
      <c r="C366" s="27" t="s">
        <v>368</v>
      </c>
      <c r="D366" s="29">
        <v>43314</v>
      </c>
      <c r="E366" s="5">
        <v>2018</v>
      </c>
      <c r="F366" t="s">
        <v>685</v>
      </c>
      <c r="K366">
        <v>1</v>
      </c>
    </row>
    <row r="367" spans="1:12" x14ac:dyDescent="0.25">
      <c r="A367" s="26" t="s">
        <v>5</v>
      </c>
      <c r="B367" s="27">
        <v>12944</v>
      </c>
      <c r="C367" s="27" t="s">
        <v>369</v>
      </c>
      <c r="D367" s="29">
        <v>43314</v>
      </c>
      <c r="E367" s="5">
        <v>2018</v>
      </c>
      <c r="F367" t="s">
        <v>685</v>
      </c>
      <c r="K367">
        <v>1</v>
      </c>
    </row>
    <row r="368" spans="1:12" x14ac:dyDescent="0.25">
      <c r="A368" s="26" t="s">
        <v>5</v>
      </c>
      <c r="B368" s="27">
        <v>12943</v>
      </c>
      <c r="C368" s="27" t="s">
        <v>370</v>
      </c>
      <c r="D368" s="29">
        <v>43314</v>
      </c>
      <c r="E368" s="5">
        <v>2018</v>
      </c>
      <c r="F368" t="s">
        <v>685</v>
      </c>
      <c r="K368">
        <v>1</v>
      </c>
    </row>
    <row r="369" spans="1:12" x14ac:dyDescent="0.25">
      <c r="A369" s="26" t="s">
        <v>5</v>
      </c>
      <c r="B369" s="27">
        <v>12942</v>
      </c>
      <c r="C369" s="27" t="s">
        <v>371</v>
      </c>
      <c r="D369" s="29">
        <v>43314</v>
      </c>
      <c r="E369" s="5">
        <v>2018</v>
      </c>
      <c r="F369" t="s">
        <v>685</v>
      </c>
      <c r="K369">
        <v>1</v>
      </c>
    </row>
    <row r="370" spans="1:12" x14ac:dyDescent="0.25">
      <c r="A370" s="26" t="s">
        <v>5</v>
      </c>
      <c r="B370" s="27">
        <v>12941</v>
      </c>
      <c r="C370" s="27" t="s">
        <v>372</v>
      </c>
      <c r="D370" s="29">
        <v>43314</v>
      </c>
      <c r="E370" s="5">
        <v>2018</v>
      </c>
      <c r="F370" t="s">
        <v>685</v>
      </c>
      <c r="K370">
        <v>1</v>
      </c>
    </row>
    <row r="371" spans="1:12" x14ac:dyDescent="0.25">
      <c r="A371" s="26" t="s">
        <v>5</v>
      </c>
      <c r="B371" s="27">
        <v>12940</v>
      </c>
      <c r="C371" s="27" t="s">
        <v>373</v>
      </c>
      <c r="D371" s="29">
        <v>43314</v>
      </c>
      <c r="E371" s="5">
        <v>2018</v>
      </c>
      <c r="F371" t="s">
        <v>685</v>
      </c>
      <c r="K371">
        <v>1</v>
      </c>
    </row>
    <row r="372" spans="1:12" x14ac:dyDescent="0.25">
      <c r="A372" s="26" t="s">
        <v>5</v>
      </c>
      <c r="B372" s="27">
        <v>12939</v>
      </c>
      <c r="C372" s="27" t="s">
        <v>374</v>
      </c>
      <c r="D372" s="29">
        <v>43314</v>
      </c>
      <c r="E372" s="5">
        <v>2018</v>
      </c>
      <c r="F372" t="s">
        <v>685</v>
      </c>
      <c r="K372">
        <v>1</v>
      </c>
    </row>
    <row r="373" spans="1:12" x14ac:dyDescent="0.25">
      <c r="A373" s="26" t="s">
        <v>5</v>
      </c>
      <c r="B373" s="27">
        <v>12938</v>
      </c>
      <c r="C373" s="27" t="s">
        <v>375</v>
      </c>
      <c r="D373" s="29">
        <v>43314</v>
      </c>
      <c r="E373" s="5">
        <v>2018</v>
      </c>
      <c r="F373" t="s">
        <v>685</v>
      </c>
      <c r="K373">
        <v>1</v>
      </c>
    </row>
    <row r="374" spans="1:12" x14ac:dyDescent="0.25">
      <c r="A374" s="26" t="s">
        <v>5</v>
      </c>
      <c r="B374" s="27">
        <v>12937</v>
      </c>
      <c r="C374" s="27" t="s">
        <v>376</v>
      </c>
      <c r="D374" s="29">
        <v>43314</v>
      </c>
      <c r="E374" s="5">
        <v>2018</v>
      </c>
      <c r="F374" t="s">
        <v>685</v>
      </c>
      <c r="K374">
        <v>1</v>
      </c>
    </row>
    <row r="375" spans="1:12" x14ac:dyDescent="0.25">
      <c r="A375" s="26" t="s">
        <v>5</v>
      </c>
      <c r="B375" s="27">
        <v>12936</v>
      </c>
      <c r="C375" s="27" t="s">
        <v>377</v>
      </c>
      <c r="D375" s="29">
        <v>43314</v>
      </c>
      <c r="E375" s="5">
        <v>2018</v>
      </c>
      <c r="F375" t="s">
        <v>685</v>
      </c>
      <c r="K375">
        <v>1</v>
      </c>
    </row>
    <row r="376" spans="1:12" x14ac:dyDescent="0.25">
      <c r="A376" s="26" t="s">
        <v>5</v>
      </c>
      <c r="B376" s="27">
        <v>12935</v>
      </c>
      <c r="C376" s="27" t="s">
        <v>378</v>
      </c>
      <c r="D376" s="29">
        <v>43314</v>
      </c>
      <c r="E376" s="5">
        <v>2018</v>
      </c>
      <c r="F376" t="s">
        <v>685</v>
      </c>
      <c r="K376">
        <v>1</v>
      </c>
    </row>
    <row r="377" spans="1:12" x14ac:dyDescent="0.25">
      <c r="A377" s="26" t="s">
        <v>5</v>
      </c>
      <c r="B377" s="27">
        <v>12934</v>
      </c>
      <c r="C377" s="27" t="s">
        <v>379</v>
      </c>
      <c r="D377" s="29">
        <v>43314</v>
      </c>
      <c r="E377" s="5">
        <v>2018</v>
      </c>
      <c r="F377" t="s">
        <v>685</v>
      </c>
      <c r="K377">
        <v>1</v>
      </c>
    </row>
    <row r="378" spans="1:12" x14ac:dyDescent="0.25">
      <c r="A378" s="26" t="s">
        <v>5</v>
      </c>
      <c r="B378" s="27">
        <v>12933</v>
      </c>
      <c r="C378" s="27" t="s">
        <v>380</v>
      </c>
      <c r="D378" s="29">
        <v>43314</v>
      </c>
      <c r="E378" s="5">
        <v>2018</v>
      </c>
      <c r="F378" t="s">
        <v>685</v>
      </c>
      <c r="K378">
        <v>1</v>
      </c>
    </row>
    <row r="379" spans="1:12" x14ac:dyDescent="0.25">
      <c r="A379" s="26" t="s">
        <v>5</v>
      </c>
      <c r="B379" s="27">
        <v>12932</v>
      </c>
      <c r="C379" s="27" t="s">
        <v>381</v>
      </c>
      <c r="D379" s="29">
        <v>43314</v>
      </c>
      <c r="E379" s="5">
        <v>2018</v>
      </c>
      <c r="F379" t="s">
        <v>685</v>
      </c>
      <c r="K379">
        <v>1</v>
      </c>
    </row>
    <row r="380" spans="1:12" x14ac:dyDescent="0.25">
      <c r="A380" s="26" t="s">
        <v>334</v>
      </c>
      <c r="B380" s="27">
        <v>12882</v>
      </c>
      <c r="C380" s="27" t="s">
        <v>382</v>
      </c>
      <c r="D380" s="72">
        <v>43368</v>
      </c>
      <c r="E380" s="5">
        <v>2018</v>
      </c>
      <c r="F380" t="s">
        <v>685</v>
      </c>
      <c r="L380">
        <v>1</v>
      </c>
    </row>
    <row r="381" spans="1:12" x14ac:dyDescent="0.25">
      <c r="A381" s="26" t="s">
        <v>334</v>
      </c>
      <c r="B381" s="27">
        <v>12881</v>
      </c>
      <c r="C381" s="27" t="s">
        <v>383</v>
      </c>
      <c r="D381" s="72">
        <v>43368</v>
      </c>
      <c r="E381" s="5">
        <v>2018</v>
      </c>
      <c r="F381" t="s">
        <v>685</v>
      </c>
      <c r="L381">
        <v>1</v>
      </c>
    </row>
    <row r="382" spans="1:12" x14ac:dyDescent="0.25">
      <c r="A382" s="26" t="s">
        <v>334</v>
      </c>
      <c r="B382" s="27">
        <v>12880</v>
      </c>
      <c r="C382" s="27" t="s">
        <v>384</v>
      </c>
      <c r="D382" s="72">
        <v>43368</v>
      </c>
      <c r="E382" s="5">
        <v>2018</v>
      </c>
      <c r="F382" t="s">
        <v>685</v>
      </c>
      <c r="L382">
        <v>1</v>
      </c>
    </row>
    <row r="383" spans="1:12" x14ac:dyDescent="0.25">
      <c r="A383" s="26" t="s">
        <v>334</v>
      </c>
      <c r="B383" s="27">
        <v>12879</v>
      </c>
      <c r="C383" s="27" t="s">
        <v>385</v>
      </c>
      <c r="D383" s="72">
        <v>43368</v>
      </c>
      <c r="E383" s="5">
        <v>2018</v>
      </c>
      <c r="F383" t="s">
        <v>685</v>
      </c>
      <c r="L383">
        <v>1</v>
      </c>
    </row>
    <row r="384" spans="1:12" x14ac:dyDescent="0.25">
      <c r="A384" s="26" t="s">
        <v>334</v>
      </c>
      <c r="B384" s="27">
        <v>12878</v>
      </c>
      <c r="C384" s="27" t="s">
        <v>386</v>
      </c>
      <c r="D384" s="72">
        <v>43368</v>
      </c>
      <c r="E384" s="5">
        <v>2018</v>
      </c>
      <c r="F384" t="s">
        <v>685</v>
      </c>
      <c r="L384">
        <v>1</v>
      </c>
    </row>
    <row r="385" spans="1:12" x14ac:dyDescent="0.25">
      <c r="A385" s="26" t="s">
        <v>334</v>
      </c>
      <c r="B385" s="27">
        <v>12877</v>
      </c>
      <c r="C385" s="27" t="s">
        <v>387</v>
      </c>
      <c r="D385" s="72">
        <v>43368</v>
      </c>
      <c r="E385" s="5">
        <v>2018</v>
      </c>
      <c r="F385" t="s">
        <v>685</v>
      </c>
      <c r="L385">
        <v>1</v>
      </c>
    </row>
    <row r="386" spans="1:12" x14ac:dyDescent="0.25">
      <c r="A386" s="26" t="s">
        <v>334</v>
      </c>
      <c r="B386" s="27">
        <v>12876</v>
      </c>
      <c r="C386" s="27" t="s">
        <v>388</v>
      </c>
      <c r="D386" s="72">
        <v>43368</v>
      </c>
      <c r="E386" s="5">
        <v>2018</v>
      </c>
      <c r="F386" t="s">
        <v>685</v>
      </c>
      <c r="L386">
        <v>1</v>
      </c>
    </row>
    <row r="387" spans="1:12" x14ac:dyDescent="0.25">
      <c r="A387" s="26" t="s">
        <v>334</v>
      </c>
      <c r="B387" s="27">
        <v>12875</v>
      </c>
      <c r="C387" s="27" t="s">
        <v>389</v>
      </c>
      <c r="D387" s="72">
        <v>43368</v>
      </c>
      <c r="E387" s="5">
        <v>2018</v>
      </c>
      <c r="F387" t="s">
        <v>685</v>
      </c>
      <c r="L387">
        <v>1</v>
      </c>
    </row>
    <row r="388" spans="1:12" x14ac:dyDescent="0.25">
      <c r="A388" s="26" t="s">
        <v>334</v>
      </c>
      <c r="B388" s="27">
        <v>12874</v>
      </c>
      <c r="C388" s="27" t="s">
        <v>390</v>
      </c>
      <c r="D388" s="72">
        <v>43368</v>
      </c>
      <c r="E388" s="5">
        <v>2018</v>
      </c>
      <c r="F388" t="s">
        <v>685</v>
      </c>
      <c r="L388">
        <v>1</v>
      </c>
    </row>
    <row r="389" spans="1:12" x14ac:dyDescent="0.25">
      <c r="A389" s="26" t="s">
        <v>334</v>
      </c>
      <c r="B389" s="27">
        <v>12873</v>
      </c>
      <c r="C389" s="27" t="s">
        <v>391</v>
      </c>
      <c r="D389" s="72">
        <v>43368</v>
      </c>
      <c r="E389" s="5">
        <v>2018</v>
      </c>
      <c r="F389" t="s">
        <v>685</v>
      </c>
      <c r="L389">
        <v>1</v>
      </c>
    </row>
    <row r="390" spans="1:12" x14ac:dyDescent="0.25">
      <c r="A390" s="26" t="s">
        <v>334</v>
      </c>
      <c r="B390" s="27">
        <v>12872</v>
      </c>
      <c r="C390" s="27" t="s">
        <v>392</v>
      </c>
      <c r="D390" s="72">
        <v>43368</v>
      </c>
      <c r="E390" s="5">
        <v>2018</v>
      </c>
      <c r="F390" t="s">
        <v>685</v>
      </c>
      <c r="L390">
        <v>1</v>
      </c>
    </row>
    <row r="391" spans="1:12" x14ac:dyDescent="0.25">
      <c r="A391" s="26" t="s">
        <v>334</v>
      </c>
      <c r="B391" s="27">
        <v>12871</v>
      </c>
      <c r="C391" s="27" t="s">
        <v>393</v>
      </c>
      <c r="D391" s="72">
        <v>43368</v>
      </c>
      <c r="E391" s="5">
        <v>2018</v>
      </c>
      <c r="F391" t="s">
        <v>685</v>
      </c>
      <c r="L391">
        <v>1</v>
      </c>
    </row>
    <row r="392" spans="1:12" x14ac:dyDescent="0.25">
      <c r="A392" s="26" t="s">
        <v>334</v>
      </c>
      <c r="B392" s="27">
        <v>12870</v>
      </c>
      <c r="C392" s="27" t="s">
        <v>394</v>
      </c>
      <c r="D392" s="72">
        <v>43368</v>
      </c>
      <c r="E392" s="5">
        <v>2018</v>
      </c>
      <c r="F392" t="s">
        <v>685</v>
      </c>
      <c r="L392">
        <v>1</v>
      </c>
    </row>
    <row r="393" spans="1:12" x14ac:dyDescent="0.25">
      <c r="A393" s="26" t="s">
        <v>334</v>
      </c>
      <c r="B393" s="27">
        <v>12869</v>
      </c>
      <c r="C393" s="27" t="s">
        <v>395</v>
      </c>
      <c r="D393" s="72">
        <v>43368</v>
      </c>
      <c r="E393" s="5">
        <v>2018</v>
      </c>
      <c r="F393" t="s">
        <v>685</v>
      </c>
      <c r="L393">
        <v>1</v>
      </c>
    </row>
    <row r="394" spans="1:12" x14ac:dyDescent="0.25">
      <c r="A394" s="26" t="s">
        <v>334</v>
      </c>
      <c r="B394" s="27">
        <v>12868</v>
      </c>
      <c r="C394" s="27" t="s">
        <v>396</v>
      </c>
      <c r="D394" s="72">
        <v>43368</v>
      </c>
      <c r="E394" s="5">
        <v>2018</v>
      </c>
      <c r="F394" t="s">
        <v>685</v>
      </c>
      <c r="L394">
        <v>1</v>
      </c>
    </row>
    <row r="395" spans="1:12" x14ac:dyDescent="0.25">
      <c r="A395" s="26" t="s">
        <v>334</v>
      </c>
      <c r="B395" s="27">
        <v>12867</v>
      </c>
      <c r="C395" s="27" t="s">
        <v>397</v>
      </c>
      <c r="D395" s="72">
        <v>43368</v>
      </c>
      <c r="E395" s="5">
        <v>2018</v>
      </c>
      <c r="F395" t="s">
        <v>685</v>
      </c>
      <c r="L395">
        <v>1</v>
      </c>
    </row>
    <row r="396" spans="1:12" x14ac:dyDescent="0.25">
      <c r="A396" s="26" t="s">
        <v>334</v>
      </c>
      <c r="B396" s="27">
        <v>12801</v>
      </c>
      <c r="C396" s="27" t="s">
        <v>398</v>
      </c>
      <c r="D396" s="72">
        <v>43356</v>
      </c>
      <c r="E396" s="5">
        <v>2018</v>
      </c>
      <c r="F396" t="s">
        <v>685</v>
      </c>
      <c r="L396">
        <v>1</v>
      </c>
    </row>
    <row r="397" spans="1:12" x14ac:dyDescent="0.25">
      <c r="A397" s="26" t="s">
        <v>334</v>
      </c>
      <c r="B397" s="27">
        <v>12800</v>
      </c>
      <c r="C397" s="27" t="s">
        <v>399</v>
      </c>
      <c r="D397" s="72">
        <v>43357</v>
      </c>
      <c r="E397" s="5">
        <v>2018</v>
      </c>
      <c r="F397" t="s">
        <v>685</v>
      </c>
      <c r="L397">
        <v>1</v>
      </c>
    </row>
    <row r="398" spans="1:12" x14ac:dyDescent="0.25">
      <c r="A398" s="26" t="s">
        <v>334</v>
      </c>
      <c r="B398" s="27">
        <v>12799</v>
      </c>
      <c r="C398" s="27" t="s">
        <v>400</v>
      </c>
      <c r="D398" s="72">
        <v>43357</v>
      </c>
      <c r="E398" s="5">
        <v>2018</v>
      </c>
      <c r="F398" t="s">
        <v>685</v>
      </c>
      <c r="L398">
        <v>1</v>
      </c>
    </row>
    <row r="399" spans="1:12" x14ac:dyDescent="0.25">
      <c r="A399" s="26" t="s">
        <v>334</v>
      </c>
      <c r="B399" s="27">
        <v>12798</v>
      </c>
      <c r="C399" s="27" t="s">
        <v>401</v>
      </c>
      <c r="D399" s="72">
        <v>43357</v>
      </c>
      <c r="E399" s="5">
        <v>2018</v>
      </c>
      <c r="F399" t="s">
        <v>685</v>
      </c>
      <c r="L399">
        <v>1</v>
      </c>
    </row>
    <row r="400" spans="1:12" x14ac:dyDescent="0.25">
      <c r="A400" s="26" t="s">
        <v>334</v>
      </c>
      <c r="B400" s="27">
        <v>12797</v>
      </c>
      <c r="C400" s="27" t="s">
        <v>402</v>
      </c>
      <c r="D400" s="72">
        <v>43356</v>
      </c>
      <c r="E400" s="5">
        <v>2018</v>
      </c>
      <c r="F400" t="s">
        <v>685</v>
      </c>
      <c r="L400">
        <v>1</v>
      </c>
    </row>
    <row r="401" spans="1:12" x14ac:dyDescent="0.25">
      <c r="A401" s="26" t="s">
        <v>334</v>
      </c>
      <c r="B401" s="27">
        <v>12796</v>
      </c>
      <c r="C401" s="27" t="s">
        <v>403</v>
      </c>
      <c r="D401" s="72">
        <v>43356</v>
      </c>
      <c r="E401" s="5">
        <v>2018</v>
      </c>
      <c r="F401" t="s">
        <v>685</v>
      </c>
      <c r="L401">
        <v>1</v>
      </c>
    </row>
    <row r="402" spans="1:12" x14ac:dyDescent="0.25">
      <c r="A402" s="26" t="s">
        <v>334</v>
      </c>
      <c r="B402" s="27">
        <v>12658</v>
      </c>
      <c r="C402" s="27" t="s">
        <v>404</v>
      </c>
      <c r="D402" s="72">
        <v>43332</v>
      </c>
      <c r="E402" s="5">
        <v>2018</v>
      </c>
      <c r="F402" t="s">
        <v>685</v>
      </c>
      <c r="L402">
        <v>1</v>
      </c>
    </row>
    <row r="403" spans="1:12" x14ac:dyDescent="0.25">
      <c r="A403" s="26" t="s">
        <v>334</v>
      </c>
      <c r="B403" s="27">
        <v>12657</v>
      </c>
      <c r="C403" s="27" t="s">
        <v>405</v>
      </c>
      <c r="D403" s="72">
        <v>43332</v>
      </c>
      <c r="E403" s="5">
        <v>2018</v>
      </c>
      <c r="F403" t="s">
        <v>685</v>
      </c>
      <c r="L403">
        <v>1</v>
      </c>
    </row>
    <row r="404" spans="1:12" x14ac:dyDescent="0.25">
      <c r="A404" s="26" t="s">
        <v>334</v>
      </c>
      <c r="B404" s="27">
        <v>12656</v>
      </c>
      <c r="C404" s="27" t="s">
        <v>406</v>
      </c>
      <c r="D404" s="72">
        <v>43332</v>
      </c>
      <c r="E404" s="5">
        <v>2018</v>
      </c>
      <c r="F404" t="s">
        <v>685</v>
      </c>
      <c r="L404">
        <v>1</v>
      </c>
    </row>
    <row r="405" spans="1:12" x14ac:dyDescent="0.25">
      <c r="A405" s="26" t="s">
        <v>334</v>
      </c>
      <c r="B405" s="27">
        <v>12655</v>
      </c>
      <c r="C405" s="27" t="s">
        <v>407</v>
      </c>
      <c r="D405" s="72">
        <v>43332</v>
      </c>
      <c r="E405" s="5">
        <v>2018</v>
      </c>
      <c r="F405" t="s">
        <v>685</v>
      </c>
      <c r="L405">
        <v>1</v>
      </c>
    </row>
    <row r="406" spans="1:12" x14ac:dyDescent="0.25">
      <c r="A406" s="26" t="s">
        <v>334</v>
      </c>
      <c r="B406" s="27">
        <v>12654</v>
      </c>
      <c r="C406" s="27" t="s">
        <v>408</v>
      </c>
      <c r="D406" s="72">
        <v>43332</v>
      </c>
      <c r="E406" s="5">
        <v>2018</v>
      </c>
      <c r="F406" t="s">
        <v>685</v>
      </c>
      <c r="L406">
        <v>1</v>
      </c>
    </row>
    <row r="407" spans="1:12" x14ac:dyDescent="0.25">
      <c r="A407" s="26" t="s">
        <v>334</v>
      </c>
      <c r="B407" s="27">
        <v>12653</v>
      </c>
      <c r="C407" s="27" t="s">
        <v>409</v>
      </c>
      <c r="D407" s="72">
        <v>43332</v>
      </c>
      <c r="E407" s="5">
        <v>2018</v>
      </c>
      <c r="F407" t="s">
        <v>685</v>
      </c>
      <c r="L407">
        <v>1</v>
      </c>
    </row>
    <row r="408" spans="1:12" x14ac:dyDescent="0.25">
      <c r="A408" s="26" t="s">
        <v>334</v>
      </c>
      <c r="B408" s="27">
        <v>12652</v>
      </c>
      <c r="C408" s="27" t="s">
        <v>410</v>
      </c>
      <c r="D408" s="72">
        <v>43332</v>
      </c>
      <c r="E408" s="5">
        <v>2018</v>
      </c>
      <c r="F408" t="s">
        <v>685</v>
      </c>
      <c r="L408">
        <v>1</v>
      </c>
    </row>
    <row r="409" spans="1:12" x14ac:dyDescent="0.25">
      <c r="A409" s="26" t="s">
        <v>334</v>
      </c>
      <c r="B409" s="27">
        <v>12651</v>
      </c>
      <c r="C409" s="27" t="s">
        <v>411</v>
      </c>
      <c r="D409" s="72">
        <v>43332</v>
      </c>
      <c r="E409" s="5">
        <v>2018</v>
      </c>
      <c r="F409" t="s">
        <v>685</v>
      </c>
      <c r="L409">
        <v>1</v>
      </c>
    </row>
    <row r="410" spans="1:12" x14ac:dyDescent="0.25">
      <c r="A410" s="26" t="s">
        <v>334</v>
      </c>
      <c r="B410" s="27">
        <v>12650</v>
      </c>
      <c r="C410" s="27" t="s">
        <v>412</v>
      </c>
      <c r="D410" s="72">
        <v>43332</v>
      </c>
      <c r="E410" s="5">
        <v>2018</v>
      </c>
      <c r="F410" t="s">
        <v>685</v>
      </c>
      <c r="L410">
        <v>1</v>
      </c>
    </row>
    <row r="411" spans="1:12" x14ac:dyDescent="0.25">
      <c r="A411" s="26" t="s">
        <v>334</v>
      </c>
      <c r="B411" s="27">
        <v>12649</v>
      </c>
      <c r="C411" s="27" t="s">
        <v>413</v>
      </c>
      <c r="D411" s="72">
        <v>43332</v>
      </c>
      <c r="E411" s="5">
        <v>2018</v>
      </c>
      <c r="F411" t="s">
        <v>685</v>
      </c>
      <c r="L411">
        <v>1</v>
      </c>
    </row>
    <row r="412" spans="1:12" x14ac:dyDescent="0.25">
      <c r="A412" s="26" t="s">
        <v>334</v>
      </c>
      <c r="B412" s="27">
        <v>12648</v>
      </c>
      <c r="C412" s="27" t="s">
        <v>414</v>
      </c>
      <c r="D412" s="72">
        <v>43332</v>
      </c>
      <c r="E412" s="5">
        <v>2018</v>
      </c>
      <c r="F412" t="s">
        <v>685</v>
      </c>
      <c r="L412">
        <v>1</v>
      </c>
    </row>
    <row r="413" spans="1:12" x14ac:dyDescent="0.25">
      <c r="A413" s="26" t="s">
        <v>334</v>
      </c>
      <c r="B413" s="27">
        <v>12647</v>
      </c>
      <c r="C413" s="27" t="s">
        <v>415</v>
      </c>
      <c r="D413" s="72">
        <v>43332</v>
      </c>
      <c r="E413" s="5">
        <v>2018</v>
      </c>
      <c r="F413" t="s">
        <v>685</v>
      </c>
      <c r="L413">
        <v>1</v>
      </c>
    </row>
    <row r="414" spans="1:12" x14ac:dyDescent="0.25">
      <c r="A414" s="26" t="s">
        <v>334</v>
      </c>
      <c r="B414" s="27">
        <v>12646</v>
      </c>
      <c r="C414" s="27" t="s">
        <v>416</v>
      </c>
      <c r="D414" s="72">
        <v>43332</v>
      </c>
      <c r="E414" s="5">
        <v>2018</v>
      </c>
      <c r="F414" t="s">
        <v>685</v>
      </c>
      <c r="L414">
        <v>1</v>
      </c>
    </row>
    <row r="415" spans="1:12" x14ac:dyDescent="0.25">
      <c r="A415" s="26" t="s">
        <v>334</v>
      </c>
      <c r="B415" s="27">
        <v>12645</v>
      </c>
      <c r="C415" s="27" t="s">
        <v>417</v>
      </c>
      <c r="D415" s="72">
        <v>43332</v>
      </c>
      <c r="E415" s="5">
        <v>2018</v>
      </c>
      <c r="F415" t="s">
        <v>685</v>
      </c>
      <c r="L415">
        <v>1</v>
      </c>
    </row>
    <row r="416" spans="1:12" x14ac:dyDescent="0.25">
      <c r="A416" s="26" t="s">
        <v>334</v>
      </c>
      <c r="B416" s="27">
        <v>12644</v>
      </c>
      <c r="C416" s="27" t="s">
        <v>418</v>
      </c>
      <c r="D416" s="72">
        <v>43332</v>
      </c>
      <c r="E416" s="5">
        <v>2018</v>
      </c>
      <c r="F416" t="s">
        <v>685</v>
      </c>
      <c r="L416">
        <v>1</v>
      </c>
    </row>
    <row r="417" spans="1:15" x14ac:dyDescent="0.25">
      <c r="A417" s="26" t="s">
        <v>334</v>
      </c>
      <c r="B417" s="27">
        <v>12643</v>
      </c>
      <c r="C417" s="27" t="s">
        <v>419</v>
      </c>
      <c r="D417" s="72">
        <v>43332</v>
      </c>
      <c r="E417" s="5">
        <v>2018</v>
      </c>
      <c r="F417" t="s">
        <v>685</v>
      </c>
      <c r="L417">
        <v>1</v>
      </c>
    </row>
    <row r="418" spans="1:15" x14ac:dyDescent="0.25">
      <c r="A418" s="26" t="s">
        <v>334</v>
      </c>
      <c r="B418" s="27">
        <v>12642</v>
      </c>
      <c r="C418" s="27" t="s">
        <v>420</v>
      </c>
      <c r="D418" s="72">
        <v>43313</v>
      </c>
      <c r="E418" s="5">
        <v>2018</v>
      </c>
      <c r="F418" t="s">
        <v>685</v>
      </c>
      <c r="L418">
        <v>1</v>
      </c>
    </row>
    <row r="419" spans="1:15" x14ac:dyDescent="0.25">
      <c r="A419" s="26" t="s">
        <v>334</v>
      </c>
      <c r="B419" s="27">
        <v>12641</v>
      </c>
      <c r="C419" s="27" t="s">
        <v>421</v>
      </c>
      <c r="D419" s="72">
        <v>43313</v>
      </c>
      <c r="E419" s="5">
        <v>2018</v>
      </c>
      <c r="F419" t="s">
        <v>685</v>
      </c>
      <c r="L419">
        <v>1</v>
      </c>
    </row>
    <row r="420" spans="1:15" x14ac:dyDescent="0.25">
      <c r="A420" s="26" t="s">
        <v>334</v>
      </c>
      <c r="B420" s="27">
        <v>12640</v>
      </c>
      <c r="C420" s="27" t="s">
        <v>422</v>
      </c>
      <c r="D420" s="72">
        <v>43313</v>
      </c>
      <c r="E420" s="5">
        <v>2018</v>
      </c>
      <c r="F420" t="s">
        <v>685</v>
      </c>
      <c r="L420">
        <v>1</v>
      </c>
    </row>
    <row r="421" spans="1:15" x14ac:dyDescent="0.25">
      <c r="A421" s="26" t="s">
        <v>334</v>
      </c>
      <c r="B421" s="27">
        <v>12639</v>
      </c>
      <c r="C421" s="27" t="s">
        <v>423</v>
      </c>
      <c r="D421" s="72">
        <v>43311</v>
      </c>
      <c r="E421" s="5">
        <v>2018</v>
      </c>
      <c r="F421" t="s">
        <v>685</v>
      </c>
      <c r="L421">
        <v>1</v>
      </c>
    </row>
    <row r="422" spans="1:15" x14ac:dyDescent="0.25">
      <c r="A422" s="26" t="s">
        <v>334</v>
      </c>
      <c r="B422" s="27">
        <v>12638</v>
      </c>
      <c r="C422" s="27" t="s">
        <v>424</v>
      </c>
      <c r="D422" s="72">
        <v>43311</v>
      </c>
      <c r="E422" s="5">
        <v>2018</v>
      </c>
      <c r="F422" t="s">
        <v>685</v>
      </c>
      <c r="L422">
        <v>1</v>
      </c>
    </row>
    <row r="423" spans="1:15" x14ac:dyDescent="0.25">
      <c r="A423" s="26" t="s">
        <v>334</v>
      </c>
      <c r="B423" s="27">
        <v>12637</v>
      </c>
      <c r="C423" s="27" t="s">
        <v>425</v>
      </c>
      <c r="D423" s="72">
        <v>43311</v>
      </c>
      <c r="E423" s="5">
        <v>2018</v>
      </c>
      <c r="F423" t="s">
        <v>685</v>
      </c>
      <c r="L423">
        <v>1</v>
      </c>
    </row>
    <row r="424" spans="1:15" x14ac:dyDescent="0.25">
      <c r="A424" s="26" t="s">
        <v>227</v>
      </c>
      <c r="B424" s="27">
        <v>12562</v>
      </c>
      <c r="C424" s="27" t="s">
        <v>426</v>
      </c>
      <c r="D424" s="28">
        <v>43334</v>
      </c>
      <c r="E424" s="5">
        <v>2018</v>
      </c>
      <c r="F424" t="s">
        <v>685</v>
      </c>
      <c r="O424">
        <v>1</v>
      </c>
    </row>
    <row r="425" spans="1:15" x14ac:dyDescent="0.25">
      <c r="A425" s="26" t="s">
        <v>227</v>
      </c>
      <c r="B425" s="27">
        <v>12561</v>
      </c>
      <c r="C425" s="27" t="s">
        <v>427</v>
      </c>
      <c r="D425" s="28">
        <v>43334</v>
      </c>
      <c r="E425" s="5">
        <v>2018</v>
      </c>
      <c r="F425" t="s">
        <v>685</v>
      </c>
      <c r="O425">
        <v>1</v>
      </c>
    </row>
    <row r="426" spans="1:15" x14ac:dyDescent="0.25">
      <c r="A426" s="26" t="s">
        <v>227</v>
      </c>
      <c r="B426" s="27">
        <v>12560</v>
      </c>
      <c r="C426" s="27" t="s">
        <v>428</v>
      </c>
      <c r="D426" s="28">
        <v>43334</v>
      </c>
      <c r="E426" s="5">
        <v>2018</v>
      </c>
      <c r="F426" t="s">
        <v>685</v>
      </c>
      <c r="O426">
        <v>1</v>
      </c>
    </row>
    <row r="427" spans="1:15" x14ac:dyDescent="0.25">
      <c r="A427" s="26" t="s">
        <v>227</v>
      </c>
      <c r="B427" s="27">
        <v>12559</v>
      </c>
      <c r="C427" s="27" t="s">
        <v>429</v>
      </c>
      <c r="D427" s="28">
        <v>43334</v>
      </c>
      <c r="E427" s="5">
        <v>2018</v>
      </c>
      <c r="F427" t="s">
        <v>685</v>
      </c>
      <c r="O427">
        <v>1</v>
      </c>
    </row>
    <row r="428" spans="1:15" x14ac:dyDescent="0.25">
      <c r="A428" s="26" t="s">
        <v>227</v>
      </c>
      <c r="B428" s="27">
        <v>12558</v>
      </c>
      <c r="C428" s="27" t="s">
        <v>430</v>
      </c>
      <c r="D428" s="28">
        <v>43334</v>
      </c>
      <c r="E428" s="5">
        <v>2018</v>
      </c>
      <c r="F428" t="s">
        <v>685</v>
      </c>
      <c r="O428">
        <v>1</v>
      </c>
    </row>
    <row r="429" spans="1:15" x14ac:dyDescent="0.25">
      <c r="A429" s="26" t="s">
        <v>227</v>
      </c>
      <c r="B429" s="27">
        <v>12557</v>
      </c>
      <c r="C429" s="27" t="s">
        <v>431</v>
      </c>
      <c r="D429" s="28">
        <v>43334</v>
      </c>
      <c r="E429" s="5">
        <v>2018</v>
      </c>
      <c r="F429" t="s">
        <v>685</v>
      </c>
      <c r="O429">
        <v>1</v>
      </c>
    </row>
    <row r="430" spans="1:15" x14ac:dyDescent="0.25">
      <c r="A430" s="26" t="s">
        <v>227</v>
      </c>
      <c r="B430" s="27">
        <v>12556</v>
      </c>
      <c r="C430" s="27" t="s">
        <v>432</v>
      </c>
      <c r="D430" s="28">
        <v>43334</v>
      </c>
      <c r="E430" s="5">
        <v>2018</v>
      </c>
      <c r="F430" t="s">
        <v>685</v>
      </c>
      <c r="O430">
        <v>1</v>
      </c>
    </row>
    <row r="431" spans="1:15" x14ac:dyDescent="0.25">
      <c r="A431" s="26" t="s">
        <v>207</v>
      </c>
      <c r="B431" s="27">
        <v>12555</v>
      </c>
      <c r="C431" s="27" t="s">
        <v>433</v>
      </c>
      <c r="D431" s="28">
        <v>43334</v>
      </c>
      <c r="E431" s="5">
        <v>2018</v>
      </c>
      <c r="F431" t="s">
        <v>685</v>
      </c>
      <c r="O431">
        <v>1</v>
      </c>
    </row>
    <row r="432" spans="1:15" x14ac:dyDescent="0.25">
      <c r="A432" s="26" t="s">
        <v>207</v>
      </c>
      <c r="B432" s="27">
        <v>12554</v>
      </c>
      <c r="C432" s="27" t="s">
        <v>434</v>
      </c>
      <c r="D432" s="28">
        <v>43334</v>
      </c>
      <c r="E432" s="5">
        <v>2018</v>
      </c>
      <c r="F432" t="s">
        <v>685</v>
      </c>
      <c r="O432">
        <v>1</v>
      </c>
    </row>
    <row r="433" spans="1:15" x14ac:dyDescent="0.25">
      <c r="A433" s="26" t="s">
        <v>207</v>
      </c>
      <c r="B433" s="27">
        <v>12553</v>
      </c>
      <c r="C433" s="27" t="s">
        <v>435</v>
      </c>
      <c r="D433" s="28">
        <v>43334</v>
      </c>
      <c r="E433" s="5">
        <v>2018</v>
      </c>
      <c r="F433" t="s">
        <v>685</v>
      </c>
      <c r="O433">
        <v>1</v>
      </c>
    </row>
    <row r="434" spans="1:15" x14ac:dyDescent="0.25">
      <c r="A434" s="26" t="s">
        <v>207</v>
      </c>
      <c r="B434" s="27">
        <v>12552</v>
      </c>
      <c r="C434" s="27" t="s">
        <v>436</v>
      </c>
      <c r="D434" s="28">
        <v>43334</v>
      </c>
      <c r="E434" s="5">
        <v>2018</v>
      </c>
      <c r="F434" t="s">
        <v>685</v>
      </c>
      <c r="O434">
        <v>1</v>
      </c>
    </row>
    <row r="435" spans="1:15" x14ac:dyDescent="0.25">
      <c r="A435" s="26" t="s">
        <v>207</v>
      </c>
      <c r="B435" s="27">
        <v>12551</v>
      </c>
      <c r="C435" s="27" t="s">
        <v>437</v>
      </c>
      <c r="D435" s="28">
        <v>43334</v>
      </c>
      <c r="E435" s="5">
        <v>2018</v>
      </c>
      <c r="F435" t="s">
        <v>685</v>
      </c>
      <c r="O435">
        <v>1</v>
      </c>
    </row>
    <row r="436" spans="1:15" x14ac:dyDescent="0.25">
      <c r="A436" s="26" t="s">
        <v>207</v>
      </c>
      <c r="B436" s="27">
        <v>12550</v>
      </c>
      <c r="C436" s="27" t="s">
        <v>438</v>
      </c>
      <c r="D436" s="28">
        <v>43334</v>
      </c>
      <c r="E436" s="5">
        <v>2018</v>
      </c>
      <c r="F436" t="s">
        <v>685</v>
      </c>
      <c r="O436">
        <v>1</v>
      </c>
    </row>
    <row r="437" spans="1:15" x14ac:dyDescent="0.25">
      <c r="A437" s="26" t="s">
        <v>207</v>
      </c>
      <c r="B437" s="27">
        <v>12549</v>
      </c>
      <c r="C437" s="27" t="s">
        <v>439</v>
      </c>
      <c r="D437" s="28">
        <v>43334</v>
      </c>
      <c r="E437" s="5">
        <v>2018</v>
      </c>
      <c r="F437" t="s">
        <v>685</v>
      </c>
      <c r="O437">
        <v>1</v>
      </c>
    </row>
    <row r="438" spans="1:15" x14ac:dyDescent="0.25">
      <c r="A438" s="26" t="s">
        <v>188</v>
      </c>
      <c r="B438" s="27">
        <v>12494</v>
      </c>
      <c r="C438" s="27" t="s">
        <v>440</v>
      </c>
      <c r="D438" s="28">
        <v>43318</v>
      </c>
      <c r="E438" s="5">
        <v>2018</v>
      </c>
      <c r="F438" t="s">
        <v>685</v>
      </c>
      <c r="O438">
        <v>1</v>
      </c>
    </row>
    <row r="439" spans="1:15" x14ac:dyDescent="0.25">
      <c r="A439" s="26" t="s">
        <v>188</v>
      </c>
      <c r="B439" s="27">
        <v>12493</v>
      </c>
      <c r="C439" s="27" t="s">
        <v>441</v>
      </c>
      <c r="D439" s="28">
        <v>43318</v>
      </c>
      <c r="E439" s="5">
        <v>2018</v>
      </c>
      <c r="F439" t="s">
        <v>685</v>
      </c>
      <c r="O439">
        <v>1</v>
      </c>
    </row>
    <row r="440" spans="1:15" x14ac:dyDescent="0.25">
      <c r="A440" s="26" t="s">
        <v>188</v>
      </c>
      <c r="B440" s="27">
        <v>12492</v>
      </c>
      <c r="C440" s="27" t="s">
        <v>442</v>
      </c>
      <c r="D440" s="28">
        <v>43318</v>
      </c>
      <c r="E440" s="5">
        <v>2018</v>
      </c>
      <c r="F440" t="s">
        <v>685</v>
      </c>
      <c r="O440">
        <v>1</v>
      </c>
    </row>
    <row r="441" spans="1:15" x14ac:dyDescent="0.25">
      <c r="A441" s="26" t="s">
        <v>188</v>
      </c>
      <c r="B441" s="27">
        <v>12491</v>
      </c>
      <c r="C441" s="27" t="s">
        <v>443</v>
      </c>
      <c r="D441" s="28">
        <v>43318</v>
      </c>
      <c r="E441" s="5">
        <v>2018</v>
      </c>
      <c r="F441" t="s">
        <v>685</v>
      </c>
      <c r="O441">
        <v>1</v>
      </c>
    </row>
    <row r="442" spans="1:15" x14ac:dyDescent="0.25">
      <c r="A442" s="26" t="s">
        <v>188</v>
      </c>
      <c r="B442" s="27">
        <v>12490</v>
      </c>
      <c r="C442" s="27" t="s">
        <v>444</v>
      </c>
      <c r="D442" s="28">
        <v>43318</v>
      </c>
      <c r="E442" s="5">
        <v>2018</v>
      </c>
      <c r="F442" t="s">
        <v>685</v>
      </c>
      <c r="O442">
        <v>1</v>
      </c>
    </row>
    <row r="443" spans="1:15" x14ac:dyDescent="0.25">
      <c r="A443" s="26" t="s">
        <v>188</v>
      </c>
      <c r="B443" s="27">
        <v>12489</v>
      </c>
      <c r="C443" s="27" t="s">
        <v>445</v>
      </c>
      <c r="D443" s="28">
        <v>43318</v>
      </c>
      <c r="E443" s="5">
        <v>2018</v>
      </c>
      <c r="F443" t="s">
        <v>685</v>
      </c>
      <c r="O443">
        <v>1</v>
      </c>
    </row>
    <row r="444" spans="1:15" x14ac:dyDescent="0.25">
      <c r="A444" s="26" t="s">
        <v>188</v>
      </c>
      <c r="B444" s="27">
        <v>12488</v>
      </c>
      <c r="C444" s="27" t="s">
        <v>446</v>
      </c>
      <c r="D444" s="28">
        <v>43318</v>
      </c>
      <c r="E444" s="5">
        <v>2018</v>
      </c>
      <c r="F444" t="s">
        <v>685</v>
      </c>
      <c r="O444">
        <v>1</v>
      </c>
    </row>
    <row r="445" spans="1:15" x14ac:dyDescent="0.25">
      <c r="A445" s="26" t="s">
        <v>188</v>
      </c>
      <c r="B445" s="27">
        <v>12487</v>
      </c>
      <c r="C445" s="27" t="s">
        <v>447</v>
      </c>
      <c r="D445" s="28">
        <v>43318</v>
      </c>
      <c r="E445" s="5">
        <v>2018</v>
      </c>
      <c r="F445" t="s">
        <v>685</v>
      </c>
      <c r="O445">
        <v>1</v>
      </c>
    </row>
    <row r="446" spans="1:15" x14ac:dyDescent="0.25">
      <c r="A446" s="26" t="s">
        <v>188</v>
      </c>
      <c r="B446" s="27">
        <v>12486</v>
      </c>
      <c r="C446" s="27" t="s">
        <v>448</v>
      </c>
      <c r="D446" s="28">
        <v>43318</v>
      </c>
      <c r="E446" s="5">
        <v>2018</v>
      </c>
      <c r="F446" t="s">
        <v>685</v>
      </c>
      <c r="O446">
        <v>1</v>
      </c>
    </row>
    <row r="447" spans="1:15" x14ac:dyDescent="0.25">
      <c r="A447" s="26" t="s">
        <v>188</v>
      </c>
      <c r="B447" s="27">
        <v>12485</v>
      </c>
      <c r="C447" s="27" t="s">
        <v>449</v>
      </c>
      <c r="D447" s="28">
        <v>43318</v>
      </c>
      <c r="E447" s="5">
        <v>2018</v>
      </c>
      <c r="F447" t="s">
        <v>685</v>
      </c>
      <c r="O447">
        <v>1</v>
      </c>
    </row>
    <row r="448" spans="1:15" x14ac:dyDescent="0.25">
      <c r="A448" s="26" t="s">
        <v>188</v>
      </c>
      <c r="B448" s="27">
        <v>12484</v>
      </c>
      <c r="C448" s="27" t="s">
        <v>450</v>
      </c>
      <c r="D448" s="28">
        <v>43318</v>
      </c>
      <c r="E448" s="5">
        <v>2018</v>
      </c>
      <c r="F448" t="s">
        <v>685</v>
      </c>
      <c r="O448">
        <v>1</v>
      </c>
    </row>
    <row r="449" spans="1:15" x14ac:dyDescent="0.25">
      <c r="A449" s="26" t="s">
        <v>188</v>
      </c>
      <c r="B449" s="27">
        <v>12483</v>
      </c>
      <c r="C449" s="27" t="s">
        <v>451</v>
      </c>
      <c r="D449" s="28">
        <v>43318</v>
      </c>
      <c r="E449" s="5">
        <v>2018</v>
      </c>
      <c r="F449" t="s">
        <v>685</v>
      </c>
      <c r="O449">
        <v>1</v>
      </c>
    </row>
    <row r="450" spans="1:15" x14ac:dyDescent="0.25">
      <c r="A450" s="26" t="s">
        <v>188</v>
      </c>
      <c r="B450" s="27">
        <v>12482</v>
      </c>
      <c r="C450" s="27" t="s">
        <v>452</v>
      </c>
      <c r="D450" s="28">
        <v>43318</v>
      </c>
      <c r="E450" s="5">
        <v>2018</v>
      </c>
      <c r="F450" t="s">
        <v>685</v>
      </c>
      <c r="O450">
        <v>1</v>
      </c>
    </row>
    <row r="451" spans="1:15" x14ac:dyDescent="0.25">
      <c r="A451" s="26" t="s">
        <v>188</v>
      </c>
      <c r="B451" s="27">
        <v>12481</v>
      </c>
      <c r="C451" s="27" t="s">
        <v>453</v>
      </c>
      <c r="D451" s="28">
        <v>43318</v>
      </c>
      <c r="E451" s="5">
        <v>2018</v>
      </c>
      <c r="F451" t="s">
        <v>685</v>
      </c>
      <c r="O451">
        <v>1</v>
      </c>
    </row>
    <row r="452" spans="1:15" x14ac:dyDescent="0.25">
      <c r="A452" s="26" t="s">
        <v>188</v>
      </c>
      <c r="B452" s="27">
        <v>12480</v>
      </c>
      <c r="C452" s="27" t="s">
        <v>454</v>
      </c>
      <c r="D452" s="28">
        <v>43318</v>
      </c>
      <c r="E452" s="5">
        <v>2018</v>
      </c>
      <c r="F452" t="s">
        <v>685</v>
      </c>
      <c r="O452">
        <v>1</v>
      </c>
    </row>
    <row r="453" spans="1:15" x14ac:dyDescent="0.25">
      <c r="A453" s="26" t="s">
        <v>188</v>
      </c>
      <c r="B453" s="27">
        <v>12479</v>
      </c>
      <c r="C453" s="27" t="s">
        <v>455</v>
      </c>
      <c r="D453" s="28">
        <v>43318</v>
      </c>
      <c r="E453" s="5">
        <v>2018</v>
      </c>
      <c r="F453" t="s">
        <v>685</v>
      </c>
      <c r="O453">
        <v>1</v>
      </c>
    </row>
    <row r="454" spans="1:15" x14ac:dyDescent="0.25">
      <c r="A454" s="26" t="s">
        <v>188</v>
      </c>
      <c r="B454" s="27">
        <v>12478</v>
      </c>
      <c r="C454" s="27" t="s">
        <v>456</v>
      </c>
      <c r="D454" s="28">
        <v>43318</v>
      </c>
      <c r="E454" s="5">
        <v>2018</v>
      </c>
      <c r="F454" t="s">
        <v>685</v>
      </c>
      <c r="O454">
        <v>1</v>
      </c>
    </row>
    <row r="455" spans="1:15" x14ac:dyDescent="0.25">
      <c r="A455" s="26" t="s">
        <v>188</v>
      </c>
      <c r="B455" s="27">
        <v>12477</v>
      </c>
      <c r="C455" s="27" t="s">
        <v>457</v>
      </c>
      <c r="D455" s="28">
        <v>43318</v>
      </c>
      <c r="E455" s="5">
        <v>2018</v>
      </c>
      <c r="F455" t="s">
        <v>685</v>
      </c>
      <c r="O455">
        <v>1</v>
      </c>
    </row>
    <row r="456" spans="1:15" x14ac:dyDescent="0.25">
      <c r="A456" s="26" t="s">
        <v>188</v>
      </c>
      <c r="B456" s="27">
        <v>12476</v>
      </c>
      <c r="C456" s="27" t="s">
        <v>458</v>
      </c>
      <c r="D456" s="28">
        <v>43318</v>
      </c>
      <c r="E456" s="5">
        <v>2018</v>
      </c>
      <c r="F456" t="s">
        <v>685</v>
      </c>
      <c r="O456">
        <v>1</v>
      </c>
    </row>
    <row r="457" spans="1:15" x14ac:dyDescent="0.25">
      <c r="A457" s="26" t="s">
        <v>188</v>
      </c>
      <c r="B457" s="27">
        <v>12475</v>
      </c>
      <c r="C457" s="27" t="s">
        <v>459</v>
      </c>
      <c r="D457" s="28">
        <v>43318</v>
      </c>
      <c r="E457" s="5">
        <v>2018</v>
      </c>
      <c r="F457" t="s">
        <v>685</v>
      </c>
      <c r="O457">
        <v>1</v>
      </c>
    </row>
    <row r="458" spans="1:15" x14ac:dyDescent="0.25">
      <c r="A458" s="26" t="s">
        <v>188</v>
      </c>
      <c r="B458" s="27">
        <v>12474</v>
      </c>
      <c r="C458" s="27" t="s">
        <v>460</v>
      </c>
      <c r="D458" s="28">
        <v>43318</v>
      </c>
      <c r="E458" s="5">
        <v>2018</v>
      </c>
      <c r="F458" t="s">
        <v>685</v>
      </c>
      <c r="O458">
        <v>1</v>
      </c>
    </row>
    <row r="459" spans="1:15" x14ac:dyDescent="0.25">
      <c r="A459" s="26" t="s">
        <v>188</v>
      </c>
      <c r="B459" s="27">
        <v>12473</v>
      </c>
      <c r="C459" s="27" t="s">
        <v>461</v>
      </c>
      <c r="D459" s="28">
        <v>43318</v>
      </c>
      <c r="E459" s="5">
        <v>2018</v>
      </c>
      <c r="F459" t="s">
        <v>685</v>
      </c>
      <c r="O459">
        <v>1</v>
      </c>
    </row>
    <row r="460" spans="1:15" x14ac:dyDescent="0.25">
      <c r="A460" s="26" t="s">
        <v>188</v>
      </c>
      <c r="B460" s="27">
        <v>12472</v>
      </c>
      <c r="C460" s="27" t="s">
        <v>462</v>
      </c>
      <c r="D460" s="28">
        <v>43318</v>
      </c>
      <c r="E460" s="5">
        <v>2018</v>
      </c>
      <c r="F460" t="s">
        <v>685</v>
      </c>
      <c r="O460">
        <v>1</v>
      </c>
    </row>
    <row r="461" spans="1:15" x14ac:dyDescent="0.25">
      <c r="A461" s="26" t="s">
        <v>188</v>
      </c>
      <c r="B461" s="27">
        <v>12471</v>
      </c>
      <c r="C461" s="27" t="s">
        <v>463</v>
      </c>
      <c r="D461" s="28">
        <v>43318</v>
      </c>
      <c r="E461" s="5">
        <v>2018</v>
      </c>
      <c r="F461" t="s">
        <v>685</v>
      </c>
      <c r="O461">
        <v>1</v>
      </c>
    </row>
    <row r="462" spans="1:15" x14ac:dyDescent="0.25">
      <c r="A462" s="26" t="s">
        <v>188</v>
      </c>
      <c r="B462" s="27">
        <v>12470</v>
      </c>
      <c r="C462" s="27" t="s">
        <v>464</v>
      </c>
      <c r="D462" s="28">
        <v>43318</v>
      </c>
      <c r="E462" s="5">
        <v>2018</v>
      </c>
      <c r="F462" t="s">
        <v>685</v>
      </c>
      <c r="O462">
        <v>1</v>
      </c>
    </row>
    <row r="463" spans="1:15" x14ac:dyDescent="0.25">
      <c r="A463" s="26" t="s">
        <v>188</v>
      </c>
      <c r="B463" s="27">
        <v>12469</v>
      </c>
      <c r="C463" s="27" t="s">
        <v>465</v>
      </c>
      <c r="D463" s="28">
        <v>43318</v>
      </c>
      <c r="E463" s="5">
        <v>2018</v>
      </c>
      <c r="F463" t="s">
        <v>685</v>
      </c>
      <c r="O463">
        <v>1</v>
      </c>
    </row>
    <row r="464" spans="1:15" x14ac:dyDescent="0.25">
      <c r="A464" s="26" t="s">
        <v>188</v>
      </c>
      <c r="B464" s="27">
        <v>12468</v>
      </c>
      <c r="C464" s="27" t="s">
        <v>466</v>
      </c>
      <c r="D464" s="28">
        <v>43318</v>
      </c>
      <c r="E464" s="5">
        <v>2018</v>
      </c>
      <c r="F464" t="s">
        <v>685</v>
      </c>
      <c r="O464">
        <v>1</v>
      </c>
    </row>
    <row r="465" spans="1:11" x14ac:dyDescent="0.25">
      <c r="A465" s="26" t="s">
        <v>5</v>
      </c>
      <c r="B465" s="27">
        <v>12048</v>
      </c>
      <c r="C465" s="27" t="s">
        <v>467</v>
      </c>
      <c r="D465" s="70">
        <v>43242</v>
      </c>
      <c r="E465" s="5">
        <v>2018</v>
      </c>
      <c r="F465" t="s">
        <v>685</v>
      </c>
      <c r="K465">
        <v>1</v>
      </c>
    </row>
    <row r="466" spans="1:11" s="18" customFormat="1" x14ac:dyDescent="0.25">
      <c r="A466" s="19" t="s">
        <v>468</v>
      </c>
      <c r="B466" s="19">
        <v>0</v>
      </c>
      <c r="C466" s="20" t="s">
        <v>469</v>
      </c>
      <c r="D466" s="21">
        <v>42605</v>
      </c>
      <c r="E466" s="17">
        <v>2016</v>
      </c>
      <c r="F466" s="18" t="s">
        <v>686</v>
      </c>
      <c r="G466" s="18">
        <v>0</v>
      </c>
      <c r="H466" s="18">
        <v>9</v>
      </c>
    </row>
    <row r="467" spans="1:11" s="18" customFormat="1" x14ac:dyDescent="0.25">
      <c r="A467" s="19" t="s">
        <v>468</v>
      </c>
      <c r="B467" s="19">
        <v>0</v>
      </c>
      <c r="C467" s="20" t="s">
        <v>470</v>
      </c>
      <c r="D467" s="21">
        <v>42605</v>
      </c>
      <c r="E467" s="17">
        <v>2016</v>
      </c>
      <c r="F467" s="18" t="s">
        <v>686</v>
      </c>
      <c r="G467" s="18">
        <v>0</v>
      </c>
      <c r="H467" s="18">
        <v>9</v>
      </c>
    </row>
    <row r="468" spans="1:11" s="18" customFormat="1" x14ac:dyDescent="0.25">
      <c r="A468" s="19" t="s">
        <v>471</v>
      </c>
      <c r="B468" s="19">
        <v>0</v>
      </c>
      <c r="C468" s="20" t="s">
        <v>472</v>
      </c>
      <c r="D468" s="21">
        <v>42605</v>
      </c>
      <c r="E468" s="17">
        <v>2016</v>
      </c>
      <c r="F468" s="18" t="s">
        <v>686</v>
      </c>
      <c r="G468" s="18">
        <v>0</v>
      </c>
      <c r="H468" s="18">
        <v>6</v>
      </c>
      <c r="I468" s="16"/>
    </row>
    <row r="469" spans="1:11" s="18" customFormat="1" x14ac:dyDescent="0.25">
      <c r="A469" s="19" t="s">
        <v>471</v>
      </c>
      <c r="B469" s="19">
        <v>0</v>
      </c>
      <c r="C469" s="20" t="s">
        <v>470</v>
      </c>
      <c r="D469" s="21">
        <v>42605</v>
      </c>
      <c r="E469" s="17">
        <v>2016</v>
      </c>
      <c r="F469" s="18" t="s">
        <v>686</v>
      </c>
      <c r="G469" s="18">
        <v>0</v>
      </c>
      <c r="H469" s="18">
        <v>6</v>
      </c>
    </row>
    <row r="470" spans="1:11" s="18" customFormat="1" x14ac:dyDescent="0.25">
      <c r="A470" s="19" t="s">
        <v>468</v>
      </c>
      <c r="B470" s="19">
        <v>0</v>
      </c>
      <c r="C470" s="20" t="s">
        <v>470</v>
      </c>
      <c r="D470" s="21">
        <v>42619</v>
      </c>
      <c r="E470" s="17">
        <v>2016</v>
      </c>
      <c r="F470" s="18" t="s">
        <v>686</v>
      </c>
      <c r="G470" s="18">
        <v>0</v>
      </c>
      <c r="H470" s="18">
        <v>12</v>
      </c>
    </row>
    <row r="471" spans="1:11" s="18" customFormat="1" x14ac:dyDescent="0.25">
      <c r="A471" s="19" t="s">
        <v>471</v>
      </c>
      <c r="B471" s="19">
        <v>0</v>
      </c>
      <c r="C471" s="20" t="s">
        <v>472</v>
      </c>
      <c r="D471" s="21">
        <v>42619</v>
      </c>
      <c r="E471" s="17">
        <v>2016</v>
      </c>
      <c r="F471" s="18" t="s">
        <v>686</v>
      </c>
      <c r="G471" s="18">
        <v>0</v>
      </c>
      <c r="H471" s="18">
        <v>11</v>
      </c>
    </row>
    <row r="472" spans="1:11" s="18" customFormat="1" x14ac:dyDescent="0.25">
      <c r="A472" s="19" t="s">
        <v>471</v>
      </c>
      <c r="B472" s="19">
        <v>0</v>
      </c>
      <c r="C472" s="20" t="s">
        <v>470</v>
      </c>
      <c r="D472" s="21">
        <v>42619</v>
      </c>
      <c r="E472" s="17">
        <v>2016</v>
      </c>
      <c r="F472" s="18" t="s">
        <v>686</v>
      </c>
      <c r="G472" s="18">
        <v>0</v>
      </c>
      <c r="H472" s="18">
        <v>11</v>
      </c>
    </row>
    <row r="473" spans="1:11" x14ac:dyDescent="0.25">
      <c r="A473" s="6" t="s">
        <v>473</v>
      </c>
      <c r="B473" s="98">
        <v>0</v>
      </c>
      <c r="C473" s="7" t="s">
        <v>474</v>
      </c>
      <c r="D473" s="8">
        <v>42579</v>
      </c>
      <c r="E473" s="11">
        <v>2016</v>
      </c>
      <c r="F473" t="s">
        <v>686</v>
      </c>
      <c r="G473">
        <v>1</v>
      </c>
      <c r="H473">
        <v>4</v>
      </c>
      <c r="K473">
        <v>1</v>
      </c>
    </row>
    <row r="474" spans="1:11" x14ac:dyDescent="0.25">
      <c r="A474" s="6" t="s">
        <v>473</v>
      </c>
      <c r="B474" s="98">
        <v>0</v>
      </c>
      <c r="C474" s="7" t="s">
        <v>475</v>
      </c>
      <c r="D474" s="8">
        <v>42579</v>
      </c>
      <c r="E474" s="11">
        <v>2016</v>
      </c>
      <c r="F474" t="s">
        <v>686</v>
      </c>
      <c r="G474">
        <v>1</v>
      </c>
      <c r="H474">
        <v>4</v>
      </c>
      <c r="K474">
        <v>1</v>
      </c>
    </row>
    <row r="475" spans="1:11" x14ac:dyDescent="0.25">
      <c r="A475" s="6" t="s">
        <v>473</v>
      </c>
      <c r="B475" s="98">
        <v>0</v>
      </c>
      <c r="C475" s="7" t="s">
        <v>476</v>
      </c>
      <c r="D475" s="8">
        <v>42579</v>
      </c>
      <c r="E475" s="11">
        <v>2016</v>
      </c>
      <c r="F475" t="s">
        <v>686</v>
      </c>
      <c r="G475">
        <v>1</v>
      </c>
      <c r="H475">
        <v>4</v>
      </c>
      <c r="K475">
        <v>1</v>
      </c>
    </row>
    <row r="476" spans="1:11" x14ac:dyDescent="0.25">
      <c r="A476" s="6" t="s">
        <v>473</v>
      </c>
      <c r="B476" s="98">
        <v>0</v>
      </c>
      <c r="C476" s="7" t="s">
        <v>477</v>
      </c>
      <c r="D476" s="8">
        <v>42579</v>
      </c>
      <c r="E476" s="11">
        <v>2016</v>
      </c>
      <c r="F476" t="s">
        <v>686</v>
      </c>
      <c r="G476">
        <v>1</v>
      </c>
      <c r="H476">
        <v>4</v>
      </c>
      <c r="K476">
        <v>1</v>
      </c>
    </row>
    <row r="477" spans="1:11" x14ac:dyDescent="0.25">
      <c r="A477" s="6" t="s">
        <v>473</v>
      </c>
      <c r="B477" s="98">
        <v>0</v>
      </c>
      <c r="C477" s="7" t="s">
        <v>478</v>
      </c>
      <c r="D477" s="8">
        <v>42579</v>
      </c>
      <c r="E477" s="11">
        <v>2016</v>
      </c>
      <c r="F477" t="s">
        <v>686</v>
      </c>
      <c r="G477">
        <v>1</v>
      </c>
      <c r="H477">
        <v>4</v>
      </c>
      <c r="K477">
        <v>1</v>
      </c>
    </row>
    <row r="478" spans="1:11" x14ac:dyDescent="0.25">
      <c r="A478" s="6" t="s">
        <v>473</v>
      </c>
      <c r="B478" s="98">
        <v>0</v>
      </c>
      <c r="C478" s="7" t="s">
        <v>479</v>
      </c>
      <c r="D478" s="8">
        <v>42579</v>
      </c>
      <c r="E478" s="11">
        <v>2016</v>
      </c>
      <c r="F478" t="s">
        <v>686</v>
      </c>
      <c r="G478">
        <v>1</v>
      </c>
      <c r="H478">
        <v>4</v>
      </c>
      <c r="K478">
        <v>1</v>
      </c>
    </row>
    <row r="479" spans="1:11" x14ac:dyDescent="0.25">
      <c r="A479" s="6" t="s">
        <v>473</v>
      </c>
      <c r="B479" s="98">
        <v>0</v>
      </c>
      <c r="C479" s="7" t="s">
        <v>480</v>
      </c>
      <c r="D479" s="8">
        <v>42579</v>
      </c>
      <c r="E479" s="11">
        <v>2016</v>
      </c>
      <c r="F479" t="s">
        <v>686</v>
      </c>
      <c r="G479">
        <v>1</v>
      </c>
      <c r="H479">
        <v>4</v>
      </c>
      <c r="K479">
        <v>1</v>
      </c>
    </row>
    <row r="480" spans="1:11" x14ac:dyDescent="0.25">
      <c r="A480" s="6" t="s">
        <v>473</v>
      </c>
      <c r="B480" s="98">
        <v>0</v>
      </c>
      <c r="C480" s="7" t="s">
        <v>481</v>
      </c>
      <c r="D480" s="8">
        <v>42579</v>
      </c>
      <c r="E480" s="11">
        <v>2016</v>
      </c>
      <c r="F480" t="s">
        <v>686</v>
      </c>
      <c r="G480">
        <v>1</v>
      </c>
      <c r="H480">
        <v>4</v>
      </c>
      <c r="K480">
        <v>1</v>
      </c>
    </row>
    <row r="481" spans="1:11" x14ac:dyDescent="0.25">
      <c r="A481" s="6" t="s">
        <v>473</v>
      </c>
      <c r="B481" s="98">
        <v>0</v>
      </c>
      <c r="C481" s="7" t="s">
        <v>482</v>
      </c>
      <c r="D481" s="8">
        <v>42579</v>
      </c>
      <c r="E481" s="11">
        <v>2016</v>
      </c>
      <c r="F481" t="s">
        <v>686</v>
      </c>
      <c r="G481">
        <v>1</v>
      </c>
      <c r="H481">
        <v>4</v>
      </c>
      <c r="K481">
        <v>1</v>
      </c>
    </row>
    <row r="482" spans="1:11" x14ac:dyDescent="0.25">
      <c r="A482" s="6" t="s">
        <v>473</v>
      </c>
      <c r="B482" s="98">
        <v>0</v>
      </c>
      <c r="C482" s="7" t="s">
        <v>483</v>
      </c>
      <c r="D482" s="8">
        <v>42579</v>
      </c>
      <c r="E482" s="11">
        <v>2016</v>
      </c>
      <c r="F482" t="s">
        <v>686</v>
      </c>
      <c r="G482">
        <v>1</v>
      </c>
      <c r="H482">
        <v>4</v>
      </c>
      <c r="K482">
        <v>1</v>
      </c>
    </row>
    <row r="483" spans="1:11" x14ac:dyDescent="0.25">
      <c r="A483" s="6" t="s">
        <v>473</v>
      </c>
      <c r="B483" s="98">
        <v>0</v>
      </c>
      <c r="C483" s="7" t="s">
        <v>484</v>
      </c>
      <c r="D483" s="8">
        <v>42579</v>
      </c>
      <c r="E483" s="11">
        <v>2016</v>
      </c>
      <c r="F483" t="s">
        <v>686</v>
      </c>
      <c r="G483">
        <v>1</v>
      </c>
      <c r="H483">
        <v>4</v>
      </c>
      <c r="K483">
        <v>1</v>
      </c>
    </row>
    <row r="484" spans="1:11" x14ac:dyDescent="0.25">
      <c r="A484" s="6" t="s">
        <v>473</v>
      </c>
      <c r="B484" s="98">
        <v>0</v>
      </c>
      <c r="C484" s="7" t="s">
        <v>485</v>
      </c>
      <c r="D484" s="8">
        <v>42579</v>
      </c>
      <c r="E484" s="11">
        <v>2016</v>
      </c>
      <c r="F484" t="s">
        <v>686</v>
      </c>
      <c r="G484">
        <v>1</v>
      </c>
      <c r="H484">
        <v>4</v>
      </c>
      <c r="K484">
        <v>1</v>
      </c>
    </row>
    <row r="485" spans="1:11" x14ac:dyDescent="0.25">
      <c r="A485" s="6" t="s">
        <v>473</v>
      </c>
      <c r="B485" s="98">
        <v>0</v>
      </c>
      <c r="C485" s="7" t="s">
        <v>486</v>
      </c>
      <c r="D485" s="8">
        <v>42579</v>
      </c>
      <c r="E485" s="11">
        <v>2016</v>
      </c>
      <c r="F485" t="s">
        <v>686</v>
      </c>
      <c r="G485">
        <v>1</v>
      </c>
      <c r="H485">
        <v>4</v>
      </c>
      <c r="K485">
        <v>1</v>
      </c>
    </row>
    <row r="486" spans="1:11" x14ac:dyDescent="0.25">
      <c r="A486" s="6" t="s">
        <v>473</v>
      </c>
      <c r="B486" s="98">
        <v>0</v>
      </c>
      <c r="C486" s="7" t="s">
        <v>487</v>
      </c>
      <c r="D486" s="8">
        <v>42579</v>
      </c>
      <c r="E486" s="11">
        <v>2016</v>
      </c>
      <c r="F486" t="s">
        <v>686</v>
      </c>
      <c r="G486">
        <v>1</v>
      </c>
      <c r="H486">
        <v>4</v>
      </c>
      <c r="K486">
        <v>1</v>
      </c>
    </row>
    <row r="487" spans="1:11" x14ac:dyDescent="0.25">
      <c r="A487" s="6" t="s">
        <v>473</v>
      </c>
      <c r="B487" s="98">
        <v>0</v>
      </c>
      <c r="C487" s="7" t="s">
        <v>488</v>
      </c>
      <c r="D487" s="8">
        <v>42579</v>
      </c>
      <c r="E487" s="11">
        <v>2016</v>
      </c>
      <c r="F487" t="s">
        <v>686</v>
      </c>
      <c r="G487">
        <v>1</v>
      </c>
      <c r="H487">
        <v>4</v>
      </c>
      <c r="K487">
        <v>1</v>
      </c>
    </row>
    <row r="488" spans="1:11" x14ac:dyDescent="0.25">
      <c r="A488" s="6" t="s">
        <v>473</v>
      </c>
      <c r="B488" s="98">
        <v>0</v>
      </c>
      <c r="C488" s="7" t="s">
        <v>489</v>
      </c>
      <c r="D488" s="8">
        <v>42579</v>
      </c>
      <c r="E488" s="11">
        <v>2016</v>
      </c>
      <c r="F488" t="s">
        <v>686</v>
      </c>
      <c r="G488">
        <v>1</v>
      </c>
      <c r="H488">
        <v>4</v>
      </c>
      <c r="K488">
        <v>1</v>
      </c>
    </row>
    <row r="489" spans="1:11" x14ac:dyDescent="0.25">
      <c r="A489" s="6" t="s">
        <v>473</v>
      </c>
      <c r="B489" s="98">
        <v>0</v>
      </c>
      <c r="C489" s="7" t="s">
        <v>490</v>
      </c>
      <c r="D489" s="8">
        <v>42579</v>
      </c>
      <c r="E489" s="11">
        <v>2016</v>
      </c>
      <c r="F489" t="s">
        <v>686</v>
      </c>
      <c r="G489">
        <v>1</v>
      </c>
      <c r="H489">
        <v>4</v>
      </c>
      <c r="K489">
        <v>1</v>
      </c>
    </row>
    <row r="490" spans="1:11" x14ac:dyDescent="0.25">
      <c r="A490" s="6" t="s">
        <v>473</v>
      </c>
      <c r="B490" s="98">
        <v>0</v>
      </c>
      <c r="C490" s="7" t="s">
        <v>491</v>
      </c>
      <c r="D490" s="8">
        <v>42579</v>
      </c>
      <c r="E490" s="11">
        <v>2016</v>
      </c>
      <c r="F490" t="s">
        <v>686</v>
      </c>
      <c r="G490">
        <v>1</v>
      </c>
      <c r="H490">
        <v>4</v>
      </c>
      <c r="K490">
        <v>1</v>
      </c>
    </row>
    <row r="491" spans="1:11" x14ac:dyDescent="0.25">
      <c r="A491" s="6" t="s">
        <v>473</v>
      </c>
      <c r="B491" s="98">
        <v>0</v>
      </c>
      <c r="C491" s="7" t="s">
        <v>492</v>
      </c>
      <c r="D491" s="8">
        <v>42579</v>
      </c>
      <c r="E491" s="11">
        <v>2016</v>
      </c>
      <c r="F491" t="s">
        <v>686</v>
      </c>
      <c r="G491">
        <v>1</v>
      </c>
      <c r="H491">
        <v>4</v>
      </c>
      <c r="K491">
        <v>1</v>
      </c>
    </row>
    <row r="492" spans="1:11" x14ac:dyDescent="0.25">
      <c r="A492" s="6" t="s">
        <v>473</v>
      </c>
      <c r="B492" s="98">
        <v>0</v>
      </c>
      <c r="C492" s="7" t="s">
        <v>493</v>
      </c>
      <c r="D492" s="8">
        <v>42579</v>
      </c>
      <c r="E492" s="11">
        <v>2016</v>
      </c>
      <c r="F492" t="s">
        <v>686</v>
      </c>
      <c r="G492">
        <v>1</v>
      </c>
      <c r="H492">
        <v>4</v>
      </c>
      <c r="K492">
        <v>1</v>
      </c>
    </row>
    <row r="493" spans="1:11" x14ac:dyDescent="0.25">
      <c r="A493" s="6" t="s">
        <v>473</v>
      </c>
      <c r="B493" s="98">
        <v>0</v>
      </c>
      <c r="C493" s="7" t="s">
        <v>494</v>
      </c>
      <c r="D493" s="8">
        <v>42579</v>
      </c>
      <c r="E493" s="11">
        <v>2016</v>
      </c>
      <c r="F493" t="s">
        <v>686</v>
      </c>
      <c r="G493">
        <v>1</v>
      </c>
      <c r="H493">
        <v>4</v>
      </c>
      <c r="K493">
        <v>1</v>
      </c>
    </row>
    <row r="494" spans="1:11" x14ac:dyDescent="0.25">
      <c r="A494" s="6" t="s">
        <v>473</v>
      </c>
      <c r="B494" s="98">
        <v>0</v>
      </c>
      <c r="C494" s="7" t="s">
        <v>495</v>
      </c>
      <c r="D494" s="8">
        <v>42579</v>
      </c>
      <c r="E494" s="11">
        <v>2016</v>
      </c>
      <c r="F494" t="s">
        <v>686</v>
      </c>
      <c r="G494">
        <v>1</v>
      </c>
      <c r="H494">
        <v>4</v>
      </c>
      <c r="K494">
        <v>1</v>
      </c>
    </row>
    <row r="495" spans="1:11" x14ac:dyDescent="0.25">
      <c r="A495" s="6" t="s">
        <v>473</v>
      </c>
      <c r="B495" s="98">
        <v>0</v>
      </c>
      <c r="C495" s="7" t="s">
        <v>496</v>
      </c>
      <c r="D495" s="8">
        <v>42579</v>
      </c>
      <c r="E495" s="11">
        <v>2016</v>
      </c>
      <c r="F495" t="s">
        <v>686</v>
      </c>
      <c r="G495">
        <v>1</v>
      </c>
      <c r="H495">
        <v>4</v>
      </c>
      <c r="K495">
        <v>1</v>
      </c>
    </row>
    <row r="496" spans="1:11" x14ac:dyDescent="0.25">
      <c r="A496" s="6" t="s">
        <v>473</v>
      </c>
      <c r="B496" s="98">
        <v>0</v>
      </c>
      <c r="C496" s="7" t="s">
        <v>497</v>
      </c>
      <c r="D496" s="8">
        <v>42579</v>
      </c>
      <c r="E496" s="11">
        <v>2016</v>
      </c>
      <c r="F496" t="s">
        <v>686</v>
      </c>
      <c r="G496">
        <v>1</v>
      </c>
      <c r="H496">
        <v>4</v>
      </c>
      <c r="K496">
        <v>1</v>
      </c>
    </row>
    <row r="497" spans="1:16" x14ac:dyDescent="0.25">
      <c r="A497" s="6" t="s">
        <v>473</v>
      </c>
      <c r="B497" s="98">
        <v>0</v>
      </c>
      <c r="C497" s="7" t="s">
        <v>498</v>
      </c>
      <c r="D497" s="8">
        <v>42579</v>
      </c>
      <c r="E497" s="11">
        <v>2016</v>
      </c>
      <c r="F497" t="s">
        <v>686</v>
      </c>
      <c r="G497">
        <v>1</v>
      </c>
      <c r="H497">
        <v>4</v>
      </c>
      <c r="K497">
        <v>1</v>
      </c>
    </row>
    <row r="498" spans="1:16" x14ac:dyDescent="0.25">
      <c r="A498" s="6" t="s">
        <v>473</v>
      </c>
      <c r="B498" s="98">
        <v>0</v>
      </c>
      <c r="C498" s="7" t="s">
        <v>499</v>
      </c>
      <c r="D498" s="8">
        <v>42579</v>
      </c>
      <c r="E498" s="11">
        <v>2016</v>
      </c>
      <c r="F498" t="s">
        <v>686</v>
      </c>
      <c r="G498">
        <v>1</v>
      </c>
      <c r="H498">
        <v>4</v>
      </c>
      <c r="K498">
        <v>1</v>
      </c>
    </row>
    <row r="499" spans="1:16" x14ac:dyDescent="0.25">
      <c r="A499" s="6" t="s">
        <v>473</v>
      </c>
      <c r="B499" s="98">
        <v>0</v>
      </c>
      <c r="C499" s="7" t="s">
        <v>500</v>
      </c>
      <c r="D499" s="8">
        <v>42579</v>
      </c>
      <c r="E499" s="11">
        <v>2016</v>
      </c>
      <c r="F499" t="s">
        <v>686</v>
      </c>
      <c r="G499">
        <v>1</v>
      </c>
      <c r="H499">
        <v>4</v>
      </c>
      <c r="K499">
        <v>1</v>
      </c>
    </row>
    <row r="500" spans="1:16" x14ac:dyDescent="0.25">
      <c r="A500" s="6" t="s">
        <v>473</v>
      </c>
      <c r="B500" s="98">
        <v>0</v>
      </c>
      <c r="C500" s="7" t="s">
        <v>501</v>
      </c>
      <c r="D500" s="8">
        <v>42579</v>
      </c>
      <c r="E500" s="11">
        <v>2016</v>
      </c>
      <c r="F500" t="s">
        <v>686</v>
      </c>
      <c r="G500">
        <v>1</v>
      </c>
      <c r="H500">
        <v>4</v>
      </c>
      <c r="K500">
        <v>1</v>
      </c>
    </row>
    <row r="501" spans="1:16" x14ac:dyDescent="0.25">
      <c r="A501" s="6" t="s">
        <v>473</v>
      </c>
      <c r="B501" s="98">
        <v>0</v>
      </c>
      <c r="C501" s="7" t="s">
        <v>502</v>
      </c>
      <c r="D501" s="8">
        <v>42579</v>
      </c>
      <c r="E501" s="11">
        <v>2016</v>
      </c>
      <c r="F501" t="s">
        <v>686</v>
      </c>
      <c r="G501">
        <v>1</v>
      </c>
      <c r="H501">
        <v>4</v>
      </c>
      <c r="K501">
        <v>1</v>
      </c>
    </row>
    <row r="502" spans="1:16" x14ac:dyDescent="0.25">
      <c r="A502" s="6" t="s">
        <v>473</v>
      </c>
      <c r="B502" s="98">
        <v>0</v>
      </c>
      <c r="C502" s="7" t="s">
        <v>503</v>
      </c>
      <c r="D502" s="8">
        <v>42579</v>
      </c>
      <c r="E502" s="11">
        <v>2016</v>
      </c>
      <c r="F502" t="s">
        <v>686</v>
      </c>
      <c r="G502">
        <v>1</v>
      </c>
      <c r="H502">
        <v>4</v>
      </c>
      <c r="K502">
        <v>1</v>
      </c>
    </row>
    <row r="503" spans="1:16" x14ac:dyDescent="0.25">
      <c r="A503" s="6" t="s">
        <v>473</v>
      </c>
      <c r="B503" s="98">
        <v>0</v>
      </c>
      <c r="C503" s="7" t="s">
        <v>504</v>
      </c>
      <c r="D503" s="8">
        <v>42579</v>
      </c>
      <c r="E503" s="11">
        <v>2016</v>
      </c>
      <c r="F503" t="s">
        <v>686</v>
      </c>
      <c r="G503">
        <v>1</v>
      </c>
      <c r="H503">
        <v>4</v>
      </c>
      <c r="K503">
        <v>1</v>
      </c>
    </row>
    <row r="504" spans="1:16" x14ac:dyDescent="0.25">
      <c r="A504" s="6" t="s">
        <v>473</v>
      </c>
      <c r="B504" s="98">
        <v>0</v>
      </c>
      <c r="C504" s="7" t="s">
        <v>505</v>
      </c>
      <c r="D504" s="8">
        <v>42579</v>
      </c>
      <c r="E504" s="11">
        <v>2016</v>
      </c>
      <c r="F504" t="s">
        <v>686</v>
      </c>
      <c r="G504">
        <v>1</v>
      </c>
      <c r="H504">
        <v>4</v>
      </c>
      <c r="K504">
        <v>1</v>
      </c>
    </row>
    <row r="505" spans="1:16" x14ac:dyDescent="0.25">
      <c r="A505" s="6" t="s">
        <v>473</v>
      </c>
      <c r="B505" s="98">
        <v>0</v>
      </c>
      <c r="C505" s="7" t="s">
        <v>506</v>
      </c>
      <c r="D505" s="8">
        <v>42579</v>
      </c>
      <c r="E505" s="11">
        <v>2016</v>
      </c>
      <c r="F505" t="s">
        <v>686</v>
      </c>
      <c r="G505">
        <v>1</v>
      </c>
      <c r="H505">
        <v>4</v>
      </c>
      <c r="K505">
        <v>1</v>
      </c>
    </row>
    <row r="506" spans="1:16" x14ac:dyDescent="0.25">
      <c r="A506" s="6" t="s">
        <v>473</v>
      </c>
      <c r="B506" s="98">
        <v>0</v>
      </c>
      <c r="C506" s="7" t="s">
        <v>507</v>
      </c>
      <c r="D506" s="8">
        <v>42579</v>
      </c>
      <c r="E506" s="11">
        <v>2016</v>
      </c>
      <c r="F506" t="s">
        <v>686</v>
      </c>
      <c r="G506">
        <v>1</v>
      </c>
      <c r="H506">
        <v>4</v>
      </c>
      <c r="K506">
        <v>1</v>
      </c>
    </row>
    <row r="507" spans="1:16" x14ac:dyDescent="0.25">
      <c r="A507" s="6" t="s">
        <v>473</v>
      </c>
      <c r="B507" s="98">
        <v>0</v>
      </c>
      <c r="C507" s="7" t="s">
        <v>508</v>
      </c>
      <c r="D507" s="8">
        <v>42579</v>
      </c>
      <c r="E507" s="11">
        <v>2016</v>
      </c>
      <c r="F507" t="s">
        <v>686</v>
      </c>
      <c r="G507">
        <v>1</v>
      </c>
      <c r="H507">
        <v>4</v>
      </c>
      <c r="K507">
        <v>1</v>
      </c>
    </row>
    <row r="508" spans="1:16" x14ac:dyDescent="0.25">
      <c r="A508" s="6" t="s">
        <v>473</v>
      </c>
      <c r="B508" s="98">
        <v>0</v>
      </c>
      <c r="C508" s="7" t="s">
        <v>509</v>
      </c>
      <c r="D508" s="8">
        <v>42579</v>
      </c>
      <c r="E508" s="11">
        <v>2016</v>
      </c>
      <c r="F508" t="s">
        <v>686</v>
      </c>
      <c r="G508">
        <v>1</v>
      </c>
      <c r="H508">
        <v>4</v>
      </c>
      <c r="K508">
        <v>1</v>
      </c>
    </row>
    <row r="509" spans="1:16" x14ac:dyDescent="0.25">
      <c r="A509" s="6" t="s">
        <v>510</v>
      </c>
      <c r="B509" s="98">
        <v>0</v>
      </c>
      <c r="C509" s="9" t="s">
        <v>511</v>
      </c>
      <c r="D509" s="10">
        <v>42591</v>
      </c>
      <c r="E509" s="11">
        <v>2016</v>
      </c>
      <c r="F509" t="s">
        <v>686</v>
      </c>
      <c r="G509">
        <v>1</v>
      </c>
      <c r="H509">
        <v>5</v>
      </c>
      <c r="I509" s="13"/>
      <c r="P509">
        <v>1</v>
      </c>
    </row>
    <row r="510" spans="1:16" x14ac:dyDescent="0.25">
      <c r="A510" s="6" t="s">
        <v>510</v>
      </c>
      <c r="B510" s="98">
        <v>0</v>
      </c>
      <c r="C510" s="9" t="s">
        <v>512</v>
      </c>
      <c r="D510" s="10">
        <v>42591</v>
      </c>
      <c r="E510" s="11">
        <v>2016</v>
      </c>
      <c r="F510" t="s">
        <v>686</v>
      </c>
      <c r="G510">
        <v>1</v>
      </c>
      <c r="H510">
        <v>5</v>
      </c>
      <c r="I510" s="13"/>
      <c r="P510">
        <v>1</v>
      </c>
    </row>
    <row r="511" spans="1:16" x14ac:dyDescent="0.25">
      <c r="A511" s="6" t="s">
        <v>510</v>
      </c>
      <c r="B511" s="98">
        <v>0</v>
      </c>
      <c r="C511" s="9" t="s">
        <v>513</v>
      </c>
      <c r="D511" s="10">
        <v>42591</v>
      </c>
      <c r="E511" s="11">
        <v>2016</v>
      </c>
      <c r="F511" t="s">
        <v>686</v>
      </c>
      <c r="G511">
        <v>1</v>
      </c>
      <c r="H511">
        <v>5</v>
      </c>
      <c r="I511" s="13"/>
      <c r="P511">
        <v>1</v>
      </c>
    </row>
    <row r="512" spans="1:16" x14ac:dyDescent="0.25">
      <c r="A512" s="6" t="s">
        <v>510</v>
      </c>
      <c r="B512" s="98">
        <v>0</v>
      </c>
      <c r="C512" s="9" t="s">
        <v>514</v>
      </c>
      <c r="D512" s="10">
        <v>42591</v>
      </c>
      <c r="E512" s="11">
        <v>2016</v>
      </c>
      <c r="F512" t="s">
        <v>686</v>
      </c>
      <c r="G512">
        <v>1</v>
      </c>
      <c r="H512">
        <v>5</v>
      </c>
      <c r="I512" s="13"/>
      <c r="P512">
        <v>1</v>
      </c>
    </row>
    <row r="513" spans="1:16" x14ac:dyDescent="0.25">
      <c r="A513" s="6" t="s">
        <v>510</v>
      </c>
      <c r="B513" s="98">
        <v>0</v>
      </c>
      <c r="C513" s="9" t="s">
        <v>515</v>
      </c>
      <c r="D513" s="10">
        <v>42591</v>
      </c>
      <c r="E513" s="11">
        <v>2016</v>
      </c>
      <c r="F513" t="s">
        <v>686</v>
      </c>
      <c r="G513">
        <v>1</v>
      </c>
      <c r="H513">
        <v>5</v>
      </c>
      <c r="I513" s="13"/>
      <c r="P513">
        <v>1</v>
      </c>
    </row>
    <row r="514" spans="1:16" x14ac:dyDescent="0.25">
      <c r="A514" s="6" t="s">
        <v>510</v>
      </c>
      <c r="B514" s="98">
        <v>0</v>
      </c>
      <c r="C514" s="9" t="s">
        <v>516</v>
      </c>
      <c r="D514" s="10">
        <v>42591</v>
      </c>
      <c r="E514" s="11">
        <v>2016</v>
      </c>
      <c r="F514" t="s">
        <v>686</v>
      </c>
      <c r="G514">
        <v>1</v>
      </c>
      <c r="H514">
        <v>5</v>
      </c>
      <c r="I514" s="13"/>
      <c r="P514">
        <v>1</v>
      </c>
    </row>
    <row r="515" spans="1:16" x14ac:dyDescent="0.25">
      <c r="A515" s="6" t="s">
        <v>510</v>
      </c>
      <c r="B515" s="98">
        <v>0</v>
      </c>
      <c r="C515" s="9" t="s">
        <v>517</v>
      </c>
      <c r="D515" s="10">
        <v>42591</v>
      </c>
      <c r="E515" s="11">
        <v>2016</v>
      </c>
      <c r="F515" t="s">
        <v>686</v>
      </c>
      <c r="G515">
        <v>1</v>
      </c>
      <c r="H515">
        <v>5</v>
      </c>
      <c r="I515" s="13"/>
      <c r="P515">
        <v>1</v>
      </c>
    </row>
    <row r="516" spans="1:16" x14ac:dyDescent="0.25">
      <c r="A516" s="6" t="s">
        <v>510</v>
      </c>
      <c r="B516" s="98">
        <v>0</v>
      </c>
      <c r="C516" s="9" t="s">
        <v>518</v>
      </c>
      <c r="D516" s="10">
        <v>42591</v>
      </c>
      <c r="E516" s="11">
        <v>2016</v>
      </c>
      <c r="F516" t="s">
        <v>686</v>
      </c>
      <c r="G516">
        <v>1</v>
      </c>
      <c r="H516">
        <v>5</v>
      </c>
      <c r="I516" s="13"/>
      <c r="P516">
        <v>1</v>
      </c>
    </row>
    <row r="517" spans="1:16" x14ac:dyDescent="0.25">
      <c r="A517" s="6" t="s">
        <v>510</v>
      </c>
      <c r="B517" s="98">
        <v>0</v>
      </c>
      <c r="C517" s="9" t="s">
        <v>519</v>
      </c>
      <c r="D517" s="10">
        <v>42591</v>
      </c>
      <c r="E517" s="11">
        <v>2016</v>
      </c>
      <c r="F517" t="s">
        <v>686</v>
      </c>
      <c r="G517">
        <v>1</v>
      </c>
      <c r="H517">
        <v>5</v>
      </c>
      <c r="I517" s="13"/>
      <c r="P517">
        <v>1</v>
      </c>
    </row>
    <row r="518" spans="1:16" x14ac:dyDescent="0.25">
      <c r="A518" s="6" t="s">
        <v>510</v>
      </c>
      <c r="B518" s="98">
        <v>0</v>
      </c>
      <c r="C518" s="9" t="s">
        <v>520</v>
      </c>
      <c r="D518" s="10">
        <v>42591</v>
      </c>
      <c r="E518" s="11">
        <v>2016</v>
      </c>
      <c r="F518" t="s">
        <v>686</v>
      </c>
      <c r="G518">
        <v>1</v>
      </c>
      <c r="H518">
        <v>5</v>
      </c>
      <c r="I518" s="13"/>
      <c r="P518">
        <v>1</v>
      </c>
    </row>
    <row r="519" spans="1:16" x14ac:dyDescent="0.25">
      <c r="A519" s="6" t="s">
        <v>510</v>
      </c>
      <c r="B519" s="98">
        <v>0</v>
      </c>
      <c r="C519" s="9" t="s">
        <v>521</v>
      </c>
      <c r="D519" s="10">
        <v>42591</v>
      </c>
      <c r="E519" s="11">
        <v>2016</v>
      </c>
      <c r="F519" t="s">
        <v>686</v>
      </c>
      <c r="G519">
        <v>1</v>
      </c>
      <c r="H519">
        <v>5</v>
      </c>
      <c r="I519" s="13"/>
      <c r="P519">
        <v>1</v>
      </c>
    </row>
    <row r="520" spans="1:16" x14ac:dyDescent="0.25">
      <c r="A520" s="6" t="s">
        <v>510</v>
      </c>
      <c r="B520" s="98">
        <v>0</v>
      </c>
      <c r="C520" s="9" t="s">
        <v>522</v>
      </c>
      <c r="D520" s="10">
        <v>42591</v>
      </c>
      <c r="E520" s="11">
        <v>2016</v>
      </c>
      <c r="F520" t="s">
        <v>686</v>
      </c>
      <c r="G520">
        <v>1</v>
      </c>
      <c r="H520">
        <v>5</v>
      </c>
      <c r="I520" s="13"/>
      <c r="P520">
        <v>1</v>
      </c>
    </row>
    <row r="521" spans="1:16" x14ac:dyDescent="0.25">
      <c r="A521" s="6" t="s">
        <v>510</v>
      </c>
      <c r="B521" s="98">
        <v>0</v>
      </c>
      <c r="C521" s="9" t="s">
        <v>523</v>
      </c>
      <c r="D521" s="10">
        <v>42591</v>
      </c>
      <c r="E521" s="11">
        <v>2016</v>
      </c>
      <c r="F521" t="s">
        <v>686</v>
      </c>
      <c r="G521">
        <v>1</v>
      </c>
      <c r="H521">
        <v>5</v>
      </c>
      <c r="I521" s="13"/>
      <c r="P521">
        <v>1</v>
      </c>
    </row>
    <row r="522" spans="1:16" x14ac:dyDescent="0.25">
      <c r="A522" s="6" t="s">
        <v>510</v>
      </c>
      <c r="B522" s="98">
        <v>0</v>
      </c>
      <c r="C522" s="9" t="s">
        <v>524</v>
      </c>
      <c r="D522" s="10">
        <v>42591</v>
      </c>
      <c r="E522" s="11">
        <v>2016</v>
      </c>
      <c r="F522" t="s">
        <v>686</v>
      </c>
      <c r="G522">
        <v>1</v>
      </c>
      <c r="H522">
        <v>5</v>
      </c>
      <c r="I522" s="13"/>
      <c r="P522">
        <v>1</v>
      </c>
    </row>
    <row r="523" spans="1:16" x14ac:dyDescent="0.25">
      <c r="A523" s="6" t="s">
        <v>510</v>
      </c>
      <c r="B523" s="98">
        <v>0</v>
      </c>
      <c r="C523" s="9" t="s">
        <v>525</v>
      </c>
      <c r="D523" s="10">
        <v>42591</v>
      </c>
      <c r="E523" s="11">
        <v>2016</v>
      </c>
      <c r="F523" t="s">
        <v>686</v>
      </c>
      <c r="G523">
        <v>1</v>
      </c>
      <c r="H523">
        <v>5</v>
      </c>
      <c r="I523" s="13"/>
      <c r="P523">
        <v>1</v>
      </c>
    </row>
    <row r="524" spans="1:16" x14ac:dyDescent="0.25">
      <c r="A524" s="6" t="s">
        <v>510</v>
      </c>
      <c r="B524" s="98">
        <v>0</v>
      </c>
      <c r="C524" s="9" t="s">
        <v>526</v>
      </c>
      <c r="D524" s="10">
        <v>42591</v>
      </c>
      <c r="E524" s="11">
        <v>2016</v>
      </c>
      <c r="F524" t="s">
        <v>686</v>
      </c>
      <c r="G524">
        <v>1</v>
      </c>
      <c r="H524">
        <v>5</v>
      </c>
      <c r="I524" s="13"/>
      <c r="P524">
        <v>1</v>
      </c>
    </row>
    <row r="525" spans="1:16" x14ac:dyDescent="0.25">
      <c r="A525" s="6" t="s">
        <v>510</v>
      </c>
      <c r="B525" s="98">
        <v>0</v>
      </c>
      <c r="C525" s="9" t="s">
        <v>527</v>
      </c>
      <c r="D525" s="10">
        <v>42591</v>
      </c>
      <c r="E525" s="11">
        <v>2016</v>
      </c>
      <c r="F525" t="s">
        <v>686</v>
      </c>
      <c r="G525">
        <v>1</v>
      </c>
      <c r="H525">
        <v>5</v>
      </c>
      <c r="I525" s="13"/>
      <c r="P525">
        <v>1</v>
      </c>
    </row>
    <row r="526" spans="1:16" x14ac:dyDescent="0.25">
      <c r="A526" s="6" t="s">
        <v>510</v>
      </c>
      <c r="B526" s="98">
        <v>0</v>
      </c>
      <c r="C526" s="9" t="s">
        <v>528</v>
      </c>
      <c r="D526" s="10">
        <v>42591</v>
      </c>
      <c r="E526" s="11">
        <v>2016</v>
      </c>
      <c r="F526" t="s">
        <v>686</v>
      </c>
      <c r="G526">
        <v>1</v>
      </c>
      <c r="H526">
        <v>5</v>
      </c>
      <c r="I526" s="13"/>
      <c r="P526">
        <v>1</v>
      </c>
    </row>
    <row r="527" spans="1:16" x14ac:dyDescent="0.25">
      <c r="A527" s="6" t="s">
        <v>510</v>
      </c>
      <c r="B527" s="98">
        <v>0</v>
      </c>
      <c r="C527" s="9" t="s">
        <v>529</v>
      </c>
      <c r="D527" s="10">
        <v>42591</v>
      </c>
      <c r="E527" s="11">
        <v>2016</v>
      </c>
      <c r="F527" t="s">
        <v>686</v>
      </c>
      <c r="G527">
        <v>1</v>
      </c>
      <c r="H527">
        <v>5</v>
      </c>
      <c r="I527" s="13"/>
      <c r="P527">
        <v>1</v>
      </c>
    </row>
    <row r="528" spans="1:16" x14ac:dyDescent="0.25">
      <c r="A528" s="6" t="s">
        <v>530</v>
      </c>
      <c r="B528" s="98">
        <v>0</v>
      </c>
      <c r="C528" s="9" t="s">
        <v>531</v>
      </c>
      <c r="D528" s="10">
        <v>42592</v>
      </c>
      <c r="E528" s="11">
        <v>2016</v>
      </c>
      <c r="F528" t="s">
        <v>686</v>
      </c>
      <c r="G528">
        <v>1</v>
      </c>
      <c r="P528">
        <v>1</v>
      </c>
    </row>
    <row r="529" spans="1:16" x14ac:dyDescent="0.25">
      <c r="A529" s="6" t="s">
        <v>530</v>
      </c>
      <c r="B529" s="98">
        <v>0</v>
      </c>
      <c r="C529" s="9" t="s">
        <v>532</v>
      </c>
      <c r="D529" s="10">
        <v>42592</v>
      </c>
      <c r="E529" s="11">
        <v>2016</v>
      </c>
      <c r="F529" t="s">
        <v>686</v>
      </c>
      <c r="G529">
        <v>1</v>
      </c>
      <c r="P529">
        <v>1</v>
      </c>
    </row>
    <row r="530" spans="1:16" x14ac:dyDescent="0.25">
      <c r="A530" s="6" t="s">
        <v>530</v>
      </c>
      <c r="B530" s="98">
        <v>0</v>
      </c>
      <c r="C530" s="9" t="s">
        <v>533</v>
      </c>
      <c r="D530" s="10">
        <v>42592</v>
      </c>
      <c r="E530" s="11">
        <v>2016</v>
      </c>
      <c r="F530" t="s">
        <v>686</v>
      </c>
      <c r="G530">
        <v>1</v>
      </c>
      <c r="P530">
        <v>1</v>
      </c>
    </row>
    <row r="531" spans="1:16" x14ac:dyDescent="0.25">
      <c r="A531" s="6" t="s">
        <v>530</v>
      </c>
      <c r="B531" s="98">
        <v>0</v>
      </c>
      <c r="C531" s="9" t="s">
        <v>534</v>
      </c>
      <c r="D531" s="10">
        <v>42592</v>
      </c>
      <c r="E531" s="11">
        <v>2016</v>
      </c>
      <c r="F531" t="s">
        <v>686</v>
      </c>
      <c r="G531">
        <v>1</v>
      </c>
      <c r="P531">
        <v>1</v>
      </c>
    </row>
    <row r="532" spans="1:16" x14ac:dyDescent="0.25">
      <c r="A532" s="6" t="s">
        <v>530</v>
      </c>
      <c r="B532" s="98">
        <v>0</v>
      </c>
      <c r="C532" s="9" t="s">
        <v>535</v>
      </c>
      <c r="D532" s="10">
        <v>42601</v>
      </c>
      <c r="E532" s="11">
        <v>2016</v>
      </c>
      <c r="F532" t="s">
        <v>686</v>
      </c>
      <c r="G532">
        <v>1</v>
      </c>
      <c r="P532">
        <v>1</v>
      </c>
    </row>
    <row r="533" spans="1:16" x14ac:dyDescent="0.25">
      <c r="A533" s="6" t="s">
        <v>530</v>
      </c>
      <c r="B533" s="98">
        <v>0</v>
      </c>
      <c r="C533" s="9" t="s">
        <v>536</v>
      </c>
      <c r="D533" s="10">
        <v>42601</v>
      </c>
      <c r="E533" s="11">
        <v>2016</v>
      </c>
      <c r="F533" t="s">
        <v>686</v>
      </c>
      <c r="G533">
        <v>1</v>
      </c>
      <c r="P533">
        <v>1</v>
      </c>
    </row>
    <row r="534" spans="1:16" x14ac:dyDescent="0.25">
      <c r="A534" s="6" t="s">
        <v>468</v>
      </c>
      <c r="B534" s="98">
        <v>0</v>
      </c>
      <c r="C534" s="9" t="s">
        <v>537</v>
      </c>
      <c r="D534" s="10">
        <v>42605</v>
      </c>
      <c r="E534" s="11">
        <v>2016</v>
      </c>
      <c r="F534" t="s">
        <v>686</v>
      </c>
      <c r="G534">
        <v>1</v>
      </c>
      <c r="H534">
        <v>9</v>
      </c>
      <c r="I534" s="14">
        <v>44084</v>
      </c>
    </row>
    <row r="535" spans="1:16" x14ac:dyDescent="0.25">
      <c r="A535" s="6" t="s">
        <v>468</v>
      </c>
      <c r="B535" s="98">
        <v>0</v>
      </c>
      <c r="C535" s="9" t="s">
        <v>538</v>
      </c>
      <c r="D535" s="10">
        <v>42605</v>
      </c>
      <c r="E535" s="11">
        <v>2016</v>
      </c>
      <c r="F535" t="s">
        <v>686</v>
      </c>
      <c r="G535">
        <v>1</v>
      </c>
      <c r="H535">
        <v>9</v>
      </c>
      <c r="I535" s="14">
        <v>44084</v>
      </c>
    </row>
    <row r="536" spans="1:16" x14ac:dyDescent="0.25">
      <c r="A536" s="6" t="s">
        <v>468</v>
      </c>
      <c r="B536" s="98">
        <v>0</v>
      </c>
      <c r="C536" s="9" t="s">
        <v>539</v>
      </c>
      <c r="D536" s="10">
        <v>42605</v>
      </c>
      <c r="E536" s="11">
        <v>2016</v>
      </c>
      <c r="F536" t="s">
        <v>686</v>
      </c>
      <c r="G536">
        <v>1</v>
      </c>
      <c r="H536">
        <v>9</v>
      </c>
      <c r="I536" s="14">
        <v>44084</v>
      </c>
    </row>
    <row r="537" spans="1:16" x14ac:dyDescent="0.25">
      <c r="A537" s="6" t="s">
        <v>468</v>
      </c>
      <c r="B537" s="98">
        <v>0</v>
      </c>
      <c r="C537" s="9" t="s">
        <v>540</v>
      </c>
      <c r="D537" s="10">
        <v>42605</v>
      </c>
      <c r="E537" s="11">
        <v>2016</v>
      </c>
      <c r="F537" t="s">
        <v>686</v>
      </c>
      <c r="G537">
        <v>1</v>
      </c>
      <c r="H537">
        <v>9</v>
      </c>
      <c r="I537" s="14">
        <v>44084</v>
      </c>
    </row>
    <row r="538" spans="1:16" x14ac:dyDescent="0.25">
      <c r="A538" s="6" t="s">
        <v>468</v>
      </c>
      <c r="B538" s="98">
        <v>0</v>
      </c>
      <c r="C538" s="9" t="s">
        <v>541</v>
      </c>
      <c r="D538" s="10">
        <v>42605</v>
      </c>
      <c r="E538" s="11">
        <v>2016</v>
      </c>
      <c r="F538" t="s">
        <v>686</v>
      </c>
      <c r="G538">
        <v>1</v>
      </c>
      <c r="H538">
        <v>9</v>
      </c>
      <c r="I538" s="14">
        <v>44084</v>
      </c>
    </row>
    <row r="539" spans="1:16" x14ac:dyDescent="0.25">
      <c r="A539" s="6" t="s">
        <v>468</v>
      </c>
      <c r="B539" s="98">
        <v>0</v>
      </c>
      <c r="C539" s="9" t="s">
        <v>542</v>
      </c>
      <c r="D539" s="10">
        <v>42605</v>
      </c>
      <c r="E539" s="11">
        <v>2016</v>
      </c>
      <c r="F539" t="s">
        <v>686</v>
      </c>
      <c r="G539">
        <v>1</v>
      </c>
      <c r="H539">
        <v>9</v>
      </c>
      <c r="I539" s="14">
        <v>44084</v>
      </c>
    </row>
    <row r="540" spans="1:16" x14ac:dyDescent="0.25">
      <c r="A540" s="6" t="s">
        <v>468</v>
      </c>
      <c r="B540" s="98">
        <v>0</v>
      </c>
      <c r="C540" s="9" t="s">
        <v>543</v>
      </c>
      <c r="D540" s="10">
        <v>42605</v>
      </c>
      <c r="E540" s="11">
        <v>2016</v>
      </c>
      <c r="F540" t="s">
        <v>686</v>
      </c>
      <c r="G540">
        <v>1</v>
      </c>
      <c r="H540">
        <v>9</v>
      </c>
      <c r="I540" s="14">
        <v>44084</v>
      </c>
    </row>
    <row r="541" spans="1:16" x14ac:dyDescent="0.25">
      <c r="A541" s="6" t="s">
        <v>468</v>
      </c>
      <c r="B541" s="98">
        <v>0</v>
      </c>
      <c r="C541" s="9" t="s">
        <v>544</v>
      </c>
      <c r="D541" s="10">
        <v>42605</v>
      </c>
      <c r="E541" s="11">
        <v>2016</v>
      </c>
      <c r="F541" t="s">
        <v>686</v>
      </c>
      <c r="G541">
        <v>1</v>
      </c>
      <c r="H541">
        <v>9</v>
      </c>
      <c r="I541" s="14">
        <v>44084</v>
      </c>
    </row>
    <row r="542" spans="1:16" x14ac:dyDescent="0.25">
      <c r="A542" s="6" t="s">
        <v>468</v>
      </c>
      <c r="B542" s="98">
        <v>0</v>
      </c>
      <c r="C542" s="9" t="s">
        <v>545</v>
      </c>
      <c r="D542" s="10">
        <v>42605</v>
      </c>
      <c r="E542" s="11">
        <v>2016</v>
      </c>
      <c r="F542" t="s">
        <v>686</v>
      </c>
      <c r="G542">
        <v>1</v>
      </c>
      <c r="H542">
        <v>9</v>
      </c>
      <c r="I542" s="14">
        <v>44084</v>
      </c>
    </row>
    <row r="543" spans="1:16" x14ac:dyDescent="0.25">
      <c r="A543" s="6" t="s">
        <v>468</v>
      </c>
      <c r="B543" s="98">
        <v>0</v>
      </c>
      <c r="C543" s="9" t="s">
        <v>546</v>
      </c>
      <c r="D543" s="10">
        <v>42605</v>
      </c>
      <c r="E543" s="11">
        <v>2016</v>
      </c>
      <c r="F543" t="s">
        <v>686</v>
      </c>
      <c r="G543">
        <v>1</v>
      </c>
      <c r="H543">
        <v>9</v>
      </c>
      <c r="I543" s="14">
        <v>44084</v>
      </c>
    </row>
    <row r="544" spans="1:16" x14ac:dyDescent="0.25">
      <c r="A544" s="6" t="s">
        <v>468</v>
      </c>
      <c r="B544" s="98">
        <v>0</v>
      </c>
      <c r="C544" s="9" t="s">
        <v>547</v>
      </c>
      <c r="D544" s="10">
        <v>42605</v>
      </c>
      <c r="E544" s="11">
        <v>2016</v>
      </c>
      <c r="F544" t="s">
        <v>686</v>
      </c>
      <c r="G544">
        <v>1</v>
      </c>
      <c r="H544">
        <v>9</v>
      </c>
      <c r="I544" s="14">
        <v>44084</v>
      </c>
    </row>
    <row r="545" spans="1:16" x14ac:dyDescent="0.25">
      <c r="A545" s="6" t="s">
        <v>468</v>
      </c>
      <c r="B545" s="98">
        <v>0</v>
      </c>
      <c r="C545" s="9" t="s">
        <v>548</v>
      </c>
      <c r="D545" s="10">
        <v>42605</v>
      </c>
      <c r="E545" s="11">
        <v>2016</v>
      </c>
      <c r="F545" t="s">
        <v>686</v>
      </c>
      <c r="G545">
        <v>1</v>
      </c>
      <c r="H545">
        <v>9</v>
      </c>
      <c r="I545" s="14">
        <v>44084</v>
      </c>
    </row>
    <row r="546" spans="1:16" x14ac:dyDescent="0.25">
      <c r="A546" s="6" t="s">
        <v>468</v>
      </c>
      <c r="B546" s="98">
        <v>0</v>
      </c>
      <c r="C546" s="9" t="s">
        <v>549</v>
      </c>
      <c r="D546" s="10">
        <v>42605</v>
      </c>
      <c r="E546" s="11">
        <v>2016</v>
      </c>
      <c r="F546" t="s">
        <v>686</v>
      </c>
      <c r="G546">
        <v>1</v>
      </c>
      <c r="H546">
        <v>9</v>
      </c>
      <c r="I546" s="14">
        <v>44084</v>
      </c>
    </row>
    <row r="547" spans="1:16" x14ac:dyDescent="0.25">
      <c r="A547" s="6" t="s">
        <v>468</v>
      </c>
      <c r="B547" s="98">
        <v>0</v>
      </c>
      <c r="C547" s="9" t="s">
        <v>550</v>
      </c>
      <c r="D547" s="10">
        <v>42605</v>
      </c>
      <c r="E547" s="11">
        <v>2016</v>
      </c>
      <c r="F547" t="s">
        <v>686</v>
      </c>
      <c r="G547">
        <v>1</v>
      </c>
      <c r="H547">
        <v>9</v>
      </c>
      <c r="I547" s="14">
        <v>44084</v>
      </c>
    </row>
    <row r="548" spans="1:16" x14ac:dyDescent="0.25">
      <c r="A548" s="6" t="s">
        <v>468</v>
      </c>
      <c r="B548" s="98">
        <v>0</v>
      </c>
      <c r="C548" s="9" t="s">
        <v>551</v>
      </c>
      <c r="D548" s="10">
        <v>42605</v>
      </c>
      <c r="E548" s="11">
        <v>2016</v>
      </c>
      <c r="F548" t="s">
        <v>686</v>
      </c>
      <c r="G548">
        <v>1</v>
      </c>
      <c r="H548">
        <v>9</v>
      </c>
      <c r="I548" s="14">
        <v>44084</v>
      </c>
    </row>
    <row r="549" spans="1:16" x14ac:dyDescent="0.25">
      <c r="A549" s="6" t="s">
        <v>468</v>
      </c>
      <c r="B549" s="98">
        <v>0</v>
      </c>
      <c r="C549" s="9" t="s">
        <v>552</v>
      </c>
      <c r="D549" s="10">
        <v>42605</v>
      </c>
      <c r="E549" s="11">
        <v>2016</v>
      </c>
      <c r="F549" t="s">
        <v>686</v>
      </c>
      <c r="G549">
        <v>1</v>
      </c>
      <c r="H549">
        <v>9</v>
      </c>
      <c r="I549" s="14">
        <v>44084</v>
      </c>
    </row>
    <row r="550" spans="1:16" x14ac:dyDescent="0.25">
      <c r="A550" s="6" t="s">
        <v>468</v>
      </c>
      <c r="B550" s="98">
        <v>0</v>
      </c>
      <c r="C550" s="9" t="s">
        <v>553</v>
      </c>
      <c r="D550" s="10">
        <v>42605</v>
      </c>
      <c r="E550" s="11">
        <v>2016</v>
      </c>
      <c r="F550" t="s">
        <v>686</v>
      </c>
      <c r="G550">
        <v>1</v>
      </c>
      <c r="H550">
        <v>9</v>
      </c>
      <c r="I550" s="14">
        <v>44084</v>
      </c>
    </row>
    <row r="551" spans="1:16" x14ac:dyDescent="0.25">
      <c r="A551" s="6" t="s">
        <v>468</v>
      </c>
      <c r="B551" s="98">
        <v>0</v>
      </c>
      <c r="C551" s="9" t="s">
        <v>554</v>
      </c>
      <c r="D551" s="10">
        <v>42605</v>
      </c>
      <c r="E551" s="11">
        <v>2016</v>
      </c>
      <c r="F551" t="s">
        <v>686</v>
      </c>
      <c r="G551">
        <v>1</v>
      </c>
      <c r="H551">
        <v>9</v>
      </c>
      <c r="I551" s="14">
        <v>44084</v>
      </c>
    </row>
    <row r="552" spans="1:16" x14ac:dyDescent="0.25">
      <c r="A552" s="6" t="s">
        <v>471</v>
      </c>
      <c r="B552" s="98">
        <v>0</v>
      </c>
      <c r="C552" s="9" t="s">
        <v>555</v>
      </c>
      <c r="D552" s="10">
        <v>42605</v>
      </c>
      <c r="E552" s="11">
        <v>2016</v>
      </c>
      <c r="F552" t="s">
        <v>686</v>
      </c>
      <c r="G552">
        <v>1</v>
      </c>
      <c r="H552">
        <v>6</v>
      </c>
      <c r="I552" s="13"/>
      <c r="P552">
        <v>1</v>
      </c>
    </row>
    <row r="553" spans="1:16" x14ac:dyDescent="0.25">
      <c r="A553" s="6" t="s">
        <v>471</v>
      </c>
      <c r="B553" s="98">
        <v>0</v>
      </c>
      <c r="C553" s="9" t="s">
        <v>556</v>
      </c>
      <c r="D553" s="10">
        <v>42605</v>
      </c>
      <c r="E553" s="11">
        <v>2016</v>
      </c>
      <c r="F553" t="s">
        <v>686</v>
      </c>
      <c r="G553">
        <v>1</v>
      </c>
      <c r="H553">
        <v>6</v>
      </c>
      <c r="I553" s="13"/>
      <c r="P553">
        <v>1</v>
      </c>
    </row>
    <row r="554" spans="1:16" x14ac:dyDescent="0.25">
      <c r="A554" s="6" t="s">
        <v>471</v>
      </c>
      <c r="B554" s="98">
        <v>0</v>
      </c>
      <c r="C554" s="9" t="s">
        <v>557</v>
      </c>
      <c r="D554" s="10">
        <v>42605</v>
      </c>
      <c r="E554" s="11">
        <v>2016</v>
      </c>
      <c r="F554" t="s">
        <v>686</v>
      </c>
      <c r="G554">
        <v>1</v>
      </c>
      <c r="H554">
        <v>6</v>
      </c>
      <c r="I554" s="13"/>
      <c r="P554">
        <v>1</v>
      </c>
    </row>
    <row r="555" spans="1:16" x14ac:dyDescent="0.25">
      <c r="A555" s="6" t="s">
        <v>471</v>
      </c>
      <c r="B555" s="98">
        <v>0</v>
      </c>
      <c r="C555" s="9" t="s">
        <v>558</v>
      </c>
      <c r="D555" s="10">
        <v>42605</v>
      </c>
      <c r="E555" s="11">
        <v>2016</v>
      </c>
      <c r="F555" t="s">
        <v>686</v>
      </c>
      <c r="G555">
        <v>1</v>
      </c>
      <c r="H555">
        <v>6</v>
      </c>
      <c r="I555" s="13"/>
      <c r="P555">
        <v>1</v>
      </c>
    </row>
    <row r="556" spans="1:16" x14ac:dyDescent="0.25">
      <c r="A556" s="6" t="s">
        <v>471</v>
      </c>
      <c r="B556" s="98">
        <v>0</v>
      </c>
      <c r="C556" s="9" t="s">
        <v>559</v>
      </c>
      <c r="D556" s="10">
        <v>42605</v>
      </c>
      <c r="E556" s="11">
        <v>2016</v>
      </c>
      <c r="F556" t="s">
        <v>686</v>
      </c>
      <c r="G556">
        <v>1</v>
      </c>
      <c r="H556">
        <v>6</v>
      </c>
      <c r="I556" s="13"/>
      <c r="P556">
        <v>1</v>
      </c>
    </row>
    <row r="557" spans="1:16" x14ac:dyDescent="0.25">
      <c r="A557" s="6" t="s">
        <v>471</v>
      </c>
      <c r="B557" s="98">
        <v>0</v>
      </c>
      <c r="C557" s="9" t="s">
        <v>560</v>
      </c>
      <c r="D557" s="10">
        <v>42605</v>
      </c>
      <c r="E557" s="11">
        <v>2016</v>
      </c>
      <c r="F557" t="s">
        <v>686</v>
      </c>
      <c r="G557">
        <v>1</v>
      </c>
      <c r="H557">
        <v>6</v>
      </c>
      <c r="I557" s="13"/>
      <c r="P557">
        <v>1</v>
      </c>
    </row>
    <row r="558" spans="1:16" x14ac:dyDescent="0.25">
      <c r="A558" s="6" t="s">
        <v>471</v>
      </c>
      <c r="B558" s="98">
        <v>0</v>
      </c>
      <c r="C558" s="9" t="s">
        <v>561</v>
      </c>
      <c r="D558" s="10">
        <v>42605</v>
      </c>
      <c r="E558" s="11">
        <v>2016</v>
      </c>
      <c r="F558" t="s">
        <v>686</v>
      </c>
      <c r="G558">
        <v>1</v>
      </c>
      <c r="H558">
        <v>6</v>
      </c>
      <c r="I558" s="13"/>
      <c r="P558">
        <v>1</v>
      </c>
    </row>
    <row r="559" spans="1:16" x14ac:dyDescent="0.25">
      <c r="A559" s="6" t="s">
        <v>471</v>
      </c>
      <c r="B559" s="98">
        <v>0</v>
      </c>
      <c r="C559" s="9" t="s">
        <v>562</v>
      </c>
      <c r="D559" s="10">
        <v>42605</v>
      </c>
      <c r="E559" s="11">
        <v>2016</v>
      </c>
      <c r="F559" t="s">
        <v>686</v>
      </c>
      <c r="G559">
        <v>1</v>
      </c>
      <c r="H559">
        <v>6</v>
      </c>
      <c r="I559" s="13"/>
      <c r="P559">
        <v>1</v>
      </c>
    </row>
    <row r="560" spans="1:16" x14ac:dyDescent="0.25">
      <c r="A560" s="6" t="s">
        <v>471</v>
      </c>
      <c r="B560" s="98">
        <v>0</v>
      </c>
      <c r="C560" s="9" t="s">
        <v>563</v>
      </c>
      <c r="D560" s="10">
        <v>42605</v>
      </c>
      <c r="E560" s="11">
        <v>2016</v>
      </c>
      <c r="F560" t="s">
        <v>686</v>
      </c>
      <c r="G560">
        <v>1</v>
      </c>
      <c r="H560">
        <v>6</v>
      </c>
      <c r="I560" s="13"/>
      <c r="P560">
        <v>1</v>
      </c>
    </row>
    <row r="561" spans="1:16" x14ac:dyDescent="0.25">
      <c r="A561" s="6" t="s">
        <v>471</v>
      </c>
      <c r="B561" s="98">
        <v>0</v>
      </c>
      <c r="C561" s="9" t="s">
        <v>546</v>
      </c>
      <c r="D561" s="10">
        <v>42605</v>
      </c>
      <c r="E561" s="11">
        <v>2016</v>
      </c>
      <c r="F561" t="s">
        <v>686</v>
      </c>
      <c r="G561">
        <v>1</v>
      </c>
      <c r="H561">
        <v>6</v>
      </c>
      <c r="I561" s="13"/>
      <c r="P561">
        <v>1</v>
      </c>
    </row>
    <row r="562" spans="1:16" x14ac:dyDescent="0.25">
      <c r="A562" s="6" t="s">
        <v>471</v>
      </c>
      <c r="B562" s="98">
        <v>0</v>
      </c>
      <c r="C562" s="9" t="s">
        <v>564</v>
      </c>
      <c r="D562" s="10">
        <v>42605</v>
      </c>
      <c r="E562" s="11">
        <v>2016</v>
      </c>
      <c r="F562" t="s">
        <v>686</v>
      </c>
      <c r="G562">
        <v>1</v>
      </c>
      <c r="H562">
        <v>6</v>
      </c>
      <c r="I562" s="13"/>
      <c r="P562">
        <v>1</v>
      </c>
    </row>
    <row r="563" spans="1:16" x14ac:dyDescent="0.25">
      <c r="A563" s="6" t="s">
        <v>471</v>
      </c>
      <c r="B563" s="98">
        <v>0</v>
      </c>
      <c r="C563" s="9" t="s">
        <v>565</v>
      </c>
      <c r="D563" s="10">
        <v>42605</v>
      </c>
      <c r="E563" s="11">
        <v>2016</v>
      </c>
      <c r="F563" t="s">
        <v>686</v>
      </c>
      <c r="G563">
        <v>1</v>
      </c>
      <c r="H563">
        <v>6</v>
      </c>
      <c r="I563" s="13"/>
      <c r="P563">
        <v>1</v>
      </c>
    </row>
    <row r="564" spans="1:16" x14ac:dyDescent="0.25">
      <c r="A564" s="6" t="s">
        <v>471</v>
      </c>
      <c r="B564" s="98">
        <v>0</v>
      </c>
      <c r="C564" s="9" t="s">
        <v>566</v>
      </c>
      <c r="D564" s="10">
        <v>42605</v>
      </c>
      <c r="E564" s="11">
        <v>2016</v>
      </c>
      <c r="F564" t="s">
        <v>686</v>
      </c>
      <c r="G564">
        <v>1</v>
      </c>
      <c r="H564">
        <v>6</v>
      </c>
      <c r="I564" s="13"/>
      <c r="P564">
        <v>1</v>
      </c>
    </row>
    <row r="565" spans="1:16" x14ac:dyDescent="0.25">
      <c r="A565" s="6" t="s">
        <v>471</v>
      </c>
      <c r="B565" s="98">
        <v>0</v>
      </c>
      <c r="C565" s="9" t="s">
        <v>567</v>
      </c>
      <c r="D565" s="10">
        <v>42605</v>
      </c>
      <c r="E565" s="11">
        <v>2016</v>
      </c>
      <c r="F565" t="s">
        <v>686</v>
      </c>
      <c r="G565">
        <v>1</v>
      </c>
      <c r="H565">
        <v>6</v>
      </c>
      <c r="I565" s="13"/>
      <c r="P565">
        <v>1</v>
      </c>
    </row>
    <row r="566" spans="1:16" x14ac:dyDescent="0.25">
      <c r="A566" s="6" t="s">
        <v>471</v>
      </c>
      <c r="B566" s="98">
        <v>0</v>
      </c>
      <c r="C566" s="9" t="s">
        <v>568</v>
      </c>
      <c r="D566" s="10">
        <v>42605</v>
      </c>
      <c r="E566" s="11">
        <v>2016</v>
      </c>
      <c r="F566" t="s">
        <v>686</v>
      </c>
      <c r="G566">
        <v>1</v>
      </c>
      <c r="H566">
        <v>6</v>
      </c>
      <c r="I566" s="13"/>
      <c r="P566">
        <v>1</v>
      </c>
    </row>
    <row r="567" spans="1:16" x14ac:dyDescent="0.25">
      <c r="A567" s="6" t="s">
        <v>471</v>
      </c>
      <c r="B567" s="98">
        <v>0</v>
      </c>
      <c r="C567" s="9" t="s">
        <v>569</v>
      </c>
      <c r="D567" s="10">
        <v>42605</v>
      </c>
      <c r="E567" s="11">
        <v>2016</v>
      </c>
      <c r="F567" t="s">
        <v>686</v>
      </c>
      <c r="G567">
        <v>1</v>
      </c>
      <c r="H567">
        <v>6</v>
      </c>
      <c r="I567" s="13"/>
      <c r="P567">
        <v>1</v>
      </c>
    </row>
    <row r="568" spans="1:16" x14ac:dyDescent="0.25">
      <c r="A568" s="6" t="s">
        <v>471</v>
      </c>
      <c r="B568" s="98">
        <v>0</v>
      </c>
      <c r="C568" s="9" t="s">
        <v>570</v>
      </c>
      <c r="D568" s="10">
        <v>42605</v>
      </c>
      <c r="E568" s="11">
        <v>2016</v>
      </c>
      <c r="F568" t="s">
        <v>686</v>
      </c>
      <c r="G568">
        <v>1</v>
      </c>
      <c r="H568">
        <v>6</v>
      </c>
      <c r="I568" s="13"/>
      <c r="P568">
        <v>1</v>
      </c>
    </row>
    <row r="569" spans="1:16" x14ac:dyDescent="0.25">
      <c r="A569" s="6" t="s">
        <v>471</v>
      </c>
      <c r="B569" s="98">
        <v>0</v>
      </c>
      <c r="C569" s="9" t="s">
        <v>571</v>
      </c>
      <c r="D569" s="10">
        <v>42605</v>
      </c>
      <c r="E569" s="11">
        <v>2016</v>
      </c>
      <c r="F569" t="s">
        <v>686</v>
      </c>
      <c r="G569">
        <v>1</v>
      </c>
      <c r="H569">
        <v>6</v>
      </c>
      <c r="I569" s="13"/>
      <c r="P569">
        <v>1</v>
      </c>
    </row>
    <row r="570" spans="1:16" x14ac:dyDescent="0.25">
      <c r="A570" s="6" t="s">
        <v>510</v>
      </c>
      <c r="B570" s="98">
        <v>0</v>
      </c>
      <c r="C570" s="9" t="s">
        <v>511</v>
      </c>
      <c r="D570" s="10">
        <v>42605</v>
      </c>
      <c r="E570" s="11">
        <v>2016</v>
      </c>
      <c r="F570" t="s">
        <v>686</v>
      </c>
      <c r="G570">
        <v>1</v>
      </c>
      <c r="H570">
        <v>7</v>
      </c>
      <c r="I570" s="13">
        <v>44084</v>
      </c>
    </row>
    <row r="571" spans="1:16" x14ac:dyDescent="0.25">
      <c r="A571" s="6" t="s">
        <v>510</v>
      </c>
      <c r="B571" s="98">
        <v>0</v>
      </c>
      <c r="C571" s="9" t="s">
        <v>512</v>
      </c>
      <c r="D571" s="10">
        <v>42605</v>
      </c>
      <c r="E571" s="11">
        <v>2016</v>
      </c>
      <c r="F571" t="s">
        <v>686</v>
      </c>
      <c r="G571">
        <v>1</v>
      </c>
      <c r="H571">
        <v>7</v>
      </c>
      <c r="I571" s="13">
        <v>44084</v>
      </c>
    </row>
    <row r="572" spans="1:16" x14ac:dyDescent="0.25">
      <c r="A572" s="6" t="s">
        <v>510</v>
      </c>
      <c r="B572" s="98">
        <v>0</v>
      </c>
      <c r="C572" s="9" t="s">
        <v>513</v>
      </c>
      <c r="D572" s="10">
        <v>42605</v>
      </c>
      <c r="E572" s="11">
        <v>2016</v>
      </c>
      <c r="F572" t="s">
        <v>686</v>
      </c>
      <c r="G572">
        <v>1</v>
      </c>
      <c r="H572">
        <v>7</v>
      </c>
      <c r="I572" s="13">
        <v>44084</v>
      </c>
    </row>
    <row r="573" spans="1:16" x14ac:dyDescent="0.25">
      <c r="A573" s="6" t="s">
        <v>510</v>
      </c>
      <c r="B573" s="98">
        <v>0</v>
      </c>
      <c r="C573" s="9" t="s">
        <v>514</v>
      </c>
      <c r="D573" s="10">
        <v>42605</v>
      </c>
      <c r="E573" s="11">
        <v>2016</v>
      </c>
      <c r="F573" t="s">
        <v>686</v>
      </c>
      <c r="G573">
        <v>1</v>
      </c>
      <c r="H573">
        <v>7</v>
      </c>
      <c r="I573" s="13">
        <v>44084</v>
      </c>
    </row>
    <row r="574" spans="1:16" x14ac:dyDescent="0.25">
      <c r="A574" s="6" t="s">
        <v>510</v>
      </c>
      <c r="B574" s="98">
        <v>0</v>
      </c>
      <c r="C574" s="9" t="s">
        <v>515</v>
      </c>
      <c r="D574" s="10">
        <v>42605</v>
      </c>
      <c r="E574" s="11">
        <v>2016</v>
      </c>
      <c r="F574" t="s">
        <v>686</v>
      </c>
      <c r="G574">
        <v>1</v>
      </c>
      <c r="H574">
        <v>7</v>
      </c>
      <c r="I574" s="13">
        <v>44084</v>
      </c>
    </row>
    <row r="575" spans="1:16" x14ac:dyDescent="0.25">
      <c r="A575" s="6" t="s">
        <v>510</v>
      </c>
      <c r="B575" s="98">
        <v>0</v>
      </c>
      <c r="C575" s="9" t="s">
        <v>516</v>
      </c>
      <c r="D575" s="10">
        <v>42605</v>
      </c>
      <c r="E575" s="11">
        <v>2016</v>
      </c>
      <c r="F575" t="s">
        <v>686</v>
      </c>
      <c r="G575">
        <v>1</v>
      </c>
      <c r="H575">
        <v>7</v>
      </c>
      <c r="I575" s="13">
        <v>44084</v>
      </c>
    </row>
    <row r="576" spans="1:16" x14ac:dyDescent="0.25">
      <c r="A576" s="6" t="s">
        <v>510</v>
      </c>
      <c r="B576" s="98">
        <v>0</v>
      </c>
      <c r="C576" s="9" t="s">
        <v>517</v>
      </c>
      <c r="D576" s="10">
        <v>42605</v>
      </c>
      <c r="E576" s="11">
        <v>2016</v>
      </c>
      <c r="F576" t="s">
        <v>686</v>
      </c>
      <c r="G576">
        <v>1</v>
      </c>
      <c r="H576">
        <v>7</v>
      </c>
      <c r="I576" s="13">
        <v>44084</v>
      </c>
    </row>
    <row r="577" spans="1:13" x14ac:dyDescent="0.25">
      <c r="A577" s="6" t="s">
        <v>510</v>
      </c>
      <c r="B577" s="98">
        <v>0</v>
      </c>
      <c r="C577" s="9" t="s">
        <v>518</v>
      </c>
      <c r="D577" s="10">
        <v>42605</v>
      </c>
      <c r="E577" s="11">
        <v>2016</v>
      </c>
      <c r="F577" t="s">
        <v>686</v>
      </c>
      <c r="G577">
        <v>1</v>
      </c>
      <c r="H577">
        <v>7</v>
      </c>
      <c r="I577" s="13">
        <v>44084</v>
      </c>
    </row>
    <row r="578" spans="1:13" x14ac:dyDescent="0.25">
      <c r="A578" s="6" t="s">
        <v>510</v>
      </c>
      <c r="B578" s="98">
        <v>0</v>
      </c>
      <c r="C578" s="9" t="s">
        <v>519</v>
      </c>
      <c r="D578" s="10">
        <v>42605</v>
      </c>
      <c r="E578" s="11">
        <v>2016</v>
      </c>
      <c r="F578" t="s">
        <v>686</v>
      </c>
      <c r="G578">
        <v>1</v>
      </c>
      <c r="H578">
        <v>7</v>
      </c>
      <c r="I578" s="13">
        <v>44084</v>
      </c>
    </row>
    <row r="579" spans="1:13" x14ac:dyDescent="0.25">
      <c r="A579" s="6" t="s">
        <v>510</v>
      </c>
      <c r="B579" s="98">
        <v>0</v>
      </c>
      <c r="C579" s="9" t="s">
        <v>520</v>
      </c>
      <c r="D579" s="10">
        <v>42605</v>
      </c>
      <c r="E579" s="11">
        <v>2016</v>
      </c>
      <c r="F579" t="s">
        <v>686</v>
      </c>
      <c r="G579">
        <v>1</v>
      </c>
      <c r="H579">
        <v>7</v>
      </c>
      <c r="I579" s="13">
        <v>44084</v>
      </c>
    </row>
    <row r="580" spans="1:13" x14ac:dyDescent="0.25">
      <c r="A580" s="6" t="s">
        <v>510</v>
      </c>
      <c r="B580" s="98">
        <v>0</v>
      </c>
      <c r="C580" s="9" t="s">
        <v>521</v>
      </c>
      <c r="D580" s="10">
        <v>42605</v>
      </c>
      <c r="E580" s="11">
        <v>2016</v>
      </c>
      <c r="F580" t="s">
        <v>686</v>
      </c>
      <c r="G580">
        <v>1</v>
      </c>
      <c r="H580">
        <v>7</v>
      </c>
      <c r="I580" s="13">
        <v>44084</v>
      </c>
    </row>
    <row r="581" spans="1:13" x14ac:dyDescent="0.25">
      <c r="A581" s="6" t="s">
        <v>510</v>
      </c>
      <c r="B581" s="98">
        <v>0</v>
      </c>
      <c r="C581" s="9" t="s">
        <v>522</v>
      </c>
      <c r="D581" s="10">
        <v>42605</v>
      </c>
      <c r="E581" s="11">
        <v>2016</v>
      </c>
      <c r="F581" t="s">
        <v>686</v>
      </c>
      <c r="G581">
        <v>1</v>
      </c>
      <c r="H581">
        <v>7</v>
      </c>
      <c r="I581" s="13">
        <v>44084</v>
      </c>
    </row>
    <row r="582" spans="1:13" x14ac:dyDescent="0.25">
      <c r="A582" s="6" t="s">
        <v>510</v>
      </c>
      <c r="B582" s="98">
        <v>0</v>
      </c>
      <c r="C582" s="9" t="s">
        <v>523</v>
      </c>
      <c r="D582" s="10">
        <v>42605</v>
      </c>
      <c r="E582" s="11">
        <v>2016</v>
      </c>
      <c r="F582" t="s">
        <v>686</v>
      </c>
      <c r="G582">
        <v>1</v>
      </c>
      <c r="H582">
        <v>7</v>
      </c>
      <c r="I582" s="13">
        <v>44084</v>
      </c>
    </row>
    <row r="583" spans="1:13" x14ac:dyDescent="0.25">
      <c r="A583" s="6" t="s">
        <v>510</v>
      </c>
      <c r="B583" s="98">
        <v>0</v>
      </c>
      <c r="C583" s="9" t="s">
        <v>524</v>
      </c>
      <c r="D583" s="10">
        <v>42605</v>
      </c>
      <c r="E583" s="11">
        <v>2016</v>
      </c>
      <c r="F583" t="s">
        <v>686</v>
      </c>
      <c r="G583">
        <v>1</v>
      </c>
      <c r="H583">
        <v>7</v>
      </c>
      <c r="I583" s="13">
        <v>44084</v>
      </c>
    </row>
    <row r="584" spans="1:13" x14ac:dyDescent="0.25">
      <c r="A584" s="6" t="s">
        <v>510</v>
      </c>
      <c r="B584" s="98">
        <v>0</v>
      </c>
      <c r="C584" s="9" t="s">
        <v>525</v>
      </c>
      <c r="D584" s="10">
        <v>42605</v>
      </c>
      <c r="E584" s="11">
        <v>2016</v>
      </c>
      <c r="F584" t="s">
        <v>686</v>
      </c>
      <c r="G584">
        <v>1</v>
      </c>
      <c r="H584">
        <v>7</v>
      </c>
      <c r="I584" s="13">
        <v>44084</v>
      </c>
    </row>
    <row r="585" spans="1:13" x14ac:dyDescent="0.25">
      <c r="A585" s="6" t="s">
        <v>510</v>
      </c>
      <c r="B585" s="98">
        <v>0</v>
      </c>
      <c r="C585" s="9" t="s">
        <v>526</v>
      </c>
      <c r="D585" s="10">
        <v>42605</v>
      </c>
      <c r="E585" s="11">
        <v>2016</v>
      </c>
      <c r="F585" t="s">
        <v>686</v>
      </c>
      <c r="G585">
        <v>1</v>
      </c>
      <c r="H585">
        <v>7</v>
      </c>
      <c r="I585" s="13">
        <v>44084</v>
      </c>
    </row>
    <row r="586" spans="1:13" x14ac:dyDescent="0.25">
      <c r="A586" s="6" t="s">
        <v>510</v>
      </c>
      <c r="B586" s="98">
        <v>0</v>
      </c>
      <c r="C586" s="9" t="s">
        <v>527</v>
      </c>
      <c r="D586" s="10">
        <v>42605</v>
      </c>
      <c r="E586" s="11">
        <v>2016</v>
      </c>
      <c r="F586" t="s">
        <v>686</v>
      </c>
      <c r="G586">
        <v>1</v>
      </c>
      <c r="H586">
        <v>7</v>
      </c>
      <c r="I586" s="13">
        <v>44084</v>
      </c>
    </row>
    <row r="587" spans="1:13" x14ac:dyDescent="0.25">
      <c r="A587" s="6" t="s">
        <v>510</v>
      </c>
      <c r="B587" s="98">
        <v>0</v>
      </c>
      <c r="C587" s="9" t="s">
        <v>528</v>
      </c>
      <c r="D587" s="10">
        <v>42605</v>
      </c>
      <c r="E587" s="11">
        <v>2016</v>
      </c>
      <c r="F587" t="s">
        <v>686</v>
      </c>
      <c r="G587">
        <v>1</v>
      </c>
      <c r="H587">
        <v>7</v>
      </c>
      <c r="I587" s="13">
        <v>44084</v>
      </c>
    </row>
    <row r="588" spans="1:13" x14ac:dyDescent="0.25">
      <c r="A588" s="6" t="s">
        <v>473</v>
      </c>
      <c r="B588" s="98">
        <v>0</v>
      </c>
      <c r="C588" s="9" t="s">
        <v>474</v>
      </c>
      <c r="D588" s="10">
        <v>42612</v>
      </c>
      <c r="E588" s="11">
        <v>2016</v>
      </c>
      <c r="F588" t="s">
        <v>686</v>
      </c>
      <c r="G588">
        <v>1</v>
      </c>
      <c r="H588">
        <v>8</v>
      </c>
      <c r="I588" s="13">
        <v>44084</v>
      </c>
      <c r="M588">
        <v>1</v>
      </c>
    </row>
    <row r="589" spans="1:13" x14ac:dyDescent="0.25">
      <c r="A589" s="6" t="s">
        <v>473</v>
      </c>
      <c r="B589" s="98">
        <v>0</v>
      </c>
      <c r="C589" s="9" t="s">
        <v>475</v>
      </c>
      <c r="D589" s="10">
        <v>42612</v>
      </c>
      <c r="E589" s="11">
        <v>2016</v>
      </c>
      <c r="F589" t="s">
        <v>686</v>
      </c>
      <c r="G589">
        <v>1</v>
      </c>
      <c r="H589">
        <v>8</v>
      </c>
      <c r="I589" s="13">
        <v>44084</v>
      </c>
      <c r="M589">
        <v>1</v>
      </c>
    </row>
    <row r="590" spans="1:13" x14ac:dyDescent="0.25">
      <c r="A590" s="6" t="s">
        <v>473</v>
      </c>
      <c r="B590" s="98">
        <v>0</v>
      </c>
      <c r="C590" s="9" t="s">
        <v>476</v>
      </c>
      <c r="D590" s="10">
        <v>42612</v>
      </c>
      <c r="E590" s="11">
        <v>2016</v>
      </c>
      <c r="F590" t="s">
        <v>686</v>
      </c>
      <c r="G590">
        <v>1</v>
      </c>
      <c r="H590">
        <v>8</v>
      </c>
      <c r="I590" s="13">
        <v>44084</v>
      </c>
      <c r="M590">
        <v>1</v>
      </c>
    </row>
    <row r="591" spans="1:13" x14ac:dyDescent="0.25">
      <c r="A591" s="6" t="s">
        <v>473</v>
      </c>
      <c r="B591" s="98">
        <v>0</v>
      </c>
      <c r="C591" s="9" t="s">
        <v>477</v>
      </c>
      <c r="D591" s="10">
        <v>42612</v>
      </c>
      <c r="E591" s="11">
        <v>2016</v>
      </c>
      <c r="F591" t="s">
        <v>686</v>
      </c>
      <c r="G591">
        <v>1</v>
      </c>
      <c r="H591">
        <v>8</v>
      </c>
      <c r="I591" s="13">
        <v>44084</v>
      </c>
      <c r="M591">
        <v>1</v>
      </c>
    </row>
    <row r="592" spans="1:13" x14ac:dyDescent="0.25">
      <c r="A592" s="6" t="s">
        <v>473</v>
      </c>
      <c r="B592" s="98">
        <v>0</v>
      </c>
      <c r="C592" s="9" t="s">
        <v>478</v>
      </c>
      <c r="D592" s="10">
        <v>42612</v>
      </c>
      <c r="E592" s="11">
        <v>2016</v>
      </c>
      <c r="F592" t="s">
        <v>686</v>
      </c>
      <c r="G592">
        <v>1</v>
      </c>
      <c r="H592">
        <v>8</v>
      </c>
      <c r="I592" s="13">
        <v>44084</v>
      </c>
      <c r="M592">
        <v>1</v>
      </c>
    </row>
    <row r="593" spans="1:13" x14ac:dyDescent="0.25">
      <c r="A593" s="6" t="s">
        <v>473</v>
      </c>
      <c r="B593" s="98">
        <v>0</v>
      </c>
      <c r="C593" s="9" t="s">
        <v>479</v>
      </c>
      <c r="D593" s="10">
        <v>42612</v>
      </c>
      <c r="E593" s="11">
        <v>2016</v>
      </c>
      <c r="F593" t="s">
        <v>686</v>
      </c>
      <c r="G593">
        <v>1</v>
      </c>
      <c r="H593">
        <v>8</v>
      </c>
      <c r="I593" s="13">
        <v>44084</v>
      </c>
      <c r="M593">
        <v>1</v>
      </c>
    </row>
    <row r="594" spans="1:13" x14ac:dyDescent="0.25">
      <c r="A594" s="6" t="s">
        <v>473</v>
      </c>
      <c r="B594" s="98">
        <v>0</v>
      </c>
      <c r="C594" s="9" t="s">
        <v>480</v>
      </c>
      <c r="D594" s="10">
        <v>42612</v>
      </c>
      <c r="E594" s="11">
        <v>2016</v>
      </c>
      <c r="F594" t="s">
        <v>686</v>
      </c>
      <c r="G594">
        <v>1</v>
      </c>
      <c r="H594">
        <v>8</v>
      </c>
      <c r="I594" s="13">
        <v>44084</v>
      </c>
      <c r="M594">
        <v>1</v>
      </c>
    </row>
    <row r="595" spans="1:13" x14ac:dyDescent="0.25">
      <c r="A595" s="6" t="s">
        <v>473</v>
      </c>
      <c r="B595" s="98">
        <v>0</v>
      </c>
      <c r="C595" s="9" t="s">
        <v>481</v>
      </c>
      <c r="D595" s="10">
        <v>42612</v>
      </c>
      <c r="E595" s="11">
        <v>2016</v>
      </c>
      <c r="F595" t="s">
        <v>686</v>
      </c>
      <c r="G595">
        <v>1</v>
      </c>
      <c r="H595">
        <v>8</v>
      </c>
      <c r="I595" s="13">
        <v>44084</v>
      </c>
      <c r="M595">
        <v>1</v>
      </c>
    </row>
    <row r="596" spans="1:13" x14ac:dyDescent="0.25">
      <c r="A596" s="6" t="s">
        <v>473</v>
      </c>
      <c r="B596" s="98">
        <v>0</v>
      </c>
      <c r="C596" s="9" t="s">
        <v>482</v>
      </c>
      <c r="D596" s="10">
        <v>42612</v>
      </c>
      <c r="E596" s="11">
        <v>2016</v>
      </c>
      <c r="F596" t="s">
        <v>686</v>
      </c>
      <c r="G596">
        <v>1</v>
      </c>
      <c r="H596">
        <v>8</v>
      </c>
      <c r="I596" s="13">
        <v>44084</v>
      </c>
      <c r="M596">
        <v>1</v>
      </c>
    </row>
    <row r="597" spans="1:13" x14ac:dyDescent="0.25">
      <c r="A597" s="6" t="s">
        <v>473</v>
      </c>
      <c r="B597" s="98">
        <v>0</v>
      </c>
      <c r="C597" s="9" t="s">
        <v>483</v>
      </c>
      <c r="D597" s="10">
        <v>42612</v>
      </c>
      <c r="E597" s="11">
        <v>2016</v>
      </c>
      <c r="F597" t="s">
        <v>686</v>
      </c>
      <c r="G597">
        <v>1</v>
      </c>
      <c r="H597">
        <v>8</v>
      </c>
      <c r="I597" s="13">
        <v>44084</v>
      </c>
      <c r="M597">
        <v>1</v>
      </c>
    </row>
    <row r="598" spans="1:13" x14ac:dyDescent="0.25">
      <c r="A598" s="6" t="s">
        <v>473</v>
      </c>
      <c r="B598" s="98">
        <v>0</v>
      </c>
      <c r="C598" s="9" t="s">
        <v>484</v>
      </c>
      <c r="D598" s="10">
        <v>42612</v>
      </c>
      <c r="E598" s="11">
        <v>2016</v>
      </c>
      <c r="F598" t="s">
        <v>686</v>
      </c>
      <c r="G598">
        <v>1</v>
      </c>
      <c r="H598">
        <v>8</v>
      </c>
      <c r="I598" s="13">
        <v>44084</v>
      </c>
      <c r="M598">
        <v>1</v>
      </c>
    </row>
    <row r="599" spans="1:13" x14ac:dyDescent="0.25">
      <c r="A599" s="6" t="s">
        <v>473</v>
      </c>
      <c r="B599" s="98">
        <v>0</v>
      </c>
      <c r="C599" s="9" t="s">
        <v>485</v>
      </c>
      <c r="D599" s="10">
        <v>42612</v>
      </c>
      <c r="E599" s="11">
        <v>2016</v>
      </c>
      <c r="F599" t="s">
        <v>686</v>
      </c>
      <c r="G599">
        <v>1</v>
      </c>
      <c r="H599">
        <v>8</v>
      </c>
      <c r="I599" s="13">
        <v>44084</v>
      </c>
      <c r="M599">
        <v>1</v>
      </c>
    </row>
    <row r="600" spans="1:13" x14ac:dyDescent="0.25">
      <c r="A600" s="6" t="s">
        <v>473</v>
      </c>
      <c r="B600" s="98">
        <v>0</v>
      </c>
      <c r="C600" s="9" t="s">
        <v>486</v>
      </c>
      <c r="D600" s="10">
        <v>42612</v>
      </c>
      <c r="E600" s="11">
        <v>2016</v>
      </c>
      <c r="F600" t="s">
        <v>686</v>
      </c>
      <c r="G600">
        <v>1</v>
      </c>
      <c r="H600">
        <v>8</v>
      </c>
      <c r="I600" s="13">
        <v>44084</v>
      </c>
      <c r="M600">
        <v>1</v>
      </c>
    </row>
    <row r="601" spans="1:13" x14ac:dyDescent="0.25">
      <c r="A601" s="6" t="s">
        <v>473</v>
      </c>
      <c r="B601" s="98">
        <v>0</v>
      </c>
      <c r="C601" s="9" t="s">
        <v>487</v>
      </c>
      <c r="D601" s="10">
        <v>42612</v>
      </c>
      <c r="E601" s="11">
        <v>2016</v>
      </c>
      <c r="F601" t="s">
        <v>686</v>
      </c>
      <c r="G601">
        <v>1</v>
      </c>
      <c r="H601">
        <v>8</v>
      </c>
      <c r="I601" s="13">
        <v>44084</v>
      </c>
      <c r="M601">
        <v>1</v>
      </c>
    </row>
    <row r="602" spans="1:13" x14ac:dyDescent="0.25">
      <c r="A602" s="6" t="s">
        <v>473</v>
      </c>
      <c r="B602" s="98">
        <v>0</v>
      </c>
      <c r="C602" s="9" t="s">
        <v>488</v>
      </c>
      <c r="D602" s="10">
        <v>42612</v>
      </c>
      <c r="E602" s="11">
        <v>2016</v>
      </c>
      <c r="F602" t="s">
        <v>686</v>
      </c>
      <c r="G602">
        <v>1</v>
      </c>
      <c r="H602">
        <v>8</v>
      </c>
      <c r="I602" s="13">
        <v>44084</v>
      </c>
      <c r="M602">
        <v>1</v>
      </c>
    </row>
    <row r="603" spans="1:13" x14ac:dyDescent="0.25">
      <c r="A603" s="6" t="s">
        <v>473</v>
      </c>
      <c r="B603" s="98">
        <v>0</v>
      </c>
      <c r="C603" s="9" t="s">
        <v>489</v>
      </c>
      <c r="D603" s="10">
        <v>42612</v>
      </c>
      <c r="E603" s="11">
        <v>2016</v>
      </c>
      <c r="F603" t="s">
        <v>686</v>
      </c>
      <c r="G603">
        <v>1</v>
      </c>
      <c r="H603">
        <v>8</v>
      </c>
      <c r="I603" s="13">
        <v>44084</v>
      </c>
      <c r="M603">
        <v>1</v>
      </c>
    </row>
    <row r="604" spans="1:13" x14ac:dyDescent="0.25">
      <c r="A604" s="6" t="s">
        <v>473</v>
      </c>
      <c r="B604" s="98">
        <v>0</v>
      </c>
      <c r="C604" s="9" t="s">
        <v>490</v>
      </c>
      <c r="D604" s="10">
        <v>42612</v>
      </c>
      <c r="E604" s="11">
        <v>2016</v>
      </c>
      <c r="F604" t="s">
        <v>686</v>
      </c>
      <c r="G604">
        <v>1</v>
      </c>
      <c r="H604">
        <v>8</v>
      </c>
      <c r="I604" s="13">
        <v>44084</v>
      </c>
      <c r="M604">
        <v>1</v>
      </c>
    </row>
    <row r="605" spans="1:13" x14ac:dyDescent="0.25">
      <c r="A605" s="6" t="s">
        <v>473</v>
      </c>
      <c r="B605" s="98">
        <v>0</v>
      </c>
      <c r="C605" s="9" t="s">
        <v>491</v>
      </c>
      <c r="D605" s="10">
        <v>42612</v>
      </c>
      <c r="E605" s="11">
        <v>2016</v>
      </c>
      <c r="F605" t="s">
        <v>686</v>
      </c>
      <c r="G605">
        <v>1</v>
      </c>
      <c r="H605">
        <v>8</v>
      </c>
      <c r="I605" s="13">
        <v>44084</v>
      </c>
      <c r="M605">
        <v>1</v>
      </c>
    </row>
    <row r="606" spans="1:13" x14ac:dyDescent="0.25">
      <c r="A606" s="6" t="s">
        <v>473</v>
      </c>
      <c r="B606" s="98">
        <v>0</v>
      </c>
      <c r="C606" s="9" t="s">
        <v>492</v>
      </c>
      <c r="D606" s="10">
        <v>42612</v>
      </c>
      <c r="E606" s="11">
        <v>2016</v>
      </c>
      <c r="F606" t="s">
        <v>686</v>
      </c>
      <c r="G606">
        <v>1</v>
      </c>
      <c r="H606">
        <v>8</v>
      </c>
      <c r="I606" s="13">
        <v>44084</v>
      </c>
      <c r="M606">
        <v>1</v>
      </c>
    </row>
    <row r="607" spans="1:13" x14ac:dyDescent="0.25">
      <c r="A607" s="6" t="s">
        <v>473</v>
      </c>
      <c r="B607" s="98">
        <v>0</v>
      </c>
      <c r="C607" s="9" t="s">
        <v>493</v>
      </c>
      <c r="D607" s="10">
        <v>42612</v>
      </c>
      <c r="E607" s="11">
        <v>2016</v>
      </c>
      <c r="F607" t="s">
        <v>686</v>
      </c>
      <c r="G607">
        <v>1</v>
      </c>
      <c r="H607">
        <v>8</v>
      </c>
      <c r="I607" s="13">
        <v>44084</v>
      </c>
      <c r="M607">
        <v>1</v>
      </c>
    </row>
    <row r="608" spans="1:13" x14ac:dyDescent="0.25">
      <c r="A608" s="6" t="s">
        <v>473</v>
      </c>
      <c r="B608" s="98">
        <v>0</v>
      </c>
      <c r="C608" s="9" t="s">
        <v>494</v>
      </c>
      <c r="D608" s="10">
        <v>42612</v>
      </c>
      <c r="E608" s="11">
        <v>2016</v>
      </c>
      <c r="F608" t="s">
        <v>686</v>
      </c>
      <c r="G608">
        <v>1</v>
      </c>
      <c r="H608">
        <v>8</v>
      </c>
      <c r="I608" s="13">
        <v>44084</v>
      </c>
      <c r="M608">
        <v>1</v>
      </c>
    </row>
    <row r="609" spans="1:16" x14ac:dyDescent="0.25">
      <c r="A609" s="6" t="s">
        <v>473</v>
      </c>
      <c r="B609" s="98">
        <v>0</v>
      </c>
      <c r="C609" s="9" t="s">
        <v>495</v>
      </c>
      <c r="D609" s="10">
        <v>42612</v>
      </c>
      <c r="E609" s="11">
        <v>2016</v>
      </c>
      <c r="F609" t="s">
        <v>686</v>
      </c>
      <c r="G609">
        <v>1</v>
      </c>
      <c r="H609">
        <v>8</v>
      </c>
      <c r="I609" s="13">
        <v>44084</v>
      </c>
      <c r="M609">
        <v>1</v>
      </c>
    </row>
    <row r="610" spans="1:16" x14ac:dyDescent="0.25">
      <c r="A610" s="6" t="s">
        <v>473</v>
      </c>
      <c r="B610" s="98">
        <v>0</v>
      </c>
      <c r="C610" s="9" t="s">
        <v>496</v>
      </c>
      <c r="D610" s="10">
        <v>42612</v>
      </c>
      <c r="E610" s="11">
        <v>2016</v>
      </c>
      <c r="F610" t="s">
        <v>686</v>
      </c>
      <c r="G610">
        <v>1</v>
      </c>
      <c r="H610">
        <v>8</v>
      </c>
      <c r="I610" s="13">
        <v>44084</v>
      </c>
      <c r="M610">
        <v>1</v>
      </c>
    </row>
    <row r="611" spans="1:16" x14ac:dyDescent="0.25">
      <c r="A611" s="6" t="s">
        <v>473</v>
      </c>
      <c r="B611" s="98">
        <v>0</v>
      </c>
      <c r="C611" s="9" t="s">
        <v>497</v>
      </c>
      <c r="D611" s="10">
        <v>42612</v>
      </c>
      <c r="E611" s="11">
        <v>2016</v>
      </c>
      <c r="F611" t="s">
        <v>686</v>
      </c>
      <c r="G611">
        <v>1</v>
      </c>
      <c r="H611">
        <v>8</v>
      </c>
      <c r="I611" s="13">
        <v>44084</v>
      </c>
      <c r="M611">
        <v>1</v>
      </c>
    </row>
    <row r="612" spans="1:16" x14ac:dyDescent="0.25">
      <c r="A612" s="6" t="s">
        <v>473</v>
      </c>
      <c r="B612" s="98">
        <v>0</v>
      </c>
      <c r="C612" s="9" t="s">
        <v>498</v>
      </c>
      <c r="D612" s="10">
        <v>42612</v>
      </c>
      <c r="E612" s="11">
        <v>2016</v>
      </c>
      <c r="F612" t="s">
        <v>686</v>
      </c>
      <c r="G612">
        <v>1</v>
      </c>
      <c r="H612">
        <v>8</v>
      </c>
      <c r="I612" s="13">
        <v>44084</v>
      </c>
      <c r="M612">
        <v>1</v>
      </c>
    </row>
    <row r="613" spans="1:16" x14ac:dyDescent="0.25">
      <c r="A613" s="6" t="s">
        <v>473</v>
      </c>
      <c r="B613" s="98">
        <v>0</v>
      </c>
      <c r="C613" s="9" t="s">
        <v>499</v>
      </c>
      <c r="D613" s="10">
        <v>42612</v>
      </c>
      <c r="E613" s="11">
        <v>2016</v>
      </c>
      <c r="F613" t="s">
        <v>686</v>
      </c>
      <c r="G613">
        <v>1</v>
      </c>
      <c r="H613">
        <v>8</v>
      </c>
      <c r="I613" s="13">
        <v>44084</v>
      </c>
      <c r="M613">
        <v>1</v>
      </c>
    </row>
    <row r="614" spans="1:16" x14ac:dyDescent="0.25">
      <c r="A614" s="6" t="s">
        <v>473</v>
      </c>
      <c r="B614" s="98">
        <v>0</v>
      </c>
      <c r="C614" s="9" t="s">
        <v>500</v>
      </c>
      <c r="D614" s="10">
        <v>42612</v>
      </c>
      <c r="E614" s="11">
        <v>2016</v>
      </c>
      <c r="F614" t="s">
        <v>686</v>
      </c>
      <c r="G614">
        <v>1</v>
      </c>
      <c r="H614">
        <v>8</v>
      </c>
      <c r="I614" s="13">
        <v>44084</v>
      </c>
      <c r="M614">
        <v>1</v>
      </c>
    </row>
    <row r="615" spans="1:16" x14ac:dyDescent="0.25">
      <c r="A615" s="6" t="s">
        <v>473</v>
      </c>
      <c r="B615" s="98">
        <v>0</v>
      </c>
      <c r="C615" s="9" t="s">
        <v>501</v>
      </c>
      <c r="D615" s="10">
        <v>42612</v>
      </c>
      <c r="E615" s="11">
        <v>2016</v>
      </c>
      <c r="F615" t="s">
        <v>686</v>
      </c>
      <c r="G615">
        <v>1</v>
      </c>
      <c r="H615">
        <v>8</v>
      </c>
      <c r="I615" s="13">
        <v>44084</v>
      </c>
      <c r="M615">
        <v>1</v>
      </c>
    </row>
    <row r="616" spans="1:16" x14ac:dyDescent="0.25">
      <c r="A616" s="6" t="s">
        <v>473</v>
      </c>
      <c r="B616" s="98">
        <v>0</v>
      </c>
      <c r="C616" s="9" t="s">
        <v>502</v>
      </c>
      <c r="D616" s="10">
        <v>42612</v>
      </c>
      <c r="E616" s="11">
        <v>2016</v>
      </c>
      <c r="F616" t="s">
        <v>686</v>
      </c>
      <c r="G616">
        <v>1</v>
      </c>
      <c r="H616">
        <v>8</v>
      </c>
      <c r="I616" s="13">
        <v>44084</v>
      </c>
      <c r="M616">
        <v>1</v>
      </c>
    </row>
    <row r="617" spans="1:16" x14ac:dyDescent="0.25">
      <c r="A617" s="6" t="s">
        <v>473</v>
      </c>
      <c r="B617" s="98">
        <v>0</v>
      </c>
      <c r="C617" s="9" t="s">
        <v>503</v>
      </c>
      <c r="D617" s="10">
        <v>42612</v>
      </c>
      <c r="E617" s="11">
        <v>2016</v>
      </c>
      <c r="F617" t="s">
        <v>686</v>
      </c>
      <c r="G617">
        <v>1</v>
      </c>
      <c r="H617">
        <v>8</v>
      </c>
      <c r="I617" s="13">
        <v>44084</v>
      </c>
      <c r="M617">
        <v>1</v>
      </c>
    </row>
    <row r="618" spans="1:16" x14ac:dyDescent="0.25">
      <c r="A618" s="6" t="s">
        <v>473</v>
      </c>
      <c r="B618" s="98">
        <v>0</v>
      </c>
      <c r="C618" s="9" t="s">
        <v>504</v>
      </c>
      <c r="D618" s="10">
        <v>42612</v>
      </c>
      <c r="E618" s="11">
        <v>2016</v>
      </c>
      <c r="F618" t="s">
        <v>686</v>
      </c>
      <c r="G618">
        <v>1</v>
      </c>
      <c r="H618">
        <v>8</v>
      </c>
      <c r="I618" s="13">
        <v>44084</v>
      </c>
      <c r="M618">
        <v>1</v>
      </c>
    </row>
    <row r="619" spans="1:16" x14ac:dyDescent="0.25">
      <c r="A619" s="6" t="s">
        <v>473</v>
      </c>
      <c r="B619" s="98">
        <v>0</v>
      </c>
      <c r="C619" s="9" t="s">
        <v>572</v>
      </c>
      <c r="D619" s="10">
        <v>42612</v>
      </c>
      <c r="E619" s="11">
        <v>2016</v>
      </c>
      <c r="F619" t="s">
        <v>686</v>
      </c>
      <c r="G619">
        <v>1</v>
      </c>
      <c r="H619">
        <v>8</v>
      </c>
      <c r="I619" s="13">
        <v>44084</v>
      </c>
      <c r="M619">
        <v>1</v>
      </c>
    </row>
    <row r="620" spans="1:16" x14ac:dyDescent="0.25">
      <c r="A620" s="6" t="s">
        <v>530</v>
      </c>
      <c r="B620" s="98">
        <v>0</v>
      </c>
      <c r="C620" s="9" t="s">
        <v>573</v>
      </c>
      <c r="D620" s="10">
        <v>42615</v>
      </c>
      <c r="E620" s="11">
        <v>2016</v>
      </c>
      <c r="F620" t="s">
        <v>686</v>
      </c>
      <c r="G620">
        <v>1</v>
      </c>
      <c r="P620">
        <v>1</v>
      </c>
    </row>
    <row r="621" spans="1:16" x14ac:dyDescent="0.25">
      <c r="A621" s="6" t="s">
        <v>530</v>
      </c>
      <c r="B621" s="98">
        <v>0</v>
      </c>
      <c r="C621" s="9" t="s">
        <v>574</v>
      </c>
      <c r="D621" s="10">
        <v>42615</v>
      </c>
      <c r="E621" s="11">
        <v>2016</v>
      </c>
      <c r="F621" t="s">
        <v>686</v>
      </c>
      <c r="G621">
        <v>1</v>
      </c>
      <c r="P621">
        <v>1</v>
      </c>
    </row>
    <row r="622" spans="1:16" x14ac:dyDescent="0.25">
      <c r="A622" s="6" t="s">
        <v>530</v>
      </c>
      <c r="B622" s="98">
        <v>0</v>
      </c>
      <c r="C622" s="9" t="s">
        <v>575</v>
      </c>
      <c r="D622" s="10">
        <v>42615</v>
      </c>
      <c r="E622" s="11">
        <v>2016</v>
      </c>
      <c r="F622" t="s">
        <v>686</v>
      </c>
      <c r="G622">
        <v>1</v>
      </c>
      <c r="P622">
        <v>1</v>
      </c>
    </row>
    <row r="623" spans="1:16" x14ac:dyDescent="0.25">
      <c r="A623" s="6" t="s">
        <v>530</v>
      </c>
      <c r="B623" s="98">
        <v>0</v>
      </c>
      <c r="C623" s="9" t="s">
        <v>576</v>
      </c>
      <c r="D623" s="10">
        <v>42615</v>
      </c>
      <c r="E623" s="11">
        <v>2016</v>
      </c>
      <c r="F623" t="s">
        <v>686</v>
      </c>
      <c r="G623">
        <v>1</v>
      </c>
      <c r="P623">
        <v>1</v>
      </c>
    </row>
    <row r="624" spans="1:16" x14ac:dyDescent="0.25">
      <c r="A624" s="6" t="s">
        <v>468</v>
      </c>
      <c r="B624" s="98">
        <v>0</v>
      </c>
      <c r="C624" s="9" t="s">
        <v>537</v>
      </c>
      <c r="D624" s="10">
        <v>42619</v>
      </c>
      <c r="E624" s="11">
        <v>2016</v>
      </c>
      <c r="F624" t="s">
        <v>686</v>
      </c>
      <c r="G624">
        <v>1</v>
      </c>
      <c r="H624">
        <v>12</v>
      </c>
      <c r="I624" s="13">
        <v>44084</v>
      </c>
    </row>
    <row r="625" spans="1:9" x14ac:dyDescent="0.25">
      <c r="A625" s="6" t="s">
        <v>468</v>
      </c>
      <c r="B625" s="98">
        <v>0</v>
      </c>
      <c r="C625" s="9" t="s">
        <v>538</v>
      </c>
      <c r="D625" s="10">
        <v>42619</v>
      </c>
      <c r="E625" s="11">
        <v>2016</v>
      </c>
      <c r="F625" t="s">
        <v>686</v>
      </c>
      <c r="G625">
        <v>1</v>
      </c>
      <c r="H625">
        <v>12</v>
      </c>
      <c r="I625" s="13">
        <v>44084</v>
      </c>
    </row>
    <row r="626" spans="1:9" x14ac:dyDescent="0.25">
      <c r="A626" s="6" t="s">
        <v>468</v>
      </c>
      <c r="B626" s="98">
        <v>0</v>
      </c>
      <c r="C626" s="9" t="s">
        <v>539</v>
      </c>
      <c r="D626" s="10">
        <v>42619</v>
      </c>
      <c r="E626" s="11">
        <v>2016</v>
      </c>
      <c r="F626" t="s">
        <v>686</v>
      </c>
      <c r="G626">
        <v>1</v>
      </c>
      <c r="H626">
        <v>12</v>
      </c>
      <c r="I626" s="13">
        <v>44084</v>
      </c>
    </row>
    <row r="627" spans="1:9" x14ac:dyDescent="0.25">
      <c r="A627" s="6" t="s">
        <v>468</v>
      </c>
      <c r="B627" s="98">
        <v>0</v>
      </c>
      <c r="C627" s="9" t="s">
        <v>540</v>
      </c>
      <c r="D627" s="10">
        <v>42619</v>
      </c>
      <c r="E627" s="11">
        <v>2016</v>
      </c>
      <c r="F627" t="s">
        <v>686</v>
      </c>
      <c r="G627">
        <v>1</v>
      </c>
      <c r="H627">
        <v>12</v>
      </c>
      <c r="I627" s="13">
        <v>44084</v>
      </c>
    </row>
    <row r="628" spans="1:9" x14ac:dyDescent="0.25">
      <c r="A628" s="6" t="s">
        <v>468</v>
      </c>
      <c r="B628" s="98">
        <v>0</v>
      </c>
      <c r="C628" s="9" t="s">
        <v>541</v>
      </c>
      <c r="D628" s="10">
        <v>42619</v>
      </c>
      <c r="E628" s="11">
        <v>2016</v>
      </c>
      <c r="F628" t="s">
        <v>686</v>
      </c>
      <c r="G628">
        <v>1</v>
      </c>
      <c r="H628">
        <v>12</v>
      </c>
      <c r="I628" s="13">
        <v>44084</v>
      </c>
    </row>
    <row r="629" spans="1:9" x14ac:dyDescent="0.25">
      <c r="A629" s="6" t="s">
        <v>468</v>
      </c>
      <c r="B629" s="98">
        <v>0</v>
      </c>
      <c r="C629" s="9" t="s">
        <v>542</v>
      </c>
      <c r="D629" s="10">
        <v>42619</v>
      </c>
      <c r="E629" s="11">
        <v>2016</v>
      </c>
      <c r="F629" t="s">
        <v>686</v>
      </c>
      <c r="G629">
        <v>1</v>
      </c>
      <c r="H629">
        <v>12</v>
      </c>
      <c r="I629" s="13">
        <v>44084</v>
      </c>
    </row>
    <row r="630" spans="1:9" x14ac:dyDescent="0.25">
      <c r="A630" s="6" t="s">
        <v>468</v>
      </c>
      <c r="B630" s="98">
        <v>0</v>
      </c>
      <c r="C630" s="9" t="s">
        <v>543</v>
      </c>
      <c r="D630" s="10">
        <v>42619</v>
      </c>
      <c r="E630" s="11">
        <v>2016</v>
      </c>
      <c r="F630" t="s">
        <v>686</v>
      </c>
      <c r="G630">
        <v>1</v>
      </c>
      <c r="H630">
        <v>12</v>
      </c>
      <c r="I630" s="13">
        <v>44084</v>
      </c>
    </row>
    <row r="631" spans="1:9" x14ac:dyDescent="0.25">
      <c r="A631" s="6" t="s">
        <v>468</v>
      </c>
      <c r="B631" s="98">
        <v>0</v>
      </c>
      <c r="C631" s="9" t="s">
        <v>544</v>
      </c>
      <c r="D631" s="10">
        <v>42619</v>
      </c>
      <c r="E631" s="11">
        <v>2016</v>
      </c>
      <c r="F631" t="s">
        <v>686</v>
      </c>
      <c r="G631">
        <v>1</v>
      </c>
      <c r="H631">
        <v>12</v>
      </c>
      <c r="I631" s="13">
        <v>44084</v>
      </c>
    </row>
    <row r="632" spans="1:9" x14ac:dyDescent="0.25">
      <c r="A632" s="6" t="s">
        <v>468</v>
      </c>
      <c r="B632" s="98">
        <v>0</v>
      </c>
      <c r="C632" s="9" t="s">
        <v>545</v>
      </c>
      <c r="D632" s="10">
        <v>42619</v>
      </c>
      <c r="E632" s="11">
        <v>2016</v>
      </c>
      <c r="F632" t="s">
        <v>686</v>
      </c>
      <c r="G632">
        <v>1</v>
      </c>
      <c r="H632">
        <v>12</v>
      </c>
      <c r="I632" s="13">
        <v>44084</v>
      </c>
    </row>
    <row r="633" spans="1:9" x14ac:dyDescent="0.25">
      <c r="A633" s="6" t="s">
        <v>468</v>
      </c>
      <c r="B633" s="98">
        <v>0</v>
      </c>
      <c r="C633" s="9" t="s">
        <v>546</v>
      </c>
      <c r="D633" s="10">
        <v>42619</v>
      </c>
      <c r="E633" s="11">
        <v>2016</v>
      </c>
      <c r="F633" t="s">
        <v>686</v>
      </c>
      <c r="G633">
        <v>1</v>
      </c>
      <c r="H633">
        <v>12</v>
      </c>
      <c r="I633" s="13">
        <v>44084</v>
      </c>
    </row>
    <row r="634" spans="1:9" x14ac:dyDescent="0.25">
      <c r="A634" s="6" t="s">
        <v>468</v>
      </c>
      <c r="B634" s="98">
        <v>0</v>
      </c>
      <c r="C634" s="9" t="s">
        <v>547</v>
      </c>
      <c r="D634" s="10">
        <v>42619</v>
      </c>
      <c r="E634" s="11">
        <v>2016</v>
      </c>
      <c r="F634" t="s">
        <v>686</v>
      </c>
      <c r="G634">
        <v>1</v>
      </c>
      <c r="H634">
        <v>12</v>
      </c>
      <c r="I634" s="13">
        <v>44084</v>
      </c>
    </row>
    <row r="635" spans="1:9" x14ac:dyDescent="0.25">
      <c r="A635" s="6" t="s">
        <v>468</v>
      </c>
      <c r="B635" s="98">
        <v>0</v>
      </c>
      <c r="C635" s="9" t="s">
        <v>548</v>
      </c>
      <c r="D635" s="10">
        <v>42619</v>
      </c>
      <c r="E635" s="11">
        <v>2016</v>
      </c>
      <c r="F635" t="s">
        <v>686</v>
      </c>
      <c r="G635">
        <v>1</v>
      </c>
      <c r="H635">
        <v>12</v>
      </c>
      <c r="I635" s="13">
        <v>44084</v>
      </c>
    </row>
    <row r="636" spans="1:9" x14ac:dyDescent="0.25">
      <c r="A636" s="6" t="s">
        <v>468</v>
      </c>
      <c r="B636" s="98">
        <v>0</v>
      </c>
      <c r="C636" s="9" t="s">
        <v>549</v>
      </c>
      <c r="D636" s="10">
        <v>42619</v>
      </c>
      <c r="E636" s="11">
        <v>2016</v>
      </c>
      <c r="F636" t="s">
        <v>686</v>
      </c>
      <c r="G636">
        <v>1</v>
      </c>
      <c r="H636">
        <v>12</v>
      </c>
      <c r="I636" s="13">
        <v>44084</v>
      </c>
    </row>
    <row r="637" spans="1:9" x14ac:dyDescent="0.25">
      <c r="A637" s="6" t="s">
        <v>468</v>
      </c>
      <c r="B637" s="98">
        <v>0</v>
      </c>
      <c r="C637" s="9" t="s">
        <v>550</v>
      </c>
      <c r="D637" s="10">
        <v>42619</v>
      </c>
      <c r="E637" s="11">
        <v>2016</v>
      </c>
      <c r="F637" t="s">
        <v>686</v>
      </c>
      <c r="G637">
        <v>1</v>
      </c>
      <c r="H637">
        <v>12</v>
      </c>
      <c r="I637" s="13">
        <v>44084</v>
      </c>
    </row>
    <row r="638" spans="1:9" x14ac:dyDescent="0.25">
      <c r="A638" s="6" t="s">
        <v>468</v>
      </c>
      <c r="B638" s="98">
        <v>0</v>
      </c>
      <c r="C638" s="9" t="s">
        <v>551</v>
      </c>
      <c r="D638" s="10">
        <v>42619</v>
      </c>
      <c r="E638" s="11">
        <v>2016</v>
      </c>
      <c r="F638" t="s">
        <v>686</v>
      </c>
      <c r="G638">
        <v>1</v>
      </c>
      <c r="H638">
        <v>12</v>
      </c>
      <c r="I638" s="13">
        <v>44084</v>
      </c>
    </row>
    <row r="639" spans="1:9" x14ac:dyDescent="0.25">
      <c r="A639" s="6" t="s">
        <v>468</v>
      </c>
      <c r="B639" s="98">
        <v>0</v>
      </c>
      <c r="C639" s="9" t="s">
        <v>552</v>
      </c>
      <c r="D639" s="10">
        <v>42619</v>
      </c>
      <c r="E639" s="11">
        <v>2016</v>
      </c>
      <c r="F639" t="s">
        <v>686</v>
      </c>
      <c r="G639">
        <v>1</v>
      </c>
      <c r="H639">
        <v>12</v>
      </c>
      <c r="I639" s="13">
        <v>44084</v>
      </c>
    </row>
    <row r="640" spans="1:9" x14ac:dyDescent="0.25">
      <c r="A640" s="6" t="s">
        <v>468</v>
      </c>
      <c r="B640" s="98">
        <v>0</v>
      </c>
      <c r="C640" s="9" t="s">
        <v>553</v>
      </c>
      <c r="D640" s="10">
        <v>42619</v>
      </c>
      <c r="E640" s="11">
        <v>2016</v>
      </c>
      <c r="F640" t="s">
        <v>686</v>
      </c>
      <c r="G640">
        <v>1</v>
      </c>
      <c r="H640">
        <v>12</v>
      </c>
      <c r="I640" s="13">
        <v>44084</v>
      </c>
    </row>
    <row r="641" spans="1:9" x14ac:dyDescent="0.25">
      <c r="A641" s="6" t="s">
        <v>468</v>
      </c>
      <c r="B641" s="98">
        <v>0</v>
      </c>
      <c r="C641" s="9" t="s">
        <v>554</v>
      </c>
      <c r="D641" s="10">
        <v>42619</v>
      </c>
      <c r="E641" s="11">
        <v>2016</v>
      </c>
      <c r="F641" t="s">
        <v>686</v>
      </c>
      <c r="G641">
        <v>1</v>
      </c>
      <c r="H641">
        <v>12</v>
      </c>
      <c r="I641" s="13">
        <v>44084</v>
      </c>
    </row>
    <row r="642" spans="1:9" x14ac:dyDescent="0.25">
      <c r="A642" s="6" t="s">
        <v>468</v>
      </c>
      <c r="B642" s="98">
        <v>0</v>
      </c>
      <c r="C642" s="9" t="s">
        <v>469</v>
      </c>
      <c r="D642" s="10">
        <v>42619</v>
      </c>
      <c r="E642" s="11">
        <v>2016</v>
      </c>
      <c r="F642" t="s">
        <v>686</v>
      </c>
      <c r="G642">
        <v>1</v>
      </c>
      <c r="H642">
        <v>12</v>
      </c>
      <c r="I642" s="13">
        <v>44084</v>
      </c>
    </row>
    <row r="643" spans="1:9" x14ac:dyDescent="0.25">
      <c r="A643" s="6" t="s">
        <v>471</v>
      </c>
      <c r="B643" s="98">
        <v>0</v>
      </c>
      <c r="C643" s="9" t="s">
        <v>555</v>
      </c>
      <c r="D643" s="10">
        <v>42619</v>
      </c>
      <c r="E643" s="11">
        <v>2016</v>
      </c>
      <c r="F643" t="s">
        <v>686</v>
      </c>
      <c r="G643">
        <v>1</v>
      </c>
      <c r="H643">
        <v>11</v>
      </c>
      <c r="I643" s="13">
        <v>44084</v>
      </c>
    </row>
    <row r="644" spans="1:9" x14ac:dyDescent="0.25">
      <c r="A644" s="6" t="s">
        <v>471</v>
      </c>
      <c r="B644" s="98">
        <v>0</v>
      </c>
      <c r="C644" s="9" t="s">
        <v>556</v>
      </c>
      <c r="D644" s="10">
        <v>42619</v>
      </c>
      <c r="E644" s="11">
        <v>2016</v>
      </c>
      <c r="F644" t="s">
        <v>686</v>
      </c>
      <c r="G644">
        <v>1</v>
      </c>
      <c r="H644">
        <v>11</v>
      </c>
      <c r="I644" s="13">
        <v>44084</v>
      </c>
    </row>
    <row r="645" spans="1:9" x14ac:dyDescent="0.25">
      <c r="A645" s="6" t="s">
        <v>471</v>
      </c>
      <c r="B645" s="98">
        <v>0</v>
      </c>
      <c r="C645" s="9" t="s">
        <v>557</v>
      </c>
      <c r="D645" s="10">
        <v>42619</v>
      </c>
      <c r="E645" s="11">
        <v>2016</v>
      </c>
      <c r="F645" t="s">
        <v>686</v>
      </c>
      <c r="G645">
        <v>1</v>
      </c>
      <c r="H645">
        <v>11</v>
      </c>
      <c r="I645" s="13">
        <v>44084</v>
      </c>
    </row>
    <row r="646" spans="1:9" x14ac:dyDescent="0.25">
      <c r="A646" s="6" t="s">
        <v>471</v>
      </c>
      <c r="B646" s="98">
        <v>0</v>
      </c>
      <c r="C646" s="9" t="s">
        <v>558</v>
      </c>
      <c r="D646" s="10">
        <v>42619</v>
      </c>
      <c r="E646" s="11">
        <v>2016</v>
      </c>
      <c r="F646" t="s">
        <v>686</v>
      </c>
      <c r="G646">
        <v>1</v>
      </c>
      <c r="H646">
        <v>11</v>
      </c>
      <c r="I646" s="13">
        <v>44084</v>
      </c>
    </row>
    <row r="647" spans="1:9" x14ac:dyDescent="0.25">
      <c r="A647" s="6" t="s">
        <v>471</v>
      </c>
      <c r="B647" s="98">
        <v>0</v>
      </c>
      <c r="C647" s="9" t="s">
        <v>559</v>
      </c>
      <c r="D647" s="10">
        <v>42619</v>
      </c>
      <c r="E647" s="11">
        <v>2016</v>
      </c>
      <c r="F647" t="s">
        <v>686</v>
      </c>
      <c r="G647">
        <v>1</v>
      </c>
      <c r="H647">
        <v>11</v>
      </c>
      <c r="I647" s="13">
        <v>44084</v>
      </c>
    </row>
    <row r="648" spans="1:9" x14ac:dyDescent="0.25">
      <c r="A648" s="6" t="s">
        <v>471</v>
      </c>
      <c r="B648" s="98">
        <v>0</v>
      </c>
      <c r="C648" s="9" t="s">
        <v>560</v>
      </c>
      <c r="D648" s="10">
        <v>42619</v>
      </c>
      <c r="E648" s="11">
        <v>2016</v>
      </c>
      <c r="F648" t="s">
        <v>686</v>
      </c>
      <c r="G648">
        <v>1</v>
      </c>
      <c r="H648">
        <v>11</v>
      </c>
      <c r="I648" s="13">
        <v>44084</v>
      </c>
    </row>
    <row r="649" spans="1:9" x14ac:dyDescent="0.25">
      <c r="A649" s="6" t="s">
        <v>471</v>
      </c>
      <c r="B649" s="98">
        <v>0</v>
      </c>
      <c r="C649" s="9" t="s">
        <v>561</v>
      </c>
      <c r="D649" s="10">
        <v>42619</v>
      </c>
      <c r="E649" s="11">
        <v>2016</v>
      </c>
      <c r="F649" t="s">
        <v>686</v>
      </c>
      <c r="G649">
        <v>1</v>
      </c>
      <c r="H649">
        <v>11</v>
      </c>
      <c r="I649" s="13">
        <v>44084</v>
      </c>
    </row>
    <row r="650" spans="1:9" x14ac:dyDescent="0.25">
      <c r="A650" s="6" t="s">
        <v>471</v>
      </c>
      <c r="B650" s="98">
        <v>0</v>
      </c>
      <c r="C650" s="9" t="s">
        <v>562</v>
      </c>
      <c r="D650" s="10">
        <v>42619</v>
      </c>
      <c r="E650" s="11">
        <v>2016</v>
      </c>
      <c r="F650" t="s">
        <v>686</v>
      </c>
      <c r="G650">
        <v>1</v>
      </c>
      <c r="H650">
        <v>11</v>
      </c>
      <c r="I650" s="13">
        <v>44084</v>
      </c>
    </row>
    <row r="651" spans="1:9" x14ac:dyDescent="0.25">
      <c r="A651" s="6" t="s">
        <v>471</v>
      </c>
      <c r="B651" s="98">
        <v>0</v>
      </c>
      <c r="C651" s="9" t="s">
        <v>563</v>
      </c>
      <c r="D651" s="10">
        <v>42619</v>
      </c>
      <c r="E651" s="11">
        <v>2016</v>
      </c>
      <c r="F651" t="s">
        <v>686</v>
      </c>
      <c r="G651">
        <v>1</v>
      </c>
      <c r="H651">
        <v>11</v>
      </c>
      <c r="I651" s="13">
        <v>44084</v>
      </c>
    </row>
    <row r="652" spans="1:9" x14ac:dyDescent="0.25">
      <c r="A652" s="6" t="s">
        <v>471</v>
      </c>
      <c r="B652" s="98">
        <v>0</v>
      </c>
      <c r="C652" s="9" t="s">
        <v>546</v>
      </c>
      <c r="D652" s="10">
        <v>42619</v>
      </c>
      <c r="E652" s="11">
        <v>2016</v>
      </c>
      <c r="F652" t="s">
        <v>686</v>
      </c>
      <c r="G652">
        <v>1</v>
      </c>
      <c r="H652">
        <v>11</v>
      </c>
      <c r="I652" s="13">
        <v>44084</v>
      </c>
    </row>
    <row r="653" spans="1:9" x14ac:dyDescent="0.25">
      <c r="A653" s="6" t="s">
        <v>471</v>
      </c>
      <c r="B653" s="98">
        <v>0</v>
      </c>
      <c r="C653" s="9" t="s">
        <v>564</v>
      </c>
      <c r="D653" s="10">
        <v>42619</v>
      </c>
      <c r="E653" s="11">
        <v>2016</v>
      </c>
      <c r="F653" t="s">
        <v>686</v>
      </c>
      <c r="G653">
        <v>1</v>
      </c>
      <c r="H653">
        <v>11</v>
      </c>
      <c r="I653" s="13">
        <v>44084</v>
      </c>
    </row>
    <row r="654" spans="1:9" x14ac:dyDescent="0.25">
      <c r="A654" s="6" t="s">
        <v>471</v>
      </c>
      <c r="B654" s="98">
        <v>0</v>
      </c>
      <c r="C654" s="9" t="s">
        <v>565</v>
      </c>
      <c r="D654" s="10">
        <v>42619</v>
      </c>
      <c r="E654" s="11">
        <v>2016</v>
      </c>
      <c r="F654" t="s">
        <v>686</v>
      </c>
      <c r="G654">
        <v>1</v>
      </c>
      <c r="H654">
        <v>11</v>
      </c>
      <c r="I654" s="13">
        <v>44084</v>
      </c>
    </row>
    <row r="655" spans="1:9" x14ac:dyDescent="0.25">
      <c r="A655" s="6" t="s">
        <v>471</v>
      </c>
      <c r="B655" s="98">
        <v>0</v>
      </c>
      <c r="C655" s="9" t="s">
        <v>566</v>
      </c>
      <c r="D655" s="10">
        <v>42619</v>
      </c>
      <c r="E655" s="11">
        <v>2016</v>
      </c>
      <c r="F655" t="s">
        <v>686</v>
      </c>
      <c r="G655">
        <v>1</v>
      </c>
      <c r="H655">
        <v>11</v>
      </c>
      <c r="I655" s="13">
        <v>44084</v>
      </c>
    </row>
    <row r="656" spans="1:9" x14ac:dyDescent="0.25">
      <c r="A656" s="6" t="s">
        <v>471</v>
      </c>
      <c r="B656" s="98">
        <v>0</v>
      </c>
      <c r="C656" s="9" t="s">
        <v>567</v>
      </c>
      <c r="D656" s="10">
        <v>42619</v>
      </c>
      <c r="E656" s="11">
        <v>2016</v>
      </c>
      <c r="F656" t="s">
        <v>686</v>
      </c>
      <c r="G656">
        <v>1</v>
      </c>
      <c r="H656">
        <v>11</v>
      </c>
      <c r="I656" s="13">
        <v>44084</v>
      </c>
    </row>
    <row r="657" spans="1:9" x14ac:dyDescent="0.25">
      <c r="A657" s="6" t="s">
        <v>471</v>
      </c>
      <c r="B657" s="98">
        <v>0</v>
      </c>
      <c r="C657" s="9" t="s">
        <v>568</v>
      </c>
      <c r="D657" s="10">
        <v>42619</v>
      </c>
      <c r="E657" s="11">
        <v>2016</v>
      </c>
      <c r="F657" t="s">
        <v>686</v>
      </c>
      <c r="G657">
        <v>1</v>
      </c>
      <c r="H657">
        <v>11</v>
      </c>
      <c r="I657" s="13">
        <v>44084</v>
      </c>
    </row>
    <row r="658" spans="1:9" x14ac:dyDescent="0.25">
      <c r="A658" s="6" t="s">
        <v>471</v>
      </c>
      <c r="B658" s="98">
        <v>0</v>
      </c>
      <c r="C658" s="9" t="s">
        <v>569</v>
      </c>
      <c r="D658" s="10">
        <v>42619</v>
      </c>
      <c r="E658" s="11">
        <v>2016</v>
      </c>
      <c r="F658" t="s">
        <v>686</v>
      </c>
      <c r="G658">
        <v>1</v>
      </c>
      <c r="H658">
        <v>11</v>
      </c>
      <c r="I658" s="13">
        <v>44084</v>
      </c>
    </row>
    <row r="659" spans="1:9" x14ac:dyDescent="0.25">
      <c r="A659" s="6" t="s">
        <v>471</v>
      </c>
      <c r="B659" s="98">
        <v>0</v>
      </c>
      <c r="C659" s="9" t="s">
        <v>570</v>
      </c>
      <c r="D659" s="10">
        <v>42619</v>
      </c>
      <c r="E659" s="11">
        <v>2016</v>
      </c>
      <c r="F659" t="s">
        <v>686</v>
      </c>
      <c r="G659">
        <v>1</v>
      </c>
      <c r="H659">
        <v>11</v>
      </c>
      <c r="I659" s="13">
        <v>44084</v>
      </c>
    </row>
    <row r="660" spans="1:9" x14ac:dyDescent="0.25">
      <c r="A660" s="6" t="s">
        <v>471</v>
      </c>
      <c r="B660" s="98">
        <v>0</v>
      </c>
      <c r="C660" s="9" t="s">
        <v>571</v>
      </c>
      <c r="D660" s="10">
        <v>42619</v>
      </c>
      <c r="E660" s="11">
        <v>2016</v>
      </c>
      <c r="F660" t="s">
        <v>686</v>
      </c>
      <c r="G660">
        <v>1</v>
      </c>
      <c r="H660">
        <v>11</v>
      </c>
      <c r="I660" s="13">
        <v>44084</v>
      </c>
    </row>
    <row r="661" spans="1:9" x14ac:dyDescent="0.25">
      <c r="A661" s="6" t="s">
        <v>510</v>
      </c>
      <c r="B661" s="98">
        <v>0</v>
      </c>
      <c r="C661" s="9" t="s">
        <v>511</v>
      </c>
      <c r="D661" s="10">
        <v>42619</v>
      </c>
      <c r="E661" s="11">
        <v>2016</v>
      </c>
      <c r="F661" t="s">
        <v>686</v>
      </c>
      <c r="G661">
        <v>1</v>
      </c>
      <c r="H661">
        <v>10</v>
      </c>
      <c r="I661" s="13">
        <v>44084</v>
      </c>
    </row>
    <row r="662" spans="1:9" x14ac:dyDescent="0.25">
      <c r="A662" s="6" t="s">
        <v>510</v>
      </c>
      <c r="B662" s="98">
        <v>0</v>
      </c>
      <c r="C662" s="9" t="s">
        <v>512</v>
      </c>
      <c r="D662" s="10">
        <v>42619</v>
      </c>
      <c r="E662" s="11">
        <v>2016</v>
      </c>
      <c r="F662" t="s">
        <v>686</v>
      </c>
      <c r="G662">
        <v>1</v>
      </c>
      <c r="H662">
        <v>10</v>
      </c>
      <c r="I662" s="13">
        <v>44084</v>
      </c>
    </row>
    <row r="663" spans="1:9" x14ac:dyDescent="0.25">
      <c r="A663" s="6" t="s">
        <v>510</v>
      </c>
      <c r="B663" s="98">
        <v>0</v>
      </c>
      <c r="C663" s="9" t="s">
        <v>513</v>
      </c>
      <c r="D663" s="10">
        <v>42619</v>
      </c>
      <c r="E663" s="11">
        <v>2016</v>
      </c>
      <c r="F663" t="s">
        <v>686</v>
      </c>
      <c r="G663">
        <v>1</v>
      </c>
      <c r="H663">
        <v>10</v>
      </c>
      <c r="I663" s="13">
        <v>44084</v>
      </c>
    </row>
    <row r="664" spans="1:9" x14ac:dyDescent="0.25">
      <c r="A664" s="6" t="s">
        <v>510</v>
      </c>
      <c r="B664" s="98">
        <v>0</v>
      </c>
      <c r="C664" s="9" t="s">
        <v>514</v>
      </c>
      <c r="D664" s="10">
        <v>42619</v>
      </c>
      <c r="E664" s="11">
        <v>2016</v>
      </c>
      <c r="F664" t="s">
        <v>686</v>
      </c>
      <c r="G664">
        <v>1</v>
      </c>
      <c r="H664">
        <v>10</v>
      </c>
      <c r="I664" s="13">
        <v>44084</v>
      </c>
    </row>
    <row r="665" spans="1:9" x14ac:dyDescent="0.25">
      <c r="A665" s="6" t="s">
        <v>510</v>
      </c>
      <c r="B665" s="98">
        <v>0</v>
      </c>
      <c r="C665" s="9" t="s">
        <v>515</v>
      </c>
      <c r="D665" s="10">
        <v>42619</v>
      </c>
      <c r="E665" s="11">
        <v>2016</v>
      </c>
      <c r="F665" t="s">
        <v>686</v>
      </c>
      <c r="G665">
        <v>1</v>
      </c>
      <c r="H665">
        <v>10</v>
      </c>
      <c r="I665" s="13">
        <v>44084</v>
      </c>
    </row>
    <row r="666" spans="1:9" x14ac:dyDescent="0.25">
      <c r="A666" s="6" t="s">
        <v>510</v>
      </c>
      <c r="B666" s="98">
        <v>0</v>
      </c>
      <c r="C666" s="9" t="s">
        <v>516</v>
      </c>
      <c r="D666" s="10">
        <v>42619</v>
      </c>
      <c r="E666" s="11">
        <v>2016</v>
      </c>
      <c r="F666" t="s">
        <v>686</v>
      </c>
      <c r="G666">
        <v>1</v>
      </c>
      <c r="H666">
        <v>10</v>
      </c>
      <c r="I666" s="13">
        <v>44084</v>
      </c>
    </row>
    <row r="667" spans="1:9" x14ac:dyDescent="0.25">
      <c r="A667" s="6" t="s">
        <v>510</v>
      </c>
      <c r="B667" s="98">
        <v>0</v>
      </c>
      <c r="C667" s="9" t="s">
        <v>517</v>
      </c>
      <c r="D667" s="10">
        <v>42619</v>
      </c>
      <c r="E667" s="11">
        <v>2016</v>
      </c>
      <c r="F667" t="s">
        <v>686</v>
      </c>
      <c r="G667">
        <v>1</v>
      </c>
      <c r="H667">
        <v>10</v>
      </c>
      <c r="I667" s="13">
        <v>44084</v>
      </c>
    </row>
    <row r="668" spans="1:9" x14ac:dyDescent="0.25">
      <c r="A668" s="6" t="s">
        <v>510</v>
      </c>
      <c r="B668" s="98">
        <v>0</v>
      </c>
      <c r="C668" s="9" t="s">
        <v>518</v>
      </c>
      <c r="D668" s="10">
        <v>42619</v>
      </c>
      <c r="E668" s="11">
        <v>2016</v>
      </c>
      <c r="F668" t="s">
        <v>686</v>
      </c>
      <c r="G668">
        <v>1</v>
      </c>
      <c r="H668">
        <v>10</v>
      </c>
      <c r="I668" s="13">
        <v>44084</v>
      </c>
    </row>
    <row r="669" spans="1:9" x14ac:dyDescent="0.25">
      <c r="A669" s="6" t="s">
        <v>510</v>
      </c>
      <c r="B669" s="98">
        <v>0</v>
      </c>
      <c r="C669" s="9" t="s">
        <v>519</v>
      </c>
      <c r="D669" s="10">
        <v>42619</v>
      </c>
      <c r="E669" s="11">
        <v>2016</v>
      </c>
      <c r="F669" t="s">
        <v>686</v>
      </c>
      <c r="G669">
        <v>1</v>
      </c>
      <c r="H669">
        <v>10</v>
      </c>
      <c r="I669" s="13">
        <v>44084</v>
      </c>
    </row>
    <row r="670" spans="1:9" x14ac:dyDescent="0.25">
      <c r="A670" s="6" t="s">
        <v>510</v>
      </c>
      <c r="B670" s="98">
        <v>0</v>
      </c>
      <c r="C670" s="9" t="s">
        <v>520</v>
      </c>
      <c r="D670" s="10">
        <v>42619</v>
      </c>
      <c r="E670" s="11">
        <v>2016</v>
      </c>
      <c r="F670" t="s">
        <v>686</v>
      </c>
      <c r="G670">
        <v>1</v>
      </c>
      <c r="H670">
        <v>10</v>
      </c>
      <c r="I670" s="13">
        <v>44084</v>
      </c>
    </row>
    <row r="671" spans="1:9" x14ac:dyDescent="0.25">
      <c r="A671" s="6" t="s">
        <v>510</v>
      </c>
      <c r="B671" s="98">
        <v>0</v>
      </c>
      <c r="C671" s="9" t="s">
        <v>521</v>
      </c>
      <c r="D671" s="10">
        <v>42619</v>
      </c>
      <c r="E671" s="11">
        <v>2016</v>
      </c>
      <c r="F671" t="s">
        <v>686</v>
      </c>
      <c r="G671">
        <v>1</v>
      </c>
      <c r="H671">
        <v>10</v>
      </c>
      <c r="I671" s="13">
        <v>44084</v>
      </c>
    </row>
    <row r="672" spans="1:9" x14ac:dyDescent="0.25">
      <c r="A672" s="6" t="s">
        <v>510</v>
      </c>
      <c r="B672" s="98">
        <v>0</v>
      </c>
      <c r="C672" s="9" t="s">
        <v>522</v>
      </c>
      <c r="D672" s="10">
        <v>42619</v>
      </c>
      <c r="E672" s="11">
        <v>2016</v>
      </c>
      <c r="F672" t="s">
        <v>686</v>
      </c>
      <c r="G672">
        <v>1</v>
      </c>
      <c r="H672">
        <v>10</v>
      </c>
      <c r="I672" s="13">
        <v>44084</v>
      </c>
    </row>
    <row r="673" spans="1:16" x14ac:dyDescent="0.25">
      <c r="A673" s="6" t="s">
        <v>510</v>
      </c>
      <c r="B673" s="98">
        <v>0</v>
      </c>
      <c r="C673" s="9" t="s">
        <v>523</v>
      </c>
      <c r="D673" s="10">
        <v>42619</v>
      </c>
      <c r="E673" s="11">
        <v>2016</v>
      </c>
      <c r="F673" t="s">
        <v>686</v>
      </c>
      <c r="G673">
        <v>1</v>
      </c>
      <c r="H673">
        <v>10</v>
      </c>
      <c r="I673" s="13">
        <v>44084</v>
      </c>
    </row>
    <row r="674" spans="1:16" x14ac:dyDescent="0.25">
      <c r="A674" s="6" t="s">
        <v>510</v>
      </c>
      <c r="B674" s="98">
        <v>0</v>
      </c>
      <c r="C674" s="9" t="s">
        <v>524</v>
      </c>
      <c r="D674" s="10">
        <v>42619</v>
      </c>
      <c r="E674" s="11">
        <v>2016</v>
      </c>
      <c r="F674" t="s">
        <v>686</v>
      </c>
      <c r="G674">
        <v>1</v>
      </c>
      <c r="H674">
        <v>10</v>
      </c>
      <c r="I674" s="13">
        <v>44084</v>
      </c>
    </row>
    <row r="675" spans="1:16" x14ac:dyDescent="0.25">
      <c r="A675" s="6" t="s">
        <v>510</v>
      </c>
      <c r="B675" s="98">
        <v>0</v>
      </c>
      <c r="C675" s="9" t="s">
        <v>525</v>
      </c>
      <c r="D675" s="10">
        <v>42619</v>
      </c>
      <c r="E675" s="11">
        <v>2016</v>
      </c>
      <c r="F675" t="s">
        <v>686</v>
      </c>
      <c r="G675">
        <v>1</v>
      </c>
      <c r="H675">
        <v>10</v>
      </c>
      <c r="I675" s="13">
        <v>44084</v>
      </c>
    </row>
    <row r="676" spans="1:16" x14ac:dyDescent="0.25">
      <c r="A676" s="6" t="s">
        <v>510</v>
      </c>
      <c r="B676" s="98">
        <v>0</v>
      </c>
      <c r="C676" s="9" t="s">
        <v>526</v>
      </c>
      <c r="D676" s="10">
        <v>42619</v>
      </c>
      <c r="E676" s="11">
        <v>2016</v>
      </c>
      <c r="F676" t="s">
        <v>686</v>
      </c>
      <c r="G676">
        <v>1</v>
      </c>
      <c r="H676">
        <v>10</v>
      </c>
      <c r="I676" s="13">
        <v>44084</v>
      </c>
    </row>
    <row r="677" spans="1:16" x14ac:dyDescent="0.25">
      <c r="A677" s="6" t="s">
        <v>510</v>
      </c>
      <c r="B677" s="98">
        <v>0</v>
      </c>
      <c r="C677" s="9" t="s">
        <v>527</v>
      </c>
      <c r="D677" s="10">
        <v>42619</v>
      </c>
      <c r="E677" s="11">
        <v>2016</v>
      </c>
      <c r="F677" t="s">
        <v>686</v>
      </c>
      <c r="G677">
        <v>1</v>
      </c>
      <c r="H677">
        <v>10</v>
      </c>
      <c r="I677" s="13">
        <v>44084</v>
      </c>
    </row>
    <row r="678" spans="1:16" x14ac:dyDescent="0.25">
      <c r="A678" s="6" t="s">
        <v>510</v>
      </c>
      <c r="B678" s="98">
        <v>0</v>
      </c>
      <c r="C678" s="9" t="s">
        <v>528</v>
      </c>
      <c r="D678" s="10">
        <v>42619</v>
      </c>
      <c r="E678" s="11">
        <v>2016</v>
      </c>
      <c r="F678" t="s">
        <v>686</v>
      </c>
      <c r="G678">
        <v>1</v>
      </c>
      <c r="H678">
        <v>10</v>
      </c>
      <c r="I678" s="13">
        <v>44084</v>
      </c>
    </row>
    <row r="679" spans="1:16" x14ac:dyDescent="0.25">
      <c r="A679" s="6" t="s">
        <v>530</v>
      </c>
      <c r="B679" s="98">
        <v>0</v>
      </c>
      <c r="C679" s="9" t="s">
        <v>577</v>
      </c>
      <c r="D679" s="10">
        <v>42625</v>
      </c>
      <c r="E679" s="11">
        <v>2016</v>
      </c>
      <c r="F679" t="s">
        <v>686</v>
      </c>
      <c r="G679">
        <v>1</v>
      </c>
      <c r="P679">
        <v>1</v>
      </c>
    </row>
    <row r="680" spans="1:16" x14ac:dyDescent="0.25">
      <c r="A680" s="6" t="s">
        <v>530</v>
      </c>
      <c r="B680" s="98">
        <v>0</v>
      </c>
      <c r="C680" s="9" t="s">
        <v>578</v>
      </c>
      <c r="D680" s="10">
        <v>42625</v>
      </c>
      <c r="E680" s="11">
        <v>2016</v>
      </c>
      <c r="F680" t="s">
        <v>686</v>
      </c>
      <c r="G680">
        <v>1</v>
      </c>
      <c r="P680">
        <v>1</v>
      </c>
    </row>
    <row r="681" spans="1:16" x14ac:dyDescent="0.25">
      <c r="A681" s="6" t="s">
        <v>530</v>
      </c>
      <c r="B681" s="98">
        <v>0</v>
      </c>
      <c r="C681" s="9" t="s">
        <v>579</v>
      </c>
      <c r="D681" s="10">
        <v>42629</v>
      </c>
      <c r="E681" s="11">
        <v>2016</v>
      </c>
      <c r="F681" t="s">
        <v>686</v>
      </c>
      <c r="G681">
        <v>1</v>
      </c>
      <c r="P681">
        <v>1</v>
      </c>
    </row>
    <row r="682" spans="1:16" x14ac:dyDescent="0.25">
      <c r="A682" s="6" t="s">
        <v>580</v>
      </c>
      <c r="B682" s="98">
        <v>0</v>
      </c>
      <c r="C682" s="9" t="s">
        <v>581</v>
      </c>
      <c r="D682" s="10">
        <v>42585</v>
      </c>
      <c r="E682" s="11">
        <v>2016</v>
      </c>
      <c r="F682" t="s">
        <v>686</v>
      </c>
      <c r="G682">
        <v>1</v>
      </c>
      <c r="H682">
        <v>2</v>
      </c>
      <c r="P682">
        <v>1</v>
      </c>
    </row>
    <row r="683" spans="1:16" x14ac:dyDescent="0.25">
      <c r="A683" s="6" t="s">
        <v>580</v>
      </c>
      <c r="B683" s="98">
        <v>0</v>
      </c>
      <c r="C683" s="9" t="s">
        <v>582</v>
      </c>
      <c r="D683" s="10">
        <v>42585</v>
      </c>
      <c r="E683" s="11">
        <v>2016</v>
      </c>
      <c r="F683" t="s">
        <v>686</v>
      </c>
      <c r="G683">
        <v>1</v>
      </c>
      <c r="H683">
        <v>2</v>
      </c>
      <c r="P683">
        <v>1</v>
      </c>
    </row>
    <row r="684" spans="1:16" x14ac:dyDescent="0.25">
      <c r="A684" s="6" t="s">
        <v>580</v>
      </c>
      <c r="B684" s="98">
        <v>0</v>
      </c>
      <c r="C684" s="9" t="s">
        <v>583</v>
      </c>
      <c r="D684" s="10">
        <v>42585</v>
      </c>
      <c r="E684" s="11">
        <v>2016</v>
      </c>
      <c r="F684" t="s">
        <v>686</v>
      </c>
      <c r="G684">
        <v>1</v>
      </c>
      <c r="H684">
        <v>2</v>
      </c>
      <c r="P684">
        <v>1</v>
      </c>
    </row>
    <row r="685" spans="1:16" x14ac:dyDescent="0.25">
      <c r="A685" s="6" t="s">
        <v>580</v>
      </c>
      <c r="B685" s="98">
        <v>0</v>
      </c>
      <c r="C685" s="9" t="s">
        <v>584</v>
      </c>
      <c r="D685" s="10">
        <v>42585</v>
      </c>
      <c r="E685" s="11">
        <v>2016</v>
      </c>
      <c r="F685" t="s">
        <v>686</v>
      </c>
      <c r="G685">
        <v>1</v>
      </c>
      <c r="H685">
        <v>2</v>
      </c>
      <c r="P685">
        <v>1</v>
      </c>
    </row>
    <row r="686" spans="1:16" x14ac:dyDescent="0.25">
      <c r="A686" s="6" t="s">
        <v>580</v>
      </c>
      <c r="B686" s="98">
        <v>0</v>
      </c>
      <c r="C686" s="9" t="s">
        <v>585</v>
      </c>
      <c r="D686" s="10">
        <v>42585</v>
      </c>
      <c r="E686" s="11">
        <v>2016</v>
      </c>
      <c r="F686" t="s">
        <v>686</v>
      </c>
      <c r="G686">
        <v>1</v>
      </c>
      <c r="H686">
        <v>2</v>
      </c>
      <c r="P686">
        <v>1</v>
      </c>
    </row>
    <row r="687" spans="1:16" x14ac:dyDescent="0.25">
      <c r="A687" s="6" t="s">
        <v>580</v>
      </c>
      <c r="B687" s="98">
        <v>0</v>
      </c>
      <c r="C687" s="9" t="s">
        <v>586</v>
      </c>
      <c r="D687" s="10">
        <v>42585</v>
      </c>
      <c r="E687" s="11">
        <v>2016</v>
      </c>
      <c r="F687" t="s">
        <v>686</v>
      </c>
      <c r="G687">
        <v>1</v>
      </c>
      <c r="H687">
        <v>2</v>
      </c>
      <c r="P687">
        <v>1</v>
      </c>
    </row>
    <row r="688" spans="1:16" x14ac:dyDescent="0.25">
      <c r="A688" s="6" t="s">
        <v>580</v>
      </c>
      <c r="B688" s="98">
        <v>0</v>
      </c>
      <c r="C688" s="9" t="s">
        <v>587</v>
      </c>
      <c r="D688" s="10">
        <v>42585</v>
      </c>
      <c r="E688" s="11">
        <v>2016</v>
      </c>
      <c r="F688" t="s">
        <v>686</v>
      </c>
      <c r="G688">
        <v>1</v>
      </c>
      <c r="H688">
        <v>2</v>
      </c>
      <c r="P688">
        <v>1</v>
      </c>
    </row>
    <row r="689" spans="1:16" x14ac:dyDescent="0.25">
      <c r="A689" s="6" t="s">
        <v>580</v>
      </c>
      <c r="B689" s="98">
        <v>0</v>
      </c>
      <c r="C689" s="9" t="s">
        <v>588</v>
      </c>
      <c r="D689" s="10">
        <v>42585</v>
      </c>
      <c r="E689" s="11">
        <v>2016</v>
      </c>
      <c r="F689" t="s">
        <v>686</v>
      </c>
      <c r="G689">
        <v>1</v>
      </c>
      <c r="H689">
        <v>2</v>
      </c>
      <c r="P689">
        <v>1</v>
      </c>
    </row>
    <row r="690" spans="1:16" x14ac:dyDescent="0.25">
      <c r="A690" s="6" t="s">
        <v>580</v>
      </c>
      <c r="B690" s="98">
        <v>0</v>
      </c>
      <c r="C690" s="9" t="s">
        <v>589</v>
      </c>
      <c r="D690" s="10">
        <v>42585</v>
      </c>
      <c r="E690" s="11">
        <v>2016</v>
      </c>
      <c r="F690" t="s">
        <v>686</v>
      </c>
      <c r="G690">
        <v>1</v>
      </c>
      <c r="H690">
        <v>2</v>
      </c>
      <c r="P690">
        <v>1</v>
      </c>
    </row>
    <row r="691" spans="1:16" x14ac:dyDescent="0.25">
      <c r="A691" s="6" t="s">
        <v>580</v>
      </c>
      <c r="B691" s="98">
        <v>0</v>
      </c>
      <c r="C691" s="9" t="s">
        <v>590</v>
      </c>
      <c r="D691" s="10">
        <v>42585</v>
      </c>
      <c r="E691" s="11">
        <v>2016</v>
      </c>
      <c r="F691" t="s">
        <v>686</v>
      </c>
      <c r="G691">
        <v>1</v>
      </c>
      <c r="H691">
        <v>2</v>
      </c>
      <c r="P691">
        <v>1</v>
      </c>
    </row>
    <row r="692" spans="1:16" x14ac:dyDescent="0.25">
      <c r="A692" s="6" t="s">
        <v>580</v>
      </c>
      <c r="B692" s="98">
        <v>0</v>
      </c>
      <c r="C692" s="9" t="s">
        <v>591</v>
      </c>
      <c r="D692" s="10">
        <v>42585</v>
      </c>
      <c r="E692" s="11">
        <v>2016</v>
      </c>
      <c r="F692" t="s">
        <v>686</v>
      </c>
      <c r="G692">
        <v>1</v>
      </c>
      <c r="H692">
        <v>2</v>
      </c>
      <c r="P692">
        <v>1</v>
      </c>
    </row>
    <row r="693" spans="1:16" x14ac:dyDescent="0.25">
      <c r="A693" s="6" t="s">
        <v>580</v>
      </c>
      <c r="B693" s="98">
        <v>0</v>
      </c>
      <c r="C693" s="9" t="s">
        <v>592</v>
      </c>
      <c r="D693" s="10">
        <v>42585</v>
      </c>
      <c r="E693" s="11">
        <v>2016</v>
      </c>
      <c r="F693" t="s">
        <v>686</v>
      </c>
      <c r="G693">
        <v>1</v>
      </c>
      <c r="H693">
        <v>2</v>
      </c>
      <c r="P693">
        <v>1</v>
      </c>
    </row>
    <row r="694" spans="1:16" x14ac:dyDescent="0.25">
      <c r="A694" s="6" t="s">
        <v>580</v>
      </c>
      <c r="B694" s="98">
        <v>0</v>
      </c>
      <c r="C694" s="9" t="s">
        <v>593</v>
      </c>
      <c r="D694" s="10">
        <v>42585</v>
      </c>
      <c r="E694" s="11">
        <v>2016</v>
      </c>
      <c r="F694" t="s">
        <v>686</v>
      </c>
      <c r="G694">
        <v>1</v>
      </c>
      <c r="H694">
        <v>2</v>
      </c>
      <c r="P694">
        <v>1</v>
      </c>
    </row>
    <row r="695" spans="1:16" x14ac:dyDescent="0.25">
      <c r="A695" s="6" t="s">
        <v>580</v>
      </c>
      <c r="B695" s="98">
        <v>0</v>
      </c>
      <c r="C695" s="9" t="s">
        <v>594</v>
      </c>
      <c r="D695" s="10">
        <v>42585</v>
      </c>
      <c r="E695" s="11">
        <v>2016</v>
      </c>
      <c r="F695" t="s">
        <v>686</v>
      </c>
      <c r="G695">
        <v>1</v>
      </c>
      <c r="H695">
        <v>2</v>
      </c>
      <c r="P695">
        <v>1</v>
      </c>
    </row>
    <row r="696" spans="1:16" x14ac:dyDescent="0.25">
      <c r="A696" s="6" t="s">
        <v>580</v>
      </c>
      <c r="B696" s="98">
        <v>0</v>
      </c>
      <c r="C696" s="9" t="s">
        <v>595</v>
      </c>
      <c r="D696" s="10">
        <v>42585</v>
      </c>
      <c r="E696" s="11">
        <v>2016</v>
      </c>
      <c r="F696" t="s">
        <v>686</v>
      </c>
      <c r="G696">
        <v>1</v>
      </c>
      <c r="H696">
        <v>2</v>
      </c>
      <c r="P696">
        <v>1</v>
      </c>
    </row>
    <row r="697" spans="1:16" x14ac:dyDescent="0.25">
      <c r="A697" s="6" t="s">
        <v>580</v>
      </c>
      <c r="B697" s="98">
        <v>0</v>
      </c>
      <c r="C697" s="9" t="s">
        <v>596</v>
      </c>
      <c r="D697" s="10">
        <v>42585</v>
      </c>
      <c r="E697" s="11">
        <v>2016</v>
      </c>
      <c r="F697" t="s">
        <v>686</v>
      </c>
      <c r="G697">
        <v>1</v>
      </c>
      <c r="H697">
        <v>2</v>
      </c>
      <c r="P697">
        <v>1</v>
      </c>
    </row>
    <row r="698" spans="1:16" x14ac:dyDescent="0.25">
      <c r="A698" s="6" t="s">
        <v>580</v>
      </c>
      <c r="B698" s="98">
        <v>0</v>
      </c>
      <c r="C698" s="9" t="s">
        <v>597</v>
      </c>
      <c r="D698" s="10">
        <v>42585</v>
      </c>
      <c r="E698" s="11">
        <v>2016</v>
      </c>
      <c r="F698" t="s">
        <v>686</v>
      </c>
      <c r="G698">
        <v>1</v>
      </c>
      <c r="H698">
        <v>2</v>
      </c>
      <c r="P698">
        <v>1</v>
      </c>
    </row>
    <row r="699" spans="1:16" x14ac:dyDescent="0.25">
      <c r="A699" s="6" t="s">
        <v>580</v>
      </c>
      <c r="B699" s="98">
        <v>0</v>
      </c>
      <c r="C699" s="9" t="s">
        <v>598</v>
      </c>
      <c r="D699" s="10">
        <v>42585</v>
      </c>
      <c r="E699" s="11">
        <v>2016</v>
      </c>
      <c r="F699" t="s">
        <v>686</v>
      </c>
      <c r="G699">
        <v>1</v>
      </c>
      <c r="H699">
        <v>2</v>
      </c>
      <c r="P699">
        <v>1</v>
      </c>
    </row>
    <row r="700" spans="1:16" x14ac:dyDescent="0.25">
      <c r="A700" s="6" t="s">
        <v>580</v>
      </c>
      <c r="B700" s="98">
        <v>0</v>
      </c>
      <c r="C700" s="9" t="s">
        <v>599</v>
      </c>
      <c r="D700" s="10">
        <v>42585</v>
      </c>
      <c r="E700" s="11">
        <v>2016</v>
      </c>
      <c r="F700" t="s">
        <v>686</v>
      </c>
      <c r="G700">
        <v>1</v>
      </c>
      <c r="H700">
        <v>2</v>
      </c>
      <c r="P700">
        <v>1</v>
      </c>
    </row>
    <row r="701" spans="1:16" x14ac:dyDescent="0.25">
      <c r="A701" s="6" t="s">
        <v>580</v>
      </c>
      <c r="B701" s="98">
        <v>0</v>
      </c>
      <c r="C701" s="9" t="s">
        <v>600</v>
      </c>
      <c r="D701" s="10">
        <v>42585</v>
      </c>
      <c r="E701" s="11">
        <v>2016</v>
      </c>
      <c r="F701" t="s">
        <v>686</v>
      </c>
      <c r="G701">
        <v>1</v>
      </c>
      <c r="H701">
        <v>2</v>
      </c>
      <c r="P701">
        <v>1</v>
      </c>
    </row>
    <row r="702" spans="1:16" x14ac:dyDescent="0.25">
      <c r="A702" s="6" t="s">
        <v>580</v>
      </c>
      <c r="B702" s="98">
        <v>0</v>
      </c>
      <c r="C702" s="9" t="s">
        <v>601</v>
      </c>
      <c r="D702" s="10">
        <v>42585</v>
      </c>
      <c r="E702" s="11">
        <v>2016</v>
      </c>
      <c r="F702" t="s">
        <v>686</v>
      </c>
      <c r="G702">
        <v>1</v>
      </c>
      <c r="H702">
        <v>2</v>
      </c>
      <c r="P702">
        <v>1</v>
      </c>
    </row>
    <row r="703" spans="1:16" x14ac:dyDescent="0.25">
      <c r="A703" s="6" t="s">
        <v>580</v>
      </c>
      <c r="B703" s="98">
        <v>0</v>
      </c>
      <c r="C703" s="9" t="s">
        <v>602</v>
      </c>
      <c r="D703" s="10">
        <v>42585</v>
      </c>
      <c r="E703" s="11">
        <v>2016</v>
      </c>
      <c r="F703" t="s">
        <v>686</v>
      </c>
      <c r="G703">
        <v>1</v>
      </c>
      <c r="H703">
        <v>2</v>
      </c>
      <c r="P703">
        <v>1</v>
      </c>
    </row>
    <row r="704" spans="1:16" x14ac:dyDescent="0.25">
      <c r="A704" s="6" t="s">
        <v>580</v>
      </c>
      <c r="B704" s="98">
        <v>0</v>
      </c>
      <c r="C704" s="9" t="s">
        <v>603</v>
      </c>
      <c r="D704" s="10">
        <v>42585</v>
      </c>
      <c r="E704" s="11">
        <v>2016</v>
      </c>
      <c r="F704" t="s">
        <v>686</v>
      </c>
      <c r="G704">
        <v>1</v>
      </c>
      <c r="H704">
        <v>2</v>
      </c>
      <c r="P704">
        <v>1</v>
      </c>
    </row>
    <row r="705" spans="1:16" x14ac:dyDescent="0.25">
      <c r="A705" s="6" t="s">
        <v>580</v>
      </c>
      <c r="B705" s="98">
        <v>0</v>
      </c>
      <c r="C705" s="9" t="s">
        <v>604</v>
      </c>
      <c r="D705" s="10">
        <v>42585</v>
      </c>
      <c r="E705" s="11">
        <v>2016</v>
      </c>
      <c r="F705" t="s">
        <v>686</v>
      </c>
      <c r="G705">
        <v>1</v>
      </c>
      <c r="H705">
        <v>2</v>
      </c>
      <c r="P705">
        <v>1</v>
      </c>
    </row>
    <row r="706" spans="1:16" x14ac:dyDescent="0.25">
      <c r="A706" s="6" t="s">
        <v>580</v>
      </c>
      <c r="B706" s="98">
        <v>0</v>
      </c>
      <c r="C706" s="9" t="s">
        <v>605</v>
      </c>
      <c r="D706" s="10">
        <v>42585</v>
      </c>
      <c r="E706" s="11">
        <v>2016</v>
      </c>
      <c r="F706" t="s">
        <v>686</v>
      </c>
      <c r="G706">
        <v>1</v>
      </c>
      <c r="H706">
        <v>2</v>
      </c>
      <c r="P706">
        <v>1</v>
      </c>
    </row>
    <row r="707" spans="1:16" x14ac:dyDescent="0.25">
      <c r="A707" s="6" t="s">
        <v>580</v>
      </c>
      <c r="B707" s="98">
        <v>0</v>
      </c>
      <c r="C707" s="9" t="s">
        <v>606</v>
      </c>
      <c r="D707" s="10">
        <v>42585</v>
      </c>
      <c r="E707" s="11">
        <v>2016</v>
      </c>
      <c r="F707" t="s">
        <v>686</v>
      </c>
      <c r="G707">
        <v>1</v>
      </c>
      <c r="H707">
        <v>2</v>
      </c>
      <c r="P707">
        <v>1</v>
      </c>
    </row>
    <row r="708" spans="1:16" x14ac:dyDescent="0.25">
      <c r="A708" s="6" t="s">
        <v>580</v>
      </c>
      <c r="B708" s="98">
        <v>0</v>
      </c>
      <c r="C708" s="9" t="s">
        <v>607</v>
      </c>
      <c r="D708" s="10">
        <v>42585</v>
      </c>
      <c r="E708" s="11">
        <v>2016</v>
      </c>
      <c r="F708" t="s">
        <v>686</v>
      </c>
      <c r="G708">
        <v>1</v>
      </c>
      <c r="H708">
        <v>2</v>
      </c>
      <c r="P708">
        <v>1</v>
      </c>
    </row>
    <row r="709" spans="1:16" x14ac:dyDescent="0.25">
      <c r="A709" s="6" t="s">
        <v>580</v>
      </c>
      <c r="B709" s="98">
        <v>0</v>
      </c>
      <c r="C709" s="9" t="s">
        <v>608</v>
      </c>
      <c r="D709" s="10">
        <v>42585</v>
      </c>
      <c r="E709" s="11">
        <v>2016</v>
      </c>
      <c r="F709" t="s">
        <v>686</v>
      </c>
      <c r="G709">
        <v>1</v>
      </c>
      <c r="H709">
        <v>2</v>
      </c>
      <c r="P709">
        <v>1</v>
      </c>
    </row>
    <row r="710" spans="1:16" x14ac:dyDescent="0.25">
      <c r="A710" s="6" t="s">
        <v>580</v>
      </c>
      <c r="B710" s="98">
        <v>0</v>
      </c>
      <c r="C710" s="9" t="s">
        <v>609</v>
      </c>
      <c r="D710" s="10">
        <v>42585</v>
      </c>
      <c r="E710" s="11">
        <v>2016</v>
      </c>
      <c r="F710" t="s">
        <v>686</v>
      </c>
      <c r="G710">
        <v>1</v>
      </c>
      <c r="H710">
        <v>2</v>
      </c>
      <c r="P710">
        <v>1</v>
      </c>
    </row>
    <row r="711" spans="1:16" x14ac:dyDescent="0.25">
      <c r="A711" s="6" t="s">
        <v>580</v>
      </c>
      <c r="B711" s="98">
        <v>0</v>
      </c>
      <c r="C711" s="9" t="s">
        <v>610</v>
      </c>
      <c r="D711" s="10">
        <v>42585</v>
      </c>
      <c r="E711" s="11">
        <v>2016</v>
      </c>
      <c r="F711" t="s">
        <v>686</v>
      </c>
      <c r="G711">
        <v>1</v>
      </c>
      <c r="H711">
        <v>2</v>
      </c>
      <c r="P711">
        <v>1</v>
      </c>
    </row>
    <row r="712" spans="1:16" x14ac:dyDescent="0.25">
      <c r="A712" s="6" t="s">
        <v>580</v>
      </c>
      <c r="B712" s="98">
        <v>0</v>
      </c>
      <c r="C712" s="9" t="s">
        <v>611</v>
      </c>
      <c r="D712" s="10">
        <v>42585</v>
      </c>
      <c r="E712" s="11">
        <v>2016</v>
      </c>
      <c r="F712" t="s">
        <v>686</v>
      </c>
      <c r="G712">
        <v>1</v>
      </c>
      <c r="H712">
        <v>2</v>
      </c>
      <c r="P712">
        <v>1</v>
      </c>
    </row>
    <row r="713" spans="1:16" x14ac:dyDescent="0.25">
      <c r="A713" s="6" t="s">
        <v>580</v>
      </c>
      <c r="B713" s="98">
        <v>0</v>
      </c>
      <c r="C713" s="9" t="s">
        <v>612</v>
      </c>
      <c r="D713" s="10">
        <v>42585</v>
      </c>
      <c r="E713" s="11">
        <v>2016</v>
      </c>
      <c r="F713" t="s">
        <v>686</v>
      </c>
      <c r="G713">
        <v>1</v>
      </c>
      <c r="H713">
        <v>2</v>
      </c>
      <c r="P713">
        <v>1</v>
      </c>
    </row>
    <row r="714" spans="1:16" x14ac:dyDescent="0.25">
      <c r="A714" s="6" t="s">
        <v>580</v>
      </c>
      <c r="B714" s="98">
        <v>0</v>
      </c>
      <c r="C714" s="9" t="s">
        <v>613</v>
      </c>
      <c r="D714" s="10">
        <v>42585</v>
      </c>
      <c r="E714" s="11">
        <v>2016</v>
      </c>
      <c r="F714" t="s">
        <v>686</v>
      </c>
      <c r="G714">
        <v>1</v>
      </c>
      <c r="H714">
        <v>2</v>
      </c>
      <c r="P714">
        <v>1</v>
      </c>
    </row>
    <row r="715" spans="1:16" x14ac:dyDescent="0.25">
      <c r="A715" s="6" t="s">
        <v>580</v>
      </c>
      <c r="B715" s="98">
        <v>0</v>
      </c>
      <c r="C715" s="9" t="s">
        <v>614</v>
      </c>
      <c r="D715" s="10">
        <v>42585</v>
      </c>
      <c r="E715" s="11">
        <v>2016</v>
      </c>
      <c r="F715" t="s">
        <v>686</v>
      </c>
      <c r="G715">
        <v>1</v>
      </c>
      <c r="H715">
        <v>2</v>
      </c>
      <c r="P715">
        <v>1</v>
      </c>
    </row>
    <row r="716" spans="1:16" x14ac:dyDescent="0.25">
      <c r="A716" s="6" t="s">
        <v>580</v>
      </c>
      <c r="B716" s="98">
        <v>0</v>
      </c>
      <c r="C716" s="9" t="s">
        <v>615</v>
      </c>
      <c r="D716" s="10">
        <v>42585</v>
      </c>
      <c r="E716" s="11">
        <v>2016</v>
      </c>
      <c r="F716" t="s">
        <v>686</v>
      </c>
      <c r="G716">
        <v>1</v>
      </c>
      <c r="H716">
        <v>2</v>
      </c>
      <c r="P716">
        <v>1</v>
      </c>
    </row>
    <row r="717" spans="1:16" x14ac:dyDescent="0.25">
      <c r="A717" s="6" t="s">
        <v>580</v>
      </c>
      <c r="B717" s="98">
        <v>0</v>
      </c>
      <c r="C717" s="9" t="s">
        <v>616</v>
      </c>
      <c r="D717" s="10">
        <v>42585</v>
      </c>
      <c r="E717" s="11">
        <v>2016</v>
      </c>
      <c r="F717" t="s">
        <v>686</v>
      </c>
      <c r="G717">
        <v>1</v>
      </c>
      <c r="H717">
        <v>2</v>
      </c>
      <c r="P717">
        <v>1</v>
      </c>
    </row>
    <row r="718" spans="1:16" x14ac:dyDescent="0.25">
      <c r="A718" s="6" t="s">
        <v>580</v>
      </c>
      <c r="B718" s="98">
        <v>0</v>
      </c>
      <c r="C718" s="9" t="s">
        <v>617</v>
      </c>
      <c r="D718" s="10">
        <v>42585</v>
      </c>
      <c r="E718" s="11">
        <v>2016</v>
      </c>
      <c r="F718" t="s">
        <v>686</v>
      </c>
      <c r="G718">
        <v>1</v>
      </c>
      <c r="H718">
        <v>2</v>
      </c>
      <c r="P718">
        <v>1</v>
      </c>
    </row>
    <row r="719" spans="1:16" x14ac:dyDescent="0.25">
      <c r="A719" s="6" t="s">
        <v>580</v>
      </c>
      <c r="B719" s="98">
        <v>0</v>
      </c>
      <c r="C719" s="9" t="s">
        <v>618</v>
      </c>
      <c r="D719" s="10">
        <v>42585</v>
      </c>
      <c r="E719" s="11">
        <v>2016</v>
      </c>
      <c r="F719" t="s">
        <v>686</v>
      </c>
      <c r="G719">
        <v>1</v>
      </c>
      <c r="H719">
        <v>2</v>
      </c>
      <c r="P719">
        <v>1</v>
      </c>
    </row>
    <row r="720" spans="1:16" x14ac:dyDescent="0.25">
      <c r="A720" s="6" t="s">
        <v>580</v>
      </c>
      <c r="B720" s="98">
        <v>0</v>
      </c>
      <c r="C720" s="9" t="s">
        <v>619</v>
      </c>
      <c r="D720" s="10">
        <v>42585</v>
      </c>
      <c r="E720" s="11">
        <v>2016</v>
      </c>
      <c r="F720" t="s">
        <v>686</v>
      </c>
      <c r="G720">
        <v>1</v>
      </c>
      <c r="H720">
        <v>2</v>
      </c>
      <c r="P720">
        <v>1</v>
      </c>
    </row>
    <row r="721" spans="1:16" x14ac:dyDescent="0.25">
      <c r="A721" s="6" t="s">
        <v>580</v>
      </c>
      <c r="B721" s="98">
        <v>0</v>
      </c>
      <c r="C721" s="9" t="s">
        <v>620</v>
      </c>
      <c r="D721" s="10">
        <v>42585</v>
      </c>
      <c r="E721" s="11">
        <v>2016</v>
      </c>
      <c r="F721" t="s">
        <v>686</v>
      </c>
      <c r="G721">
        <v>1</v>
      </c>
      <c r="H721">
        <v>2</v>
      </c>
      <c r="P721">
        <v>1</v>
      </c>
    </row>
    <row r="722" spans="1:16" x14ac:dyDescent="0.25">
      <c r="A722" s="6" t="s">
        <v>580</v>
      </c>
      <c r="B722" s="98">
        <v>0</v>
      </c>
      <c r="C722" s="9" t="s">
        <v>621</v>
      </c>
      <c r="D722" s="10">
        <v>42585</v>
      </c>
      <c r="E722" s="11">
        <v>2016</v>
      </c>
      <c r="F722" t="s">
        <v>686</v>
      </c>
      <c r="G722">
        <v>1</v>
      </c>
      <c r="H722">
        <v>2</v>
      </c>
      <c r="P722">
        <v>1</v>
      </c>
    </row>
    <row r="723" spans="1:16" x14ac:dyDescent="0.25">
      <c r="A723" s="6" t="s">
        <v>580</v>
      </c>
      <c r="B723" s="98">
        <v>0</v>
      </c>
      <c r="C723" s="9" t="s">
        <v>622</v>
      </c>
      <c r="D723" s="10">
        <v>42585</v>
      </c>
      <c r="E723" s="11">
        <v>2016</v>
      </c>
      <c r="F723" t="s">
        <v>686</v>
      </c>
      <c r="G723">
        <v>1</v>
      </c>
      <c r="H723">
        <v>2</v>
      </c>
      <c r="P723">
        <v>1</v>
      </c>
    </row>
    <row r="724" spans="1:16" x14ac:dyDescent="0.25">
      <c r="A724" s="6" t="s">
        <v>580</v>
      </c>
      <c r="B724" s="98">
        <v>0</v>
      </c>
      <c r="C724" s="9" t="s">
        <v>623</v>
      </c>
      <c r="D724" s="10">
        <v>42585</v>
      </c>
      <c r="E724" s="11">
        <v>2016</v>
      </c>
      <c r="F724" t="s">
        <v>686</v>
      </c>
      <c r="G724">
        <v>1</v>
      </c>
      <c r="H724">
        <v>2</v>
      </c>
      <c r="P724">
        <v>1</v>
      </c>
    </row>
    <row r="725" spans="1:16" x14ac:dyDescent="0.25">
      <c r="A725" s="6" t="s">
        <v>580</v>
      </c>
      <c r="B725" s="98">
        <v>0</v>
      </c>
      <c r="C725" s="9" t="s">
        <v>624</v>
      </c>
      <c r="D725" s="10">
        <v>42585</v>
      </c>
      <c r="E725" s="11">
        <v>2016</v>
      </c>
      <c r="F725" t="s">
        <v>686</v>
      </c>
      <c r="G725">
        <v>1</v>
      </c>
      <c r="H725">
        <v>2</v>
      </c>
      <c r="P725">
        <v>1</v>
      </c>
    </row>
    <row r="726" spans="1:16" x14ac:dyDescent="0.25">
      <c r="A726" s="6" t="s">
        <v>580</v>
      </c>
      <c r="B726" s="98">
        <v>0</v>
      </c>
      <c r="C726" s="9" t="s">
        <v>625</v>
      </c>
      <c r="D726" s="10">
        <v>42585</v>
      </c>
      <c r="E726" s="11">
        <v>2016</v>
      </c>
      <c r="F726" t="s">
        <v>686</v>
      </c>
      <c r="G726">
        <v>1</v>
      </c>
      <c r="H726">
        <v>2</v>
      </c>
      <c r="P726">
        <v>1</v>
      </c>
    </row>
    <row r="727" spans="1:16" x14ac:dyDescent="0.25">
      <c r="A727" s="6" t="s">
        <v>580</v>
      </c>
      <c r="B727" s="98">
        <v>0</v>
      </c>
      <c r="C727" s="9" t="s">
        <v>626</v>
      </c>
      <c r="D727" s="10">
        <v>42585</v>
      </c>
      <c r="E727" s="11">
        <v>2016</v>
      </c>
      <c r="F727" t="s">
        <v>686</v>
      </c>
      <c r="G727">
        <v>1</v>
      </c>
      <c r="H727">
        <v>2</v>
      </c>
      <c r="P727">
        <v>1</v>
      </c>
    </row>
    <row r="728" spans="1:16" x14ac:dyDescent="0.25">
      <c r="A728" s="6" t="s">
        <v>580</v>
      </c>
      <c r="B728" s="98">
        <v>0</v>
      </c>
      <c r="C728" s="9" t="s">
        <v>627</v>
      </c>
      <c r="D728" s="10">
        <v>42585</v>
      </c>
      <c r="E728" s="11">
        <v>2016</v>
      </c>
      <c r="F728" t="s">
        <v>686</v>
      </c>
      <c r="G728">
        <v>1</v>
      </c>
      <c r="H728">
        <v>2</v>
      </c>
      <c r="P728">
        <v>1</v>
      </c>
    </row>
    <row r="729" spans="1:16" x14ac:dyDescent="0.25">
      <c r="A729" s="6" t="s">
        <v>580</v>
      </c>
      <c r="B729" s="98">
        <v>0</v>
      </c>
      <c r="C729" s="9" t="s">
        <v>628</v>
      </c>
      <c r="D729" s="10">
        <v>42585</v>
      </c>
      <c r="E729" s="11">
        <v>2016</v>
      </c>
      <c r="F729" t="s">
        <v>686</v>
      </c>
      <c r="G729">
        <v>1</v>
      </c>
      <c r="H729">
        <v>2</v>
      </c>
      <c r="P729">
        <v>1</v>
      </c>
    </row>
    <row r="730" spans="1:16" x14ac:dyDescent="0.25">
      <c r="A730" s="6" t="s">
        <v>580</v>
      </c>
      <c r="B730" s="98">
        <v>0</v>
      </c>
      <c r="C730" s="9" t="s">
        <v>629</v>
      </c>
      <c r="D730" s="10">
        <v>42585</v>
      </c>
      <c r="E730" s="11">
        <v>2016</v>
      </c>
      <c r="F730" t="s">
        <v>686</v>
      </c>
      <c r="G730">
        <v>1</v>
      </c>
      <c r="H730">
        <v>2</v>
      </c>
      <c r="P730">
        <v>1</v>
      </c>
    </row>
    <row r="731" spans="1:16" x14ac:dyDescent="0.25">
      <c r="A731" s="6" t="s">
        <v>580</v>
      </c>
      <c r="B731" s="98">
        <v>0</v>
      </c>
      <c r="C731" s="9" t="s">
        <v>630</v>
      </c>
      <c r="D731" s="10">
        <v>42585</v>
      </c>
      <c r="E731" s="11">
        <v>2016</v>
      </c>
      <c r="F731" t="s">
        <v>686</v>
      </c>
      <c r="G731">
        <v>1</v>
      </c>
      <c r="H731">
        <v>2</v>
      </c>
      <c r="P731">
        <v>1</v>
      </c>
    </row>
    <row r="732" spans="1:16" x14ac:dyDescent="0.25">
      <c r="A732" s="6" t="s">
        <v>580</v>
      </c>
      <c r="B732" s="98">
        <v>0</v>
      </c>
      <c r="C732" s="9" t="s">
        <v>631</v>
      </c>
      <c r="D732" s="10">
        <v>42586</v>
      </c>
      <c r="E732" s="11">
        <v>2016</v>
      </c>
      <c r="F732" t="s">
        <v>686</v>
      </c>
      <c r="G732">
        <v>1</v>
      </c>
      <c r="H732">
        <v>3</v>
      </c>
      <c r="P732">
        <v>1</v>
      </c>
    </row>
    <row r="733" spans="1:16" x14ac:dyDescent="0.25">
      <c r="A733" s="6" t="s">
        <v>580</v>
      </c>
      <c r="B733" s="98">
        <v>0</v>
      </c>
      <c r="C733" s="9" t="s">
        <v>632</v>
      </c>
      <c r="D733" s="10">
        <v>42586</v>
      </c>
      <c r="E733" s="11">
        <v>2016</v>
      </c>
      <c r="F733" t="s">
        <v>686</v>
      </c>
      <c r="G733">
        <v>1</v>
      </c>
      <c r="H733">
        <v>3</v>
      </c>
      <c r="P733">
        <v>1</v>
      </c>
    </row>
    <row r="734" spans="1:16" x14ac:dyDescent="0.25">
      <c r="A734" s="6" t="s">
        <v>580</v>
      </c>
      <c r="B734" s="98">
        <v>0</v>
      </c>
      <c r="C734" s="9" t="s">
        <v>633</v>
      </c>
      <c r="D734" s="10">
        <v>42586</v>
      </c>
      <c r="E734" s="11">
        <v>2016</v>
      </c>
      <c r="F734" t="s">
        <v>686</v>
      </c>
      <c r="G734">
        <v>1</v>
      </c>
      <c r="H734">
        <v>3</v>
      </c>
      <c r="P734">
        <v>1</v>
      </c>
    </row>
    <row r="735" spans="1:16" x14ac:dyDescent="0.25">
      <c r="A735" s="6" t="s">
        <v>580</v>
      </c>
      <c r="B735" s="98">
        <v>0</v>
      </c>
      <c r="C735" s="9" t="s">
        <v>634</v>
      </c>
      <c r="D735" s="10">
        <v>42586</v>
      </c>
      <c r="E735" s="11">
        <v>2016</v>
      </c>
      <c r="F735" t="s">
        <v>686</v>
      </c>
      <c r="G735">
        <v>1</v>
      </c>
      <c r="H735">
        <v>3</v>
      </c>
      <c r="P735">
        <v>1</v>
      </c>
    </row>
    <row r="736" spans="1:16" x14ac:dyDescent="0.25">
      <c r="A736" s="6" t="s">
        <v>580</v>
      </c>
      <c r="B736" s="98">
        <v>0</v>
      </c>
      <c r="C736" s="9" t="s">
        <v>635</v>
      </c>
      <c r="D736" s="10">
        <v>42586</v>
      </c>
      <c r="E736" s="11">
        <v>2016</v>
      </c>
      <c r="F736" t="s">
        <v>686</v>
      </c>
      <c r="G736">
        <v>1</v>
      </c>
      <c r="H736">
        <v>3</v>
      </c>
      <c r="P736">
        <v>1</v>
      </c>
    </row>
    <row r="737" spans="1:16" x14ac:dyDescent="0.25">
      <c r="A737" s="6" t="s">
        <v>580</v>
      </c>
      <c r="B737" s="98">
        <v>0</v>
      </c>
      <c r="C737" s="9" t="s">
        <v>636</v>
      </c>
      <c r="D737" s="10">
        <v>42586</v>
      </c>
      <c r="E737" s="11">
        <v>2016</v>
      </c>
      <c r="F737" t="s">
        <v>686</v>
      </c>
      <c r="G737">
        <v>1</v>
      </c>
      <c r="H737">
        <v>3</v>
      </c>
      <c r="P737">
        <v>1</v>
      </c>
    </row>
    <row r="738" spans="1:16" x14ac:dyDescent="0.25">
      <c r="A738" s="6" t="s">
        <v>580</v>
      </c>
      <c r="B738" s="98">
        <v>0</v>
      </c>
      <c r="C738" s="9" t="s">
        <v>637</v>
      </c>
      <c r="D738" s="10">
        <v>42586</v>
      </c>
      <c r="E738" s="11">
        <v>2016</v>
      </c>
      <c r="F738" t="s">
        <v>686</v>
      </c>
      <c r="G738">
        <v>1</v>
      </c>
      <c r="H738">
        <v>3</v>
      </c>
      <c r="P738">
        <v>1</v>
      </c>
    </row>
    <row r="739" spans="1:16" x14ac:dyDescent="0.25">
      <c r="A739" s="6" t="s">
        <v>580</v>
      </c>
      <c r="B739" s="98">
        <v>0</v>
      </c>
      <c r="C739" s="9" t="s">
        <v>638</v>
      </c>
      <c r="D739" s="10">
        <v>42586</v>
      </c>
      <c r="E739" s="11">
        <v>2016</v>
      </c>
      <c r="F739" t="s">
        <v>686</v>
      </c>
      <c r="G739">
        <v>1</v>
      </c>
      <c r="H739">
        <v>3</v>
      </c>
      <c r="P739">
        <v>1</v>
      </c>
    </row>
    <row r="740" spans="1:16" x14ac:dyDescent="0.25">
      <c r="A740" s="6" t="s">
        <v>580</v>
      </c>
      <c r="B740" s="98">
        <v>0</v>
      </c>
      <c r="C740" s="9" t="s">
        <v>639</v>
      </c>
      <c r="D740" s="10">
        <v>42586</v>
      </c>
      <c r="E740" s="11">
        <v>2016</v>
      </c>
      <c r="F740" t="s">
        <v>686</v>
      </c>
      <c r="G740">
        <v>1</v>
      </c>
      <c r="H740">
        <v>3</v>
      </c>
      <c r="P740">
        <v>1</v>
      </c>
    </row>
    <row r="741" spans="1:16" x14ac:dyDescent="0.25">
      <c r="A741" s="6" t="s">
        <v>580</v>
      </c>
      <c r="B741" s="98">
        <v>0</v>
      </c>
      <c r="C741" s="9" t="s">
        <v>640</v>
      </c>
      <c r="D741" s="10">
        <v>42586</v>
      </c>
      <c r="E741" s="11">
        <v>2016</v>
      </c>
      <c r="F741" t="s">
        <v>686</v>
      </c>
      <c r="G741">
        <v>1</v>
      </c>
      <c r="H741">
        <v>3</v>
      </c>
      <c r="P741">
        <v>1</v>
      </c>
    </row>
    <row r="742" spans="1:16" x14ac:dyDescent="0.25">
      <c r="A742" s="6" t="s">
        <v>580</v>
      </c>
      <c r="B742" s="98">
        <v>0</v>
      </c>
      <c r="C742" s="9" t="s">
        <v>641</v>
      </c>
      <c r="D742" s="10">
        <v>42586</v>
      </c>
      <c r="E742" s="11">
        <v>2016</v>
      </c>
      <c r="F742" t="s">
        <v>686</v>
      </c>
      <c r="G742">
        <v>1</v>
      </c>
      <c r="H742">
        <v>3</v>
      </c>
      <c r="P742">
        <v>1</v>
      </c>
    </row>
    <row r="743" spans="1:16" x14ac:dyDescent="0.25">
      <c r="A743" s="6" t="s">
        <v>580</v>
      </c>
      <c r="B743" s="98">
        <v>0</v>
      </c>
      <c r="C743" s="9" t="s">
        <v>642</v>
      </c>
      <c r="D743" s="10">
        <v>42586</v>
      </c>
      <c r="E743" s="11">
        <v>2016</v>
      </c>
      <c r="F743" t="s">
        <v>686</v>
      </c>
      <c r="G743">
        <v>1</v>
      </c>
      <c r="H743">
        <v>3</v>
      </c>
      <c r="P743">
        <v>1</v>
      </c>
    </row>
    <row r="744" spans="1:16" x14ac:dyDescent="0.25">
      <c r="A744" s="6" t="s">
        <v>580</v>
      </c>
      <c r="B744" s="98">
        <v>0</v>
      </c>
      <c r="C744" s="9" t="s">
        <v>643</v>
      </c>
      <c r="D744" s="10">
        <v>42586</v>
      </c>
      <c r="E744" s="11">
        <v>2016</v>
      </c>
      <c r="F744" t="s">
        <v>686</v>
      </c>
      <c r="G744">
        <v>1</v>
      </c>
      <c r="H744">
        <v>3</v>
      </c>
      <c r="P744">
        <v>1</v>
      </c>
    </row>
    <row r="745" spans="1:16" x14ac:dyDescent="0.25">
      <c r="A745" s="6" t="s">
        <v>580</v>
      </c>
      <c r="B745" s="98">
        <v>0</v>
      </c>
      <c r="C745" s="9" t="s">
        <v>644</v>
      </c>
      <c r="D745" s="10">
        <v>42586</v>
      </c>
      <c r="E745" s="11">
        <v>2016</v>
      </c>
      <c r="F745" t="s">
        <v>686</v>
      </c>
      <c r="G745">
        <v>1</v>
      </c>
      <c r="H745">
        <v>3</v>
      </c>
      <c r="P745">
        <v>1</v>
      </c>
    </row>
    <row r="746" spans="1:16" x14ac:dyDescent="0.25">
      <c r="A746" s="6" t="s">
        <v>580</v>
      </c>
      <c r="B746" s="98">
        <v>0</v>
      </c>
      <c r="C746" s="9" t="s">
        <v>645</v>
      </c>
      <c r="D746" s="10">
        <v>42586</v>
      </c>
      <c r="E746" s="11">
        <v>2016</v>
      </c>
      <c r="F746" t="s">
        <v>686</v>
      </c>
      <c r="G746">
        <v>1</v>
      </c>
      <c r="H746">
        <v>3</v>
      </c>
      <c r="P746">
        <v>1</v>
      </c>
    </row>
    <row r="747" spans="1:16" x14ac:dyDescent="0.25">
      <c r="A747" s="6" t="s">
        <v>580</v>
      </c>
      <c r="B747" s="98">
        <v>0</v>
      </c>
      <c r="C747" s="9" t="s">
        <v>646</v>
      </c>
      <c r="D747" s="10">
        <v>42586</v>
      </c>
      <c r="E747" s="11">
        <v>2016</v>
      </c>
      <c r="F747" t="s">
        <v>686</v>
      </c>
      <c r="G747">
        <v>1</v>
      </c>
      <c r="H747">
        <v>3</v>
      </c>
      <c r="P747">
        <v>1</v>
      </c>
    </row>
    <row r="748" spans="1:16" x14ac:dyDescent="0.25">
      <c r="A748" s="6" t="s">
        <v>580</v>
      </c>
      <c r="B748" s="98">
        <v>0</v>
      </c>
      <c r="C748" s="9" t="s">
        <v>647</v>
      </c>
      <c r="D748" s="10">
        <v>42586</v>
      </c>
      <c r="E748" s="11">
        <v>2016</v>
      </c>
      <c r="F748" t="s">
        <v>686</v>
      </c>
      <c r="G748">
        <v>1</v>
      </c>
      <c r="H748">
        <v>3</v>
      </c>
      <c r="P748">
        <v>1</v>
      </c>
    </row>
    <row r="749" spans="1:16" x14ac:dyDescent="0.25">
      <c r="A749" s="6" t="s">
        <v>580</v>
      </c>
      <c r="B749" s="98">
        <v>0</v>
      </c>
      <c r="C749" s="9" t="s">
        <v>648</v>
      </c>
      <c r="D749" s="10">
        <v>42586</v>
      </c>
      <c r="E749" s="11">
        <v>2016</v>
      </c>
      <c r="F749" t="s">
        <v>686</v>
      </c>
      <c r="G749">
        <v>1</v>
      </c>
      <c r="H749">
        <v>3</v>
      </c>
      <c r="P749">
        <v>1</v>
      </c>
    </row>
    <row r="750" spans="1:16" x14ac:dyDescent="0.25">
      <c r="A750" s="6" t="s">
        <v>580</v>
      </c>
      <c r="B750" s="98">
        <v>0</v>
      </c>
      <c r="C750" s="9" t="s">
        <v>649</v>
      </c>
      <c r="D750" s="10">
        <v>42586</v>
      </c>
      <c r="E750" s="11">
        <v>2016</v>
      </c>
      <c r="F750" t="s">
        <v>686</v>
      </c>
      <c r="G750">
        <v>1</v>
      </c>
      <c r="H750">
        <v>3</v>
      </c>
      <c r="P750">
        <v>1</v>
      </c>
    </row>
    <row r="751" spans="1:16" x14ac:dyDescent="0.25">
      <c r="A751" s="6" t="s">
        <v>580</v>
      </c>
      <c r="B751" s="98">
        <v>0</v>
      </c>
      <c r="C751" s="9" t="s">
        <v>650</v>
      </c>
      <c r="D751" s="10">
        <v>42586</v>
      </c>
      <c r="E751" s="11">
        <v>2016</v>
      </c>
      <c r="F751" t="s">
        <v>686</v>
      </c>
      <c r="G751">
        <v>1</v>
      </c>
      <c r="H751">
        <v>3</v>
      </c>
      <c r="P751">
        <v>1</v>
      </c>
    </row>
    <row r="752" spans="1:16" x14ac:dyDescent="0.25">
      <c r="A752" s="6" t="s">
        <v>580</v>
      </c>
      <c r="B752" s="98">
        <v>0</v>
      </c>
      <c r="C752" s="9" t="s">
        <v>651</v>
      </c>
      <c r="D752" s="10">
        <v>42586</v>
      </c>
      <c r="E752" s="11">
        <v>2016</v>
      </c>
      <c r="F752" t="s">
        <v>686</v>
      </c>
      <c r="G752">
        <v>1</v>
      </c>
      <c r="H752">
        <v>3</v>
      </c>
      <c r="P752">
        <v>1</v>
      </c>
    </row>
    <row r="753" spans="1:16" x14ac:dyDescent="0.25">
      <c r="A753" s="6" t="s">
        <v>580</v>
      </c>
      <c r="B753" s="98">
        <v>0</v>
      </c>
      <c r="C753" s="9" t="s">
        <v>652</v>
      </c>
      <c r="D753" s="10">
        <v>42586</v>
      </c>
      <c r="E753" s="11">
        <v>2016</v>
      </c>
      <c r="F753" t="s">
        <v>686</v>
      </c>
      <c r="G753">
        <v>1</v>
      </c>
      <c r="H753">
        <v>3</v>
      </c>
      <c r="P753">
        <v>1</v>
      </c>
    </row>
    <row r="754" spans="1:16" x14ac:dyDescent="0.25">
      <c r="A754" s="6" t="s">
        <v>580</v>
      </c>
      <c r="B754" s="98">
        <v>0</v>
      </c>
      <c r="C754" s="9" t="s">
        <v>653</v>
      </c>
      <c r="D754" s="10">
        <v>42586</v>
      </c>
      <c r="E754" s="11">
        <v>2016</v>
      </c>
      <c r="F754" t="s">
        <v>686</v>
      </c>
      <c r="G754">
        <v>1</v>
      </c>
      <c r="H754">
        <v>3</v>
      </c>
      <c r="P754">
        <v>1</v>
      </c>
    </row>
    <row r="755" spans="1:16" x14ac:dyDescent="0.25">
      <c r="A755" s="6" t="s">
        <v>580</v>
      </c>
      <c r="B755" s="98">
        <v>0</v>
      </c>
      <c r="C755" s="9" t="s">
        <v>654</v>
      </c>
      <c r="D755" s="10">
        <v>42586</v>
      </c>
      <c r="E755" s="11">
        <v>2016</v>
      </c>
      <c r="F755" t="s">
        <v>686</v>
      </c>
      <c r="G755">
        <v>1</v>
      </c>
      <c r="H755">
        <v>3</v>
      </c>
      <c r="P755">
        <v>1</v>
      </c>
    </row>
    <row r="756" spans="1:16" x14ac:dyDescent="0.25">
      <c r="A756" s="6" t="s">
        <v>580</v>
      </c>
      <c r="B756" s="98">
        <v>0</v>
      </c>
      <c r="C756" s="9" t="s">
        <v>655</v>
      </c>
      <c r="D756" s="10">
        <v>42586</v>
      </c>
      <c r="E756" s="11">
        <v>2016</v>
      </c>
      <c r="F756" t="s">
        <v>686</v>
      </c>
      <c r="G756">
        <v>1</v>
      </c>
      <c r="H756">
        <v>3</v>
      </c>
      <c r="P756">
        <v>1</v>
      </c>
    </row>
    <row r="757" spans="1:16" x14ac:dyDescent="0.25">
      <c r="A757" s="6" t="s">
        <v>580</v>
      </c>
      <c r="B757" s="98">
        <v>0</v>
      </c>
      <c r="C757" s="9" t="s">
        <v>656</v>
      </c>
      <c r="D757" s="10">
        <v>42586</v>
      </c>
      <c r="E757" s="11">
        <v>2016</v>
      </c>
      <c r="F757" t="s">
        <v>686</v>
      </c>
      <c r="G757">
        <v>1</v>
      </c>
      <c r="H757">
        <v>3</v>
      </c>
      <c r="P757">
        <v>1</v>
      </c>
    </row>
    <row r="758" spans="1:16" x14ac:dyDescent="0.25">
      <c r="A758" s="6" t="s">
        <v>580</v>
      </c>
      <c r="B758" s="98">
        <v>0</v>
      </c>
      <c r="C758" s="9" t="s">
        <v>657</v>
      </c>
      <c r="D758" s="10">
        <v>42586</v>
      </c>
      <c r="E758" s="11">
        <v>2016</v>
      </c>
      <c r="F758" t="s">
        <v>686</v>
      </c>
      <c r="G758">
        <v>1</v>
      </c>
      <c r="H758">
        <v>3</v>
      </c>
      <c r="P758">
        <v>1</v>
      </c>
    </row>
    <row r="759" spans="1:16" x14ac:dyDescent="0.25">
      <c r="A759" s="6" t="s">
        <v>580</v>
      </c>
      <c r="B759" s="98">
        <v>0</v>
      </c>
      <c r="C759" s="9" t="s">
        <v>658</v>
      </c>
      <c r="D759" s="10">
        <v>42586</v>
      </c>
      <c r="E759" s="11">
        <v>2016</v>
      </c>
      <c r="F759" t="s">
        <v>686</v>
      </c>
      <c r="G759">
        <v>1</v>
      </c>
      <c r="H759">
        <v>3</v>
      </c>
      <c r="P759">
        <v>1</v>
      </c>
    </row>
    <row r="760" spans="1:16" x14ac:dyDescent="0.25">
      <c r="A760" s="6" t="s">
        <v>580</v>
      </c>
      <c r="B760" s="98">
        <v>0</v>
      </c>
      <c r="C760" s="9" t="s">
        <v>659</v>
      </c>
      <c r="D760" s="10">
        <v>42586</v>
      </c>
      <c r="E760" s="11">
        <v>2016</v>
      </c>
      <c r="F760" t="s">
        <v>686</v>
      </c>
      <c r="G760">
        <v>1</v>
      </c>
      <c r="H760">
        <v>3</v>
      </c>
      <c r="P760">
        <v>1</v>
      </c>
    </row>
    <row r="761" spans="1:16" x14ac:dyDescent="0.25">
      <c r="A761" s="6" t="s">
        <v>580</v>
      </c>
      <c r="B761" s="98">
        <v>0</v>
      </c>
      <c r="C761" s="9" t="s">
        <v>660</v>
      </c>
      <c r="D761" s="10">
        <v>42586</v>
      </c>
      <c r="E761" s="11">
        <v>2016</v>
      </c>
      <c r="F761" t="s">
        <v>686</v>
      </c>
      <c r="G761">
        <v>1</v>
      </c>
      <c r="H761">
        <v>3</v>
      </c>
      <c r="P761">
        <v>1</v>
      </c>
    </row>
    <row r="762" spans="1:16" x14ac:dyDescent="0.25">
      <c r="A762" s="6" t="s">
        <v>580</v>
      </c>
      <c r="B762" s="98">
        <v>0</v>
      </c>
      <c r="C762" s="9" t="s">
        <v>661</v>
      </c>
      <c r="D762" s="10">
        <v>42586</v>
      </c>
      <c r="E762" s="11">
        <v>2016</v>
      </c>
      <c r="F762" t="s">
        <v>686</v>
      </c>
      <c r="G762">
        <v>1</v>
      </c>
      <c r="H762">
        <v>3</v>
      </c>
      <c r="P762">
        <v>1</v>
      </c>
    </row>
    <row r="763" spans="1:16" x14ac:dyDescent="0.25">
      <c r="A763" s="6" t="s">
        <v>580</v>
      </c>
      <c r="B763" s="98">
        <v>0</v>
      </c>
      <c r="C763" s="9" t="s">
        <v>662</v>
      </c>
      <c r="D763" s="10">
        <v>42586</v>
      </c>
      <c r="E763" s="11">
        <v>2016</v>
      </c>
      <c r="F763" t="s">
        <v>686</v>
      </c>
      <c r="G763">
        <v>1</v>
      </c>
      <c r="H763">
        <v>3</v>
      </c>
      <c r="P763">
        <v>1</v>
      </c>
    </row>
    <row r="764" spans="1:16" x14ac:dyDescent="0.25">
      <c r="A764" s="6" t="s">
        <v>580</v>
      </c>
      <c r="B764" s="98">
        <v>0</v>
      </c>
      <c r="C764" s="9" t="s">
        <v>663</v>
      </c>
      <c r="D764" s="10">
        <v>42586</v>
      </c>
      <c r="E764" s="11">
        <v>2016</v>
      </c>
      <c r="F764" t="s">
        <v>686</v>
      </c>
      <c r="G764">
        <v>1</v>
      </c>
      <c r="H764">
        <v>3</v>
      </c>
      <c r="P764">
        <v>1</v>
      </c>
    </row>
    <row r="765" spans="1:16" x14ac:dyDescent="0.25">
      <c r="A765" s="6" t="s">
        <v>580</v>
      </c>
      <c r="B765" s="98">
        <v>0</v>
      </c>
      <c r="C765" s="9" t="s">
        <v>664</v>
      </c>
      <c r="D765" s="10">
        <v>42586</v>
      </c>
      <c r="E765" s="11">
        <v>2016</v>
      </c>
      <c r="F765" t="s">
        <v>686</v>
      </c>
      <c r="G765">
        <v>1</v>
      </c>
      <c r="H765">
        <v>3</v>
      </c>
      <c r="P765">
        <v>1</v>
      </c>
    </row>
    <row r="766" spans="1:16" x14ac:dyDescent="0.25">
      <c r="A766" s="6" t="s">
        <v>580</v>
      </c>
      <c r="B766" s="98">
        <v>0</v>
      </c>
      <c r="C766" s="9" t="s">
        <v>665</v>
      </c>
      <c r="D766" s="10">
        <v>42586</v>
      </c>
      <c r="E766" s="11">
        <v>2016</v>
      </c>
      <c r="F766" t="s">
        <v>686</v>
      </c>
      <c r="G766">
        <v>1</v>
      </c>
      <c r="H766">
        <v>3</v>
      </c>
      <c r="P766">
        <v>1</v>
      </c>
    </row>
    <row r="767" spans="1:16" x14ac:dyDescent="0.25">
      <c r="A767" s="6" t="s">
        <v>580</v>
      </c>
      <c r="B767" s="98">
        <v>0</v>
      </c>
      <c r="C767" s="9" t="s">
        <v>666</v>
      </c>
      <c r="D767" s="10">
        <v>42586</v>
      </c>
      <c r="E767" s="11">
        <v>2016</v>
      </c>
      <c r="F767" t="s">
        <v>686</v>
      </c>
      <c r="G767">
        <v>1</v>
      </c>
      <c r="H767">
        <v>3</v>
      </c>
      <c r="P767">
        <v>1</v>
      </c>
    </row>
    <row r="768" spans="1:16" x14ac:dyDescent="0.25">
      <c r="A768" s="6" t="s">
        <v>580</v>
      </c>
      <c r="B768" s="98">
        <v>0</v>
      </c>
      <c r="C768" s="9" t="s">
        <v>667</v>
      </c>
      <c r="D768" s="10">
        <v>42586</v>
      </c>
      <c r="E768" s="11">
        <v>2016</v>
      </c>
      <c r="F768" t="s">
        <v>686</v>
      </c>
      <c r="G768">
        <v>1</v>
      </c>
      <c r="H768">
        <v>3</v>
      </c>
      <c r="P768">
        <v>1</v>
      </c>
    </row>
    <row r="769" spans="1:16" x14ac:dyDescent="0.25">
      <c r="A769" s="6" t="s">
        <v>580</v>
      </c>
      <c r="B769" s="98">
        <v>0</v>
      </c>
      <c r="C769" s="9" t="s">
        <v>668</v>
      </c>
      <c r="D769" s="10">
        <v>42586</v>
      </c>
      <c r="E769" s="11">
        <v>2016</v>
      </c>
      <c r="F769" t="s">
        <v>686</v>
      </c>
      <c r="G769">
        <v>1</v>
      </c>
      <c r="H769">
        <v>3</v>
      </c>
      <c r="P769">
        <v>1</v>
      </c>
    </row>
    <row r="770" spans="1:16" x14ac:dyDescent="0.25">
      <c r="A770" s="6" t="s">
        <v>580</v>
      </c>
      <c r="B770" s="98">
        <v>0</v>
      </c>
      <c r="C770" s="9" t="s">
        <v>669</v>
      </c>
      <c r="D770" s="10">
        <v>42586</v>
      </c>
      <c r="E770" s="11">
        <v>2016</v>
      </c>
      <c r="F770" t="s">
        <v>686</v>
      </c>
      <c r="G770">
        <v>1</v>
      </c>
      <c r="H770">
        <v>3</v>
      </c>
      <c r="P770">
        <v>1</v>
      </c>
    </row>
    <row r="771" spans="1:16" x14ac:dyDescent="0.25">
      <c r="A771" s="6" t="s">
        <v>580</v>
      </c>
      <c r="B771" s="98">
        <v>0</v>
      </c>
      <c r="C771" s="9" t="s">
        <v>670</v>
      </c>
      <c r="D771" s="10">
        <v>42586</v>
      </c>
      <c r="E771" s="11">
        <v>2016</v>
      </c>
      <c r="F771" t="s">
        <v>686</v>
      </c>
      <c r="G771">
        <v>1</v>
      </c>
      <c r="H771">
        <v>3</v>
      </c>
      <c r="P771">
        <v>1</v>
      </c>
    </row>
    <row r="772" spans="1:16" x14ac:dyDescent="0.25">
      <c r="A772" s="6" t="s">
        <v>580</v>
      </c>
      <c r="B772" s="98">
        <v>0</v>
      </c>
      <c r="C772" s="9" t="s">
        <v>671</v>
      </c>
      <c r="D772" s="10">
        <v>42586</v>
      </c>
      <c r="E772" s="11">
        <v>2016</v>
      </c>
      <c r="F772" t="s">
        <v>686</v>
      </c>
      <c r="G772">
        <v>1</v>
      </c>
      <c r="H772">
        <v>3</v>
      </c>
      <c r="P772">
        <v>1</v>
      </c>
    </row>
    <row r="773" spans="1:16" x14ac:dyDescent="0.25">
      <c r="A773" s="6" t="s">
        <v>580</v>
      </c>
      <c r="B773" s="98">
        <v>0</v>
      </c>
      <c r="C773" s="9" t="s">
        <v>672</v>
      </c>
      <c r="D773" s="10">
        <v>42586</v>
      </c>
      <c r="E773" s="11">
        <v>2016</v>
      </c>
      <c r="F773" t="s">
        <v>686</v>
      </c>
      <c r="G773">
        <v>1</v>
      </c>
      <c r="H773">
        <v>3</v>
      </c>
      <c r="P773">
        <v>1</v>
      </c>
    </row>
    <row r="774" spans="1:16" x14ac:dyDescent="0.25">
      <c r="A774" s="6" t="s">
        <v>580</v>
      </c>
      <c r="B774" s="98">
        <v>0</v>
      </c>
      <c r="C774" s="9" t="s">
        <v>673</v>
      </c>
      <c r="D774" s="10">
        <v>42586</v>
      </c>
      <c r="E774" s="11">
        <v>2016</v>
      </c>
      <c r="F774" t="s">
        <v>686</v>
      </c>
      <c r="G774">
        <v>1</v>
      </c>
      <c r="H774">
        <v>3</v>
      </c>
      <c r="P774">
        <v>1</v>
      </c>
    </row>
    <row r="775" spans="1:16" x14ac:dyDescent="0.25">
      <c r="A775" s="6" t="s">
        <v>580</v>
      </c>
      <c r="B775" s="98">
        <v>0</v>
      </c>
      <c r="C775" s="9" t="s">
        <v>674</v>
      </c>
      <c r="D775" s="10">
        <v>42586</v>
      </c>
      <c r="E775" s="11">
        <v>2016</v>
      </c>
      <c r="F775" t="s">
        <v>686</v>
      </c>
      <c r="G775">
        <v>1</v>
      </c>
      <c r="H775">
        <v>3</v>
      </c>
      <c r="P775">
        <v>1</v>
      </c>
    </row>
    <row r="776" spans="1:16" x14ac:dyDescent="0.25">
      <c r="A776" s="6" t="s">
        <v>580</v>
      </c>
      <c r="B776" s="98">
        <v>0</v>
      </c>
      <c r="C776" s="9" t="s">
        <v>675</v>
      </c>
      <c r="D776" s="10">
        <v>42586</v>
      </c>
      <c r="E776" s="11">
        <v>2016</v>
      </c>
      <c r="F776" t="s">
        <v>686</v>
      </c>
      <c r="G776">
        <v>1</v>
      </c>
      <c r="H776">
        <v>3</v>
      </c>
      <c r="P776">
        <v>1</v>
      </c>
    </row>
    <row r="777" spans="1:16" x14ac:dyDescent="0.25">
      <c r="A777" s="6" t="s">
        <v>580</v>
      </c>
      <c r="B777" s="98">
        <v>0</v>
      </c>
      <c r="C777" s="9" t="s">
        <v>676</v>
      </c>
      <c r="D777" s="10">
        <v>42586</v>
      </c>
      <c r="E777" s="11">
        <v>2016</v>
      </c>
      <c r="F777" t="s">
        <v>686</v>
      </c>
      <c r="G777">
        <v>1</v>
      </c>
      <c r="H777">
        <v>3</v>
      </c>
      <c r="P777">
        <v>1</v>
      </c>
    </row>
    <row r="778" spans="1:16" x14ac:dyDescent="0.25">
      <c r="A778" s="6" t="s">
        <v>580</v>
      </c>
      <c r="B778" s="98">
        <v>0</v>
      </c>
      <c r="C778" s="9" t="s">
        <v>677</v>
      </c>
      <c r="D778" s="10">
        <v>42586</v>
      </c>
      <c r="E778" s="11">
        <v>2016</v>
      </c>
      <c r="F778" t="s">
        <v>686</v>
      </c>
      <c r="G778">
        <v>1</v>
      </c>
      <c r="H778">
        <v>3</v>
      </c>
      <c r="P778">
        <v>1</v>
      </c>
    </row>
    <row r="779" spans="1:16" x14ac:dyDescent="0.25">
      <c r="A779" s="6" t="s">
        <v>580</v>
      </c>
      <c r="B779" s="98">
        <v>0</v>
      </c>
      <c r="C779" s="9" t="s">
        <v>678</v>
      </c>
      <c r="D779" s="10">
        <v>42586</v>
      </c>
      <c r="E779" s="11">
        <v>2016</v>
      </c>
      <c r="F779" t="s">
        <v>686</v>
      </c>
      <c r="G779">
        <v>1</v>
      </c>
      <c r="H779">
        <v>3</v>
      </c>
      <c r="P779">
        <v>1</v>
      </c>
    </row>
    <row r="780" spans="1:16" x14ac:dyDescent="0.25">
      <c r="A780" s="6" t="s">
        <v>580</v>
      </c>
      <c r="B780" s="98">
        <v>0</v>
      </c>
      <c r="C780" s="9" t="s">
        <v>679</v>
      </c>
      <c r="D780" s="10">
        <v>42586</v>
      </c>
      <c r="E780" s="11">
        <v>2016</v>
      </c>
      <c r="F780" t="s">
        <v>686</v>
      </c>
      <c r="G780">
        <v>1</v>
      </c>
      <c r="H780">
        <v>3</v>
      </c>
      <c r="P780">
        <v>1</v>
      </c>
    </row>
    <row r="781" spans="1:16" x14ac:dyDescent="0.25">
      <c r="A781" s="6" t="s">
        <v>681</v>
      </c>
      <c r="B781" s="98">
        <v>0</v>
      </c>
      <c r="C781" s="9" t="s">
        <v>546</v>
      </c>
      <c r="D781" s="10">
        <v>42605</v>
      </c>
      <c r="E781" s="11">
        <v>2016</v>
      </c>
      <c r="F781" t="s">
        <v>686</v>
      </c>
      <c r="G781">
        <v>1</v>
      </c>
      <c r="H781">
        <v>7</v>
      </c>
      <c r="I781" s="13">
        <v>44084</v>
      </c>
      <c r="J781" t="s">
        <v>682</v>
      </c>
    </row>
    <row r="782" spans="1:16" x14ac:dyDescent="0.25">
      <c r="A782" s="6" t="s">
        <v>510</v>
      </c>
      <c r="B782" s="98">
        <v>0</v>
      </c>
      <c r="C782" s="9" t="s">
        <v>529</v>
      </c>
      <c r="D782" s="10">
        <v>42605</v>
      </c>
      <c r="E782" s="11">
        <v>2016</v>
      </c>
      <c r="F782" t="s">
        <v>686</v>
      </c>
      <c r="G782">
        <v>1</v>
      </c>
      <c r="H782">
        <v>7</v>
      </c>
      <c r="I782" s="13">
        <v>44084</v>
      </c>
      <c r="J782" t="s">
        <v>682</v>
      </c>
    </row>
    <row r="783" spans="1:16" x14ac:dyDescent="0.25">
      <c r="A783" s="6" t="s">
        <v>510</v>
      </c>
      <c r="B783" s="98">
        <v>0</v>
      </c>
      <c r="C783" s="9" t="s">
        <v>529</v>
      </c>
      <c r="D783" s="10">
        <v>42619</v>
      </c>
      <c r="E783" s="11">
        <v>2016</v>
      </c>
      <c r="F783" t="s">
        <v>686</v>
      </c>
      <c r="G783">
        <v>1</v>
      </c>
      <c r="H783">
        <v>10</v>
      </c>
      <c r="I783" s="13">
        <v>44084</v>
      </c>
      <c r="J783" t="s">
        <v>682</v>
      </c>
    </row>
    <row r="784" spans="1:16" x14ac:dyDescent="0.25">
      <c r="A784" s="6" t="s">
        <v>510</v>
      </c>
      <c r="B784" s="98">
        <v>0</v>
      </c>
      <c r="C784" s="9" t="s">
        <v>546</v>
      </c>
      <c r="D784" s="10">
        <v>42619</v>
      </c>
      <c r="E784" s="11">
        <v>2016</v>
      </c>
      <c r="F784" t="s">
        <v>686</v>
      </c>
      <c r="G784">
        <v>1</v>
      </c>
      <c r="H784">
        <v>10</v>
      </c>
      <c r="I784" s="13">
        <v>44084</v>
      </c>
      <c r="J784" t="s">
        <v>682</v>
      </c>
    </row>
    <row r="785" spans="1:16" s="30" customFormat="1" x14ac:dyDescent="0.25">
      <c r="A785" s="98" t="s">
        <v>684</v>
      </c>
      <c r="B785" s="98">
        <v>0</v>
      </c>
      <c r="C785" s="99" t="s">
        <v>683</v>
      </c>
      <c r="D785" s="120">
        <v>42567</v>
      </c>
      <c r="E785" s="11">
        <v>2016</v>
      </c>
      <c r="F785" s="30" t="s">
        <v>686</v>
      </c>
      <c r="H785" s="30">
        <v>13</v>
      </c>
      <c r="I785" s="31">
        <v>44084</v>
      </c>
      <c r="J785" s="30" t="s">
        <v>682</v>
      </c>
      <c r="P785" s="3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8EBD0-E9DA-47C1-8504-A53ED42BB79F}">
  <sheetPr>
    <tabColor rgb="FF9966FF"/>
  </sheetPr>
  <dimension ref="A1:JH1703"/>
  <sheetViews>
    <sheetView zoomScaleNormal="100" workbookViewId="0">
      <selection activeCell="J39" sqref="J39"/>
    </sheetView>
  </sheetViews>
  <sheetFormatPr defaultRowHeight="15" x14ac:dyDescent="0.25"/>
  <cols>
    <col min="1" max="1" width="9.140625" style="30"/>
    <col min="2" max="2" width="9.140625" style="30" customWidth="1"/>
    <col min="3" max="3" width="30.140625" style="30" customWidth="1"/>
    <col min="4" max="4" width="16.42578125" style="30" customWidth="1"/>
    <col min="5" max="5" width="9.140625" style="30"/>
    <col min="6" max="6" width="16.85546875" style="249" customWidth="1"/>
    <col min="7" max="7" width="9.140625" style="249"/>
    <col min="8" max="8" width="9.140625" style="26"/>
    <col min="9" max="9" width="10" style="43" customWidth="1"/>
    <col min="10" max="10" width="9.140625" style="43"/>
    <col min="11" max="12" width="9.140625" style="26"/>
    <col min="13" max="13" width="9.140625" style="26" customWidth="1"/>
    <col min="14" max="45" width="9.140625" style="26"/>
    <col min="46" max="46" width="9.140625" style="30"/>
    <col min="47" max="47" width="18.7109375" style="30" bestFit="1" customWidth="1"/>
    <col min="48" max="48" width="7.28515625" style="30" bestFit="1" customWidth="1"/>
    <col min="49" max="16384" width="9.140625" style="30"/>
  </cols>
  <sheetData>
    <row r="1" spans="1:45" x14ac:dyDescent="0.25">
      <c r="A1" s="26" t="s">
        <v>5</v>
      </c>
      <c r="B1" s="27">
        <v>14370</v>
      </c>
      <c r="C1" s="27" t="s">
        <v>6</v>
      </c>
      <c r="D1" s="72">
        <v>43782</v>
      </c>
      <c r="E1" s="27">
        <v>2019</v>
      </c>
      <c r="F1" s="27" t="s">
        <v>718</v>
      </c>
      <c r="G1" s="177">
        <v>600</v>
      </c>
      <c r="H1" s="40"/>
      <c r="J1" s="47"/>
      <c r="AS1" s="178"/>
    </row>
    <row r="2" spans="1:45" x14ac:dyDescent="0.25">
      <c r="A2" s="26" t="s">
        <v>5</v>
      </c>
      <c r="B2" s="27">
        <v>14369</v>
      </c>
      <c r="C2" s="27" t="s">
        <v>7</v>
      </c>
      <c r="D2" s="70">
        <v>43774</v>
      </c>
      <c r="E2" s="27">
        <v>2019</v>
      </c>
      <c r="F2" s="27" t="s">
        <v>718</v>
      </c>
      <c r="G2" s="177">
        <v>1000</v>
      </c>
      <c r="H2" s="40"/>
      <c r="J2" s="47"/>
      <c r="AS2" s="179"/>
    </row>
    <row r="3" spans="1:45" x14ac:dyDescent="0.25">
      <c r="A3" s="26" t="s">
        <v>5</v>
      </c>
      <c r="B3" s="27">
        <v>14368</v>
      </c>
      <c r="C3" s="27" t="s">
        <v>8</v>
      </c>
      <c r="D3" s="28">
        <v>43774</v>
      </c>
      <c r="E3" s="27">
        <v>2019</v>
      </c>
      <c r="F3" s="27" t="s">
        <v>718</v>
      </c>
      <c r="G3" s="177">
        <v>710</v>
      </c>
      <c r="H3" s="40"/>
      <c r="J3" s="47"/>
      <c r="AS3" s="179"/>
    </row>
    <row r="4" spans="1:45" x14ac:dyDescent="0.25">
      <c r="A4" s="26" t="s">
        <v>5</v>
      </c>
      <c r="B4" s="27">
        <v>14367</v>
      </c>
      <c r="C4" s="27" t="s">
        <v>9</v>
      </c>
      <c r="D4" s="28">
        <v>43774</v>
      </c>
      <c r="E4" s="27">
        <v>2019</v>
      </c>
      <c r="F4" s="27" t="s">
        <v>718</v>
      </c>
      <c r="G4" s="177">
        <v>630</v>
      </c>
      <c r="H4" s="40"/>
      <c r="J4" s="47"/>
      <c r="AS4" s="179"/>
    </row>
    <row r="5" spans="1:45" x14ac:dyDescent="0.25">
      <c r="A5" s="26" t="s">
        <v>5</v>
      </c>
      <c r="B5" s="27">
        <v>14366</v>
      </c>
      <c r="C5" s="27" t="s">
        <v>10</v>
      </c>
      <c r="D5" s="28">
        <v>43774</v>
      </c>
      <c r="E5" s="27">
        <v>2019</v>
      </c>
      <c r="F5" s="27" t="s">
        <v>718</v>
      </c>
      <c r="G5" s="177">
        <v>590</v>
      </c>
      <c r="H5" s="40"/>
      <c r="J5" s="47"/>
      <c r="AS5" s="179"/>
    </row>
    <row r="6" spans="1:45" x14ac:dyDescent="0.25">
      <c r="A6" s="26" t="s">
        <v>5</v>
      </c>
      <c r="B6" s="27">
        <v>14365</v>
      </c>
      <c r="C6" s="27" t="s">
        <v>11</v>
      </c>
      <c r="D6" s="28">
        <v>43774</v>
      </c>
      <c r="E6" s="27">
        <v>2019</v>
      </c>
      <c r="F6" s="27" t="s">
        <v>718</v>
      </c>
      <c r="G6" s="177">
        <v>750</v>
      </c>
      <c r="H6" s="40"/>
      <c r="J6" s="47"/>
      <c r="AS6" s="179"/>
    </row>
    <row r="7" spans="1:45" x14ac:dyDescent="0.25">
      <c r="A7" s="26" t="s">
        <v>5</v>
      </c>
      <c r="B7" s="27">
        <v>14364</v>
      </c>
      <c r="C7" s="27" t="s">
        <v>12</v>
      </c>
      <c r="D7" s="28">
        <v>43774</v>
      </c>
      <c r="E7" s="27">
        <v>2019</v>
      </c>
      <c r="F7" s="27" t="s">
        <v>718</v>
      </c>
      <c r="G7" s="177">
        <v>880</v>
      </c>
      <c r="H7" s="40"/>
      <c r="J7" s="47"/>
      <c r="AS7" s="179"/>
    </row>
    <row r="8" spans="1:45" x14ac:dyDescent="0.25">
      <c r="A8" s="26" t="s">
        <v>5</v>
      </c>
      <c r="B8" s="27">
        <v>14363</v>
      </c>
      <c r="C8" s="27" t="s">
        <v>13</v>
      </c>
      <c r="D8" s="28">
        <v>43774</v>
      </c>
      <c r="E8" s="27">
        <v>2019</v>
      </c>
      <c r="F8" s="27" t="s">
        <v>718</v>
      </c>
      <c r="G8" s="177">
        <v>910</v>
      </c>
      <c r="H8" s="40"/>
      <c r="J8" s="47"/>
      <c r="AS8" s="179"/>
    </row>
    <row r="9" spans="1:45" x14ac:dyDescent="0.25">
      <c r="A9" s="26" t="s">
        <v>5</v>
      </c>
      <c r="B9" s="27">
        <v>14362</v>
      </c>
      <c r="C9" s="27" t="s">
        <v>14</v>
      </c>
      <c r="D9" s="28">
        <v>43774</v>
      </c>
      <c r="E9" s="27">
        <v>2019</v>
      </c>
      <c r="F9" s="27" t="s">
        <v>718</v>
      </c>
      <c r="G9" s="177">
        <v>730</v>
      </c>
      <c r="H9" s="40"/>
      <c r="J9" s="47"/>
      <c r="AS9" s="179"/>
    </row>
    <row r="10" spans="1:45" x14ac:dyDescent="0.25">
      <c r="A10" s="26" t="s">
        <v>5</v>
      </c>
      <c r="B10" s="27">
        <v>14361</v>
      </c>
      <c r="C10" s="27" t="s">
        <v>15</v>
      </c>
      <c r="D10" s="28">
        <v>43774</v>
      </c>
      <c r="E10" s="27">
        <v>2019</v>
      </c>
      <c r="F10" s="27" t="s">
        <v>718</v>
      </c>
      <c r="G10" s="177">
        <v>730</v>
      </c>
      <c r="H10" s="40"/>
      <c r="J10" s="47"/>
      <c r="AS10" s="179"/>
    </row>
    <row r="11" spans="1:45" x14ac:dyDescent="0.25">
      <c r="A11" s="26" t="s">
        <v>5</v>
      </c>
      <c r="B11" s="27">
        <v>14360</v>
      </c>
      <c r="C11" s="27" t="s">
        <v>16</v>
      </c>
      <c r="D11" s="28">
        <v>43774</v>
      </c>
      <c r="E11" s="27">
        <v>2019</v>
      </c>
      <c r="F11" s="27" t="s">
        <v>718</v>
      </c>
      <c r="G11" s="177">
        <v>620</v>
      </c>
      <c r="H11" s="40"/>
      <c r="J11" s="47"/>
      <c r="AS11" s="180"/>
    </row>
    <row r="12" spans="1:45" x14ac:dyDescent="0.25">
      <c r="A12" s="26" t="s">
        <v>5</v>
      </c>
      <c r="B12" s="27">
        <v>14359</v>
      </c>
      <c r="C12" s="27" t="s">
        <v>17</v>
      </c>
      <c r="D12" s="28">
        <v>43774</v>
      </c>
      <c r="E12" s="27">
        <v>2019</v>
      </c>
      <c r="F12" s="27" t="s">
        <v>718</v>
      </c>
      <c r="G12" s="177">
        <v>600</v>
      </c>
      <c r="H12" s="40"/>
      <c r="J12" s="47"/>
      <c r="AS12" s="181"/>
    </row>
    <row r="13" spans="1:45" x14ac:dyDescent="0.25">
      <c r="A13" s="26" t="s">
        <v>5</v>
      </c>
      <c r="B13" s="27">
        <v>14358</v>
      </c>
      <c r="C13" s="27" t="s">
        <v>18</v>
      </c>
      <c r="D13" s="28">
        <v>43774</v>
      </c>
      <c r="E13" s="27">
        <v>2019</v>
      </c>
      <c r="F13" s="27" t="s">
        <v>718</v>
      </c>
      <c r="G13" s="177">
        <v>590</v>
      </c>
      <c r="H13" s="40"/>
      <c r="J13" s="47"/>
      <c r="AS13" s="179"/>
    </row>
    <row r="14" spans="1:45" x14ac:dyDescent="0.25">
      <c r="A14" s="26" t="s">
        <v>5</v>
      </c>
      <c r="B14" s="27">
        <v>14357</v>
      </c>
      <c r="C14" s="27" t="s">
        <v>19</v>
      </c>
      <c r="D14" s="28">
        <v>43774</v>
      </c>
      <c r="E14" s="27">
        <v>2019</v>
      </c>
      <c r="F14" s="27" t="s">
        <v>718</v>
      </c>
      <c r="G14" s="177">
        <v>500</v>
      </c>
      <c r="H14" s="40"/>
      <c r="J14" s="47"/>
      <c r="AS14" s="179"/>
    </row>
    <row r="15" spans="1:45" x14ac:dyDescent="0.25">
      <c r="A15" s="26" t="s">
        <v>5</v>
      </c>
      <c r="B15" s="27">
        <v>14356</v>
      </c>
      <c r="C15" s="27" t="s">
        <v>20</v>
      </c>
      <c r="D15" s="28">
        <v>43774</v>
      </c>
      <c r="E15" s="27">
        <v>2019</v>
      </c>
      <c r="F15" s="27" t="s">
        <v>718</v>
      </c>
      <c r="G15" s="177">
        <v>610</v>
      </c>
      <c r="H15" s="40"/>
      <c r="J15" s="47"/>
      <c r="AS15" s="179"/>
    </row>
    <row r="16" spans="1:45" x14ac:dyDescent="0.25">
      <c r="A16" s="26" t="s">
        <v>5</v>
      </c>
      <c r="B16" s="27">
        <v>14355</v>
      </c>
      <c r="C16" s="27" t="s">
        <v>21</v>
      </c>
      <c r="D16" s="28">
        <v>43774</v>
      </c>
      <c r="E16" s="27">
        <v>2019</v>
      </c>
      <c r="F16" s="27" t="s">
        <v>718</v>
      </c>
      <c r="G16" s="177">
        <v>600</v>
      </c>
      <c r="H16" s="40"/>
      <c r="J16" s="47"/>
      <c r="AS16" s="179"/>
    </row>
    <row r="17" spans="1:45" x14ac:dyDescent="0.25">
      <c r="A17" s="26" t="s">
        <v>5</v>
      </c>
      <c r="B17" s="27">
        <v>14354</v>
      </c>
      <c r="C17" s="27" t="s">
        <v>22</v>
      </c>
      <c r="D17" s="28">
        <v>43774</v>
      </c>
      <c r="E17" s="27">
        <v>2019</v>
      </c>
      <c r="F17" s="27" t="s">
        <v>718</v>
      </c>
      <c r="G17" s="177">
        <v>510</v>
      </c>
      <c r="H17" s="40"/>
      <c r="J17" s="47"/>
      <c r="AS17" s="179"/>
    </row>
    <row r="18" spans="1:45" x14ac:dyDescent="0.25">
      <c r="A18" s="26" t="s">
        <v>5</v>
      </c>
      <c r="B18" s="27">
        <v>14353</v>
      </c>
      <c r="C18" s="27" t="s">
        <v>23</v>
      </c>
      <c r="D18" s="28">
        <v>43774</v>
      </c>
      <c r="E18" s="27">
        <v>2019</v>
      </c>
      <c r="F18" s="27" t="s">
        <v>718</v>
      </c>
      <c r="G18" s="177">
        <v>520</v>
      </c>
      <c r="H18" s="40"/>
      <c r="J18" s="47"/>
      <c r="AS18" s="179"/>
    </row>
    <row r="19" spans="1:45" x14ac:dyDescent="0.25">
      <c r="A19" s="26" t="s">
        <v>5</v>
      </c>
      <c r="B19" s="27">
        <v>14352</v>
      </c>
      <c r="C19" s="27" t="s">
        <v>24</v>
      </c>
      <c r="D19" s="28">
        <v>43774</v>
      </c>
      <c r="E19" s="27">
        <v>2019</v>
      </c>
      <c r="F19" s="27" t="s">
        <v>718</v>
      </c>
      <c r="G19" s="177">
        <v>550</v>
      </c>
      <c r="H19" s="40"/>
      <c r="J19" s="47"/>
      <c r="AS19" s="179"/>
    </row>
    <row r="20" spans="1:45" x14ac:dyDescent="0.25">
      <c r="A20" s="26" t="s">
        <v>5</v>
      </c>
      <c r="B20" s="27">
        <v>14351</v>
      </c>
      <c r="C20" s="27" t="s">
        <v>25</v>
      </c>
      <c r="D20" s="28">
        <v>43774</v>
      </c>
      <c r="E20" s="27">
        <v>2019</v>
      </c>
      <c r="F20" s="27" t="s">
        <v>718</v>
      </c>
      <c r="G20" s="177">
        <v>510</v>
      </c>
      <c r="H20" s="40"/>
      <c r="J20" s="47"/>
      <c r="AS20" s="179"/>
    </row>
    <row r="21" spans="1:45" x14ac:dyDescent="0.25">
      <c r="A21" s="26" t="s">
        <v>5</v>
      </c>
      <c r="B21" s="27">
        <v>14350</v>
      </c>
      <c r="C21" s="27" t="s">
        <v>26</v>
      </c>
      <c r="D21" s="28">
        <v>43774</v>
      </c>
      <c r="E21" s="27">
        <v>2019</v>
      </c>
      <c r="F21" s="27" t="s">
        <v>718</v>
      </c>
      <c r="G21" s="177">
        <v>520</v>
      </c>
      <c r="H21" s="40"/>
      <c r="J21" s="47"/>
      <c r="AS21" s="179"/>
    </row>
    <row r="22" spans="1:45" x14ac:dyDescent="0.25">
      <c r="A22" s="26" t="s">
        <v>5</v>
      </c>
      <c r="B22" s="27">
        <v>14349</v>
      </c>
      <c r="C22" s="27" t="s">
        <v>27</v>
      </c>
      <c r="D22" s="28">
        <v>43774</v>
      </c>
      <c r="E22" s="27">
        <v>2019</v>
      </c>
      <c r="F22" s="27" t="s">
        <v>718</v>
      </c>
      <c r="G22" s="177">
        <v>600</v>
      </c>
      <c r="H22" s="40"/>
      <c r="J22" s="47"/>
      <c r="AS22" s="179"/>
    </row>
    <row r="23" spans="1:45" x14ac:dyDescent="0.25">
      <c r="A23" s="26" t="s">
        <v>5</v>
      </c>
      <c r="B23" s="27">
        <v>14348</v>
      </c>
      <c r="C23" s="27" t="s">
        <v>28</v>
      </c>
      <c r="D23" s="28">
        <v>43774</v>
      </c>
      <c r="E23" s="27">
        <v>2019</v>
      </c>
      <c r="F23" s="27" t="s">
        <v>718</v>
      </c>
      <c r="G23" s="177">
        <v>600</v>
      </c>
      <c r="H23" s="40"/>
      <c r="J23" s="47"/>
      <c r="AS23" s="27"/>
    </row>
    <row r="24" spans="1:45" x14ac:dyDescent="0.25">
      <c r="A24" s="26" t="s">
        <v>5</v>
      </c>
      <c r="B24" s="27">
        <v>14347</v>
      </c>
      <c r="C24" s="27" t="s">
        <v>29</v>
      </c>
      <c r="D24" s="28">
        <v>43774</v>
      </c>
      <c r="E24" s="27">
        <v>2019</v>
      </c>
      <c r="F24" s="27" t="s">
        <v>718</v>
      </c>
      <c r="G24" s="177">
        <v>390</v>
      </c>
      <c r="H24" s="40"/>
      <c r="J24" s="47"/>
      <c r="AS24" s="179"/>
    </row>
    <row r="25" spans="1:45" x14ac:dyDescent="0.25">
      <c r="A25" s="26" t="s">
        <v>5</v>
      </c>
      <c r="B25" s="27">
        <v>14346</v>
      </c>
      <c r="C25" s="27" t="s">
        <v>30</v>
      </c>
      <c r="D25" s="28">
        <v>43774</v>
      </c>
      <c r="E25" s="27">
        <v>2019</v>
      </c>
      <c r="F25" s="27" t="s">
        <v>718</v>
      </c>
      <c r="G25" s="177">
        <v>790</v>
      </c>
      <c r="H25" s="40"/>
      <c r="J25" s="47"/>
      <c r="AS25" s="179"/>
    </row>
    <row r="26" spans="1:45" x14ac:dyDescent="0.25">
      <c r="A26" s="26" t="s">
        <v>5</v>
      </c>
      <c r="B26" s="27">
        <v>14345</v>
      </c>
      <c r="C26" s="27" t="s">
        <v>31</v>
      </c>
      <c r="D26" s="28">
        <v>43774</v>
      </c>
      <c r="E26" s="27">
        <v>2019</v>
      </c>
      <c r="F26" s="27" t="s">
        <v>718</v>
      </c>
      <c r="G26" s="177">
        <v>1000</v>
      </c>
      <c r="H26" s="40"/>
      <c r="J26" s="47"/>
      <c r="AS26" s="179"/>
    </row>
    <row r="27" spans="1:45" x14ac:dyDescent="0.25">
      <c r="A27" s="26" t="s">
        <v>5</v>
      </c>
      <c r="B27" s="27">
        <v>14344</v>
      </c>
      <c r="C27" s="27" t="s">
        <v>32</v>
      </c>
      <c r="D27" s="28">
        <v>43774</v>
      </c>
      <c r="E27" s="27">
        <v>2019</v>
      </c>
      <c r="F27" s="27" t="s">
        <v>718</v>
      </c>
      <c r="G27" s="177">
        <v>660</v>
      </c>
      <c r="H27" s="40"/>
      <c r="J27" s="47"/>
      <c r="AS27" s="179"/>
    </row>
    <row r="28" spans="1:45" x14ac:dyDescent="0.25">
      <c r="A28" s="26" t="s">
        <v>5</v>
      </c>
      <c r="B28" s="27">
        <v>14343</v>
      </c>
      <c r="C28" s="27" t="s">
        <v>33</v>
      </c>
      <c r="D28" s="72">
        <v>43769</v>
      </c>
      <c r="E28" s="27">
        <v>2019</v>
      </c>
      <c r="F28" s="27" t="s">
        <v>718</v>
      </c>
      <c r="G28" s="177">
        <v>960</v>
      </c>
      <c r="H28" s="40"/>
      <c r="J28" s="47"/>
      <c r="AS28" s="179"/>
    </row>
    <row r="29" spans="1:45" x14ac:dyDescent="0.25">
      <c r="A29" s="26" t="s">
        <v>5</v>
      </c>
      <c r="B29" s="27">
        <v>14342</v>
      </c>
      <c r="C29" s="27" t="s">
        <v>34</v>
      </c>
      <c r="D29" s="72">
        <v>43760</v>
      </c>
      <c r="E29" s="27">
        <v>2019</v>
      </c>
      <c r="F29" s="27" t="s">
        <v>718</v>
      </c>
      <c r="G29" s="177">
        <v>570</v>
      </c>
      <c r="H29" s="40"/>
      <c r="J29" s="47"/>
      <c r="AS29" s="179"/>
    </row>
    <row r="30" spans="1:45" x14ac:dyDescent="0.25">
      <c r="A30" s="26" t="s">
        <v>5</v>
      </c>
      <c r="B30" s="27">
        <v>14340</v>
      </c>
      <c r="C30" s="27" t="s">
        <v>35</v>
      </c>
      <c r="D30" s="70">
        <v>43755</v>
      </c>
      <c r="E30" s="27">
        <v>2019</v>
      </c>
      <c r="F30" s="27" t="s">
        <v>718</v>
      </c>
      <c r="G30" s="177">
        <v>1000</v>
      </c>
      <c r="H30" s="40"/>
      <c r="J30" s="47"/>
      <c r="AS30" s="179"/>
    </row>
    <row r="31" spans="1:45" x14ac:dyDescent="0.25">
      <c r="A31" s="26" t="s">
        <v>5</v>
      </c>
      <c r="B31" s="27">
        <v>14339</v>
      </c>
      <c r="C31" s="27" t="s">
        <v>36</v>
      </c>
      <c r="D31" s="70">
        <v>43755</v>
      </c>
      <c r="E31" s="27">
        <v>2019</v>
      </c>
      <c r="F31" s="27" t="s">
        <v>718</v>
      </c>
      <c r="G31" s="177">
        <v>1000</v>
      </c>
      <c r="H31" s="40"/>
      <c r="J31" s="47"/>
      <c r="AS31" s="179"/>
    </row>
    <row r="32" spans="1:45" x14ac:dyDescent="0.25">
      <c r="A32" s="26" t="s">
        <v>5</v>
      </c>
      <c r="B32" s="27">
        <v>14338</v>
      </c>
      <c r="C32" s="27" t="s">
        <v>37</v>
      </c>
      <c r="D32" s="70">
        <v>43755</v>
      </c>
      <c r="E32" s="27">
        <v>2019</v>
      </c>
      <c r="F32" s="27" t="s">
        <v>718</v>
      </c>
      <c r="G32" s="177">
        <v>1000</v>
      </c>
      <c r="H32" s="40"/>
      <c r="J32" s="47"/>
      <c r="AS32" s="179"/>
    </row>
    <row r="33" spans="1:45" x14ac:dyDescent="0.25">
      <c r="A33" s="26" t="s">
        <v>5</v>
      </c>
      <c r="B33" s="27">
        <v>14337</v>
      </c>
      <c r="C33" s="27" t="s">
        <v>38</v>
      </c>
      <c r="D33" s="70">
        <v>43755</v>
      </c>
      <c r="E33" s="27">
        <v>2019</v>
      </c>
      <c r="F33" s="27" t="s">
        <v>718</v>
      </c>
      <c r="G33" s="177">
        <v>1000</v>
      </c>
      <c r="H33" s="40"/>
      <c r="J33" s="47"/>
      <c r="AS33" s="179"/>
    </row>
    <row r="34" spans="1:45" x14ac:dyDescent="0.25">
      <c r="A34" s="26" t="s">
        <v>5</v>
      </c>
      <c r="B34" s="27">
        <v>14336</v>
      </c>
      <c r="C34" s="27" t="s">
        <v>39</v>
      </c>
      <c r="D34" s="70">
        <v>43755</v>
      </c>
      <c r="E34" s="27">
        <v>2019</v>
      </c>
      <c r="F34" s="27" t="s">
        <v>718</v>
      </c>
      <c r="G34" s="177">
        <v>1000</v>
      </c>
      <c r="H34" s="40"/>
      <c r="J34" s="47"/>
      <c r="AS34" s="179"/>
    </row>
    <row r="35" spans="1:45" x14ac:dyDescent="0.25">
      <c r="A35" s="26" t="s">
        <v>5</v>
      </c>
      <c r="B35" s="27">
        <v>14335</v>
      </c>
      <c r="C35" s="27" t="s">
        <v>40</v>
      </c>
      <c r="D35" s="70">
        <v>43755</v>
      </c>
      <c r="E35" s="27">
        <v>2019</v>
      </c>
      <c r="F35" s="27" t="s">
        <v>718</v>
      </c>
      <c r="G35" s="177">
        <v>1000</v>
      </c>
      <c r="H35" s="40"/>
      <c r="J35" s="47"/>
      <c r="AS35" s="179"/>
    </row>
    <row r="36" spans="1:45" x14ac:dyDescent="0.25">
      <c r="A36" s="26" t="s">
        <v>5</v>
      </c>
      <c r="B36" s="27">
        <v>14334</v>
      </c>
      <c r="C36" s="27" t="s">
        <v>41</v>
      </c>
      <c r="D36" s="70">
        <v>43755</v>
      </c>
      <c r="E36" s="27">
        <v>2019</v>
      </c>
      <c r="F36" s="27" t="s">
        <v>718</v>
      </c>
      <c r="G36" s="177">
        <v>1000</v>
      </c>
      <c r="H36" s="40"/>
      <c r="J36" s="47"/>
      <c r="AS36" s="179"/>
    </row>
    <row r="37" spans="1:45" x14ac:dyDescent="0.25">
      <c r="A37" s="26" t="s">
        <v>5</v>
      </c>
      <c r="B37" s="27">
        <v>14333</v>
      </c>
      <c r="C37" s="27" t="s">
        <v>42</v>
      </c>
      <c r="D37" s="70">
        <v>43755</v>
      </c>
      <c r="E37" s="27">
        <v>2019</v>
      </c>
      <c r="F37" s="27" t="s">
        <v>718</v>
      </c>
      <c r="G37" s="177">
        <v>1000</v>
      </c>
      <c r="H37" s="40"/>
      <c r="J37" s="47"/>
      <c r="AS37" s="180"/>
    </row>
    <row r="38" spans="1:45" x14ac:dyDescent="0.25">
      <c r="A38" s="26" t="s">
        <v>5</v>
      </c>
      <c r="B38" s="27">
        <v>14332</v>
      </c>
      <c r="C38" s="27" t="s">
        <v>43</v>
      </c>
      <c r="D38" s="70">
        <v>43755</v>
      </c>
      <c r="E38" s="27">
        <v>2019</v>
      </c>
      <c r="F38" s="27" t="s">
        <v>718</v>
      </c>
      <c r="G38" s="177">
        <v>1000</v>
      </c>
      <c r="H38" s="40"/>
      <c r="J38" s="47"/>
      <c r="AS38" s="179"/>
    </row>
    <row r="39" spans="1:45" x14ac:dyDescent="0.25">
      <c r="A39" s="26" t="s">
        <v>5</v>
      </c>
      <c r="B39" s="27">
        <v>14331</v>
      </c>
      <c r="C39" s="27" t="s">
        <v>44</v>
      </c>
      <c r="D39" s="70">
        <v>43755</v>
      </c>
      <c r="E39" s="27">
        <v>2019</v>
      </c>
      <c r="F39" s="27" t="s">
        <v>718</v>
      </c>
      <c r="G39" s="177">
        <v>1000</v>
      </c>
      <c r="H39" s="40"/>
      <c r="J39" s="47"/>
      <c r="AS39" s="179"/>
    </row>
    <row r="40" spans="1:45" x14ac:dyDescent="0.25">
      <c r="A40" s="26" t="s">
        <v>5</v>
      </c>
      <c r="B40" s="27">
        <v>14330</v>
      </c>
      <c r="C40" s="27" t="s">
        <v>45</v>
      </c>
      <c r="D40" s="70">
        <v>43755</v>
      </c>
      <c r="E40" s="27">
        <v>2019</v>
      </c>
      <c r="F40" s="27" t="s">
        <v>718</v>
      </c>
      <c r="G40" s="177">
        <v>900</v>
      </c>
      <c r="H40" s="40"/>
      <c r="J40" s="47"/>
      <c r="AS40" s="179"/>
    </row>
    <row r="41" spans="1:45" x14ac:dyDescent="0.25">
      <c r="A41" s="26" t="s">
        <v>5</v>
      </c>
      <c r="B41" s="27">
        <v>14329</v>
      </c>
      <c r="C41" s="27" t="s">
        <v>46</v>
      </c>
      <c r="D41" s="70">
        <v>43755</v>
      </c>
      <c r="E41" s="27">
        <v>2019</v>
      </c>
      <c r="F41" s="27" t="s">
        <v>718</v>
      </c>
      <c r="G41" s="177">
        <v>1000</v>
      </c>
      <c r="H41" s="40"/>
      <c r="J41" s="47"/>
      <c r="AS41" s="181"/>
    </row>
    <row r="42" spans="1:45" x14ac:dyDescent="0.25">
      <c r="A42" s="26" t="s">
        <v>5</v>
      </c>
      <c r="B42" s="27">
        <v>14328</v>
      </c>
      <c r="C42" s="27" t="s">
        <v>47</v>
      </c>
      <c r="D42" s="70">
        <v>43755</v>
      </c>
      <c r="E42" s="27">
        <v>2019</v>
      </c>
      <c r="F42" s="27" t="s">
        <v>718</v>
      </c>
      <c r="G42" s="177">
        <v>800</v>
      </c>
      <c r="H42" s="40"/>
      <c r="J42" s="47"/>
      <c r="AS42" s="179"/>
    </row>
    <row r="43" spans="1:45" x14ac:dyDescent="0.25">
      <c r="A43" s="26" t="s">
        <v>5</v>
      </c>
      <c r="B43" s="27">
        <v>14327</v>
      </c>
      <c r="C43" s="27" t="s">
        <v>48</v>
      </c>
      <c r="D43" s="70">
        <v>43755</v>
      </c>
      <c r="E43" s="27">
        <v>2019</v>
      </c>
      <c r="F43" s="27" t="s">
        <v>718</v>
      </c>
      <c r="G43" s="177">
        <v>800</v>
      </c>
      <c r="H43" s="40"/>
      <c r="J43" s="47"/>
      <c r="AS43" s="179"/>
    </row>
    <row r="44" spans="1:45" x14ac:dyDescent="0.25">
      <c r="A44" s="26" t="s">
        <v>5</v>
      </c>
      <c r="B44" s="27">
        <v>14326</v>
      </c>
      <c r="C44" s="27" t="s">
        <v>49</v>
      </c>
      <c r="D44" s="70">
        <v>43755</v>
      </c>
      <c r="E44" s="27">
        <v>2019</v>
      </c>
      <c r="F44" s="27" t="s">
        <v>718</v>
      </c>
      <c r="G44" s="177">
        <v>800</v>
      </c>
      <c r="H44" s="40"/>
      <c r="J44" s="47"/>
      <c r="AS44" s="179"/>
    </row>
    <row r="45" spans="1:45" x14ac:dyDescent="0.25">
      <c r="A45" s="26" t="s">
        <v>5</v>
      </c>
      <c r="B45" s="27">
        <v>14325</v>
      </c>
      <c r="C45" s="27" t="s">
        <v>50</v>
      </c>
      <c r="D45" s="70">
        <v>43755</v>
      </c>
      <c r="E45" s="27">
        <v>2019</v>
      </c>
      <c r="F45" s="27" t="s">
        <v>718</v>
      </c>
      <c r="G45" s="177">
        <v>580</v>
      </c>
      <c r="H45" s="40"/>
      <c r="J45" s="47"/>
      <c r="AS45" s="179"/>
    </row>
    <row r="46" spans="1:45" x14ac:dyDescent="0.25">
      <c r="A46" s="26" t="s">
        <v>5</v>
      </c>
      <c r="B46" s="27">
        <v>14324</v>
      </c>
      <c r="C46" s="27" t="s">
        <v>51</v>
      </c>
      <c r="D46" s="70">
        <v>43755</v>
      </c>
      <c r="E46" s="27">
        <v>2019</v>
      </c>
      <c r="F46" s="27" t="s">
        <v>718</v>
      </c>
      <c r="G46" s="177">
        <v>680</v>
      </c>
      <c r="H46" s="40"/>
      <c r="J46" s="47"/>
      <c r="AS46" s="179"/>
    </row>
    <row r="47" spans="1:45" x14ac:dyDescent="0.25">
      <c r="A47" s="26" t="s">
        <v>5</v>
      </c>
      <c r="B47" s="27">
        <v>14323</v>
      </c>
      <c r="C47" s="27" t="s">
        <v>52</v>
      </c>
      <c r="D47" s="70">
        <v>43755</v>
      </c>
      <c r="E47" s="27">
        <v>2019</v>
      </c>
      <c r="F47" s="27" t="s">
        <v>718</v>
      </c>
      <c r="G47" s="177">
        <v>750</v>
      </c>
      <c r="H47" s="40"/>
      <c r="J47" s="47"/>
      <c r="AS47" s="179"/>
    </row>
    <row r="48" spans="1:45" x14ac:dyDescent="0.25">
      <c r="A48" s="26" t="s">
        <v>5</v>
      </c>
      <c r="B48" s="27">
        <v>14322</v>
      </c>
      <c r="C48" s="27" t="s">
        <v>53</v>
      </c>
      <c r="D48" s="70">
        <v>43755</v>
      </c>
      <c r="E48" s="27">
        <v>2019</v>
      </c>
      <c r="F48" s="27" t="s">
        <v>718</v>
      </c>
      <c r="G48" s="177">
        <v>780</v>
      </c>
      <c r="H48" s="40"/>
      <c r="J48" s="47"/>
      <c r="AS48" s="179"/>
    </row>
    <row r="49" spans="1:45" x14ac:dyDescent="0.25">
      <c r="A49" s="26" t="s">
        <v>5</v>
      </c>
      <c r="B49" s="27">
        <v>14321</v>
      </c>
      <c r="C49" s="27" t="s">
        <v>54</v>
      </c>
      <c r="D49" s="70">
        <v>43755</v>
      </c>
      <c r="E49" s="27">
        <v>2019</v>
      </c>
      <c r="F49" s="27" t="s">
        <v>718</v>
      </c>
      <c r="G49" s="177">
        <v>730</v>
      </c>
      <c r="H49" s="40"/>
      <c r="J49" s="47"/>
      <c r="AS49" s="179"/>
    </row>
    <row r="50" spans="1:45" x14ac:dyDescent="0.25">
      <c r="A50" s="26" t="s">
        <v>5</v>
      </c>
      <c r="B50" s="27">
        <v>14320</v>
      </c>
      <c r="C50" s="27" t="s">
        <v>55</v>
      </c>
      <c r="D50" s="70">
        <v>43755</v>
      </c>
      <c r="E50" s="27">
        <v>2019</v>
      </c>
      <c r="F50" s="27" t="s">
        <v>718</v>
      </c>
      <c r="G50" s="177">
        <v>770</v>
      </c>
      <c r="H50" s="40"/>
      <c r="J50" s="47"/>
      <c r="AS50" s="179"/>
    </row>
    <row r="51" spans="1:45" x14ac:dyDescent="0.25">
      <c r="A51" s="26" t="s">
        <v>5</v>
      </c>
      <c r="B51" s="27">
        <v>14319</v>
      </c>
      <c r="C51" s="27" t="s">
        <v>56</v>
      </c>
      <c r="D51" s="70">
        <v>43755</v>
      </c>
      <c r="E51" s="27">
        <v>2019</v>
      </c>
      <c r="F51" s="27" t="s">
        <v>718</v>
      </c>
      <c r="G51" s="177">
        <v>730</v>
      </c>
      <c r="H51" s="40"/>
      <c r="J51" s="47"/>
      <c r="AS51" s="179"/>
    </row>
    <row r="52" spans="1:45" x14ac:dyDescent="0.25">
      <c r="A52" s="26" t="s">
        <v>5</v>
      </c>
      <c r="B52" s="27">
        <v>14318</v>
      </c>
      <c r="C52" s="27" t="s">
        <v>57</v>
      </c>
      <c r="D52" s="70">
        <v>43755</v>
      </c>
      <c r="E52" s="27">
        <v>2019</v>
      </c>
      <c r="F52" s="27" t="s">
        <v>718</v>
      </c>
      <c r="G52" s="177">
        <v>470</v>
      </c>
      <c r="H52" s="40"/>
      <c r="J52" s="47"/>
      <c r="AS52" s="179"/>
    </row>
    <row r="53" spans="1:45" x14ac:dyDescent="0.25">
      <c r="A53" s="26" t="s">
        <v>5</v>
      </c>
      <c r="B53" s="27">
        <v>14317</v>
      </c>
      <c r="C53" s="27" t="s">
        <v>58</v>
      </c>
      <c r="D53" s="70">
        <v>43755</v>
      </c>
      <c r="E53" s="27">
        <v>2019</v>
      </c>
      <c r="F53" s="27" t="s">
        <v>718</v>
      </c>
      <c r="G53" s="177">
        <v>800</v>
      </c>
      <c r="H53" s="40"/>
      <c r="J53" s="47"/>
      <c r="AS53" s="179"/>
    </row>
    <row r="54" spans="1:45" x14ac:dyDescent="0.25">
      <c r="A54" s="26" t="s">
        <v>5</v>
      </c>
      <c r="B54" s="27">
        <v>14316</v>
      </c>
      <c r="C54" s="27" t="s">
        <v>59</v>
      </c>
      <c r="D54" s="70">
        <v>43755</v>
      </c>
      <c r="E54" s="27">
        <v>2019</v>
      </c>
      <c r="F54" s="27" t="s">
        <v>718</v>
      </c>
      <c r="G54" s="177">
        <v>1000</v>
      </c>
      <c r="H54" s="40"/>
      <c r="J54" s="47"/>
      <c r="AS54" s="179"/>
    </row>
    <row r="55" spans="1:45" x14ac:dyDescent="0.25">
      <c r="A55" s="26" t="s">
        <v>5</v>
      </c>
      <c r="B55" s="27">
        <v>14315</v>
      </c>
      <c r="C55" s="27" t="s">
        <v>60</v>
      </c>
      <c r="D55" s="70">
        <v>43755</v>
      </c>
      <c r="E55" s="27">
        <v>2019</v>
      </c>
      <c r="F55" s="27" t="s">
        <v>718</v>
      </c>
      <c r="G55" s="177">
        <v>800</v>
      </c>
      <c r="H55" s="40"/>
      <c r="J55" s="47"/>
      <c r="AS55" s="179"/>
    </row>
    <row r="56" spans="1:45" x14ac:dyDescent="0.25">
      <c r="A56" s="26" t="s">
        <v>5</v>
      </c>
      <c r="B56" s="27">
        <v>14310</v>
      </c>
      <c r="C56" s="27" t="s">
        <v>61</v>
      </c>
      <c r="D56" s="70">
        <v>43749</v>
      </c>
      <c r="E56" s="27">
        <v>2019</v>
      </c>
      <c r="F56" s="27" t="s">
        <v>718</v>
      </c>
      <c r="G56" s="177">
        <v>1000</v>
      </c>
      <c r="H56" s="40"/>
      <c r="J56" s="47"/>
      <c r="AS56" s="179"/>
    </row>
    <row r="57" spans="1:45" x14ac:dyDescent="0.25">
      <c r="A57" s="26" t="s">
        <v>5</v>
      </c>
      <c r="B57" s="27">
        <v>14309</v>
      </c>
      <c r="C57" s="27" t="s">
        <v>62</v>
      </c>
      <c r="D57" s="70">
        <v>43749</v>
      </c>
      <c r="E57" s="27">
        <v>2019</v>
      </c>
      <c r="F57" s="27" t="s">
        <v>718</v>
      </c>
      <c r="G57" s="177">
        <v>1000</v>
      </c>
      <c r="H57" s="40"/>
      <c r="J57" s="47"/>
      <c r="AS57" s="179"/>
    </row>
    <row r="58" spans="1:45" x14ac:dyDescent="0.25">
      <c r="A58" s="26" t="s">
        <v>5</v>
      </c>
      <c r="B58" s="27">
        <v>14308</v>
      </c>
      <c r="C58" s="27" t="s">
        <v>63</v>
      </c>
      <c r="D58" s="70">
        <v>43749</v>
      </c>
      <c r="E58" s="27">
        <v>2019</v>
      </c>
      <c r="F58" s="27" t="s">
        <v>718</v>
      </c>
      <c r="G58" s="177">
        <v>1000</v>
      </c>
      <c r="H58" s="40"/>
      <c r="J58" s="47"/>
      <c r="AS58" s="179"/>
    </row>
    <row r="59" spans="1:45" x14ac:dyDescent="0.25">
      <c r="A59" s="26" t="s">
        <v>5</v>
      </c>
      <c r="B59" s="27">
        <v>14307</v>
      </c>
      <c r="C59" s="27" t="s">
        <v>64</v>
      </c>
      <c r="D59" s="70">
        <v>43749</v>
      </c>
      <c r="E59" s="27">
        <v>2019</v>
      </c>
      <c r="F59" s="27" t="s">
        <v>718</v>
      </c>
      <c r="G59" s="177">
        <v>1000</v>
      </c>
      <c r="H59" s="40"/>
      <c r="J59" s="47"/>
      <c r="AS59" s="179"/>
    </row>
    <row r="60" spans="1:45" x14ac:dyDescent="0.25">
      <c r="A60" s="26" t="s">
        <v>5</v>
      </c>
      <c r="B60" s="27">
        <v>14306</v>
      </c>
      <c r="C60" s="27" t="s">
        <v>65</v>
      </c>
      <c r="D60" s="70">
        <v>43749</v>
      </c>
      <c r="E60" s="27">
        <v>2019</v>
      </c>
      <c r="F60" s="27" t="s">
        <v>718</v>
      </c>
      <c r="G60" s="177">
        <v>1000</v>
      </c>
      <c r="H60" s="40"/>
      <c r="J60" s="47"/>
      <c r="AS60" s="179"/>
    </row>
    <row r="61" spans="1:45" x14ac:dyDescent="0.25">
      <c r="A61" s="26" t="s">
        <v>5</v>
      </c>
      <c r="B61" s="27">
        <v>14305</v>
      </c>
      <c r="C61" s="27" t="s">
        <v>66</v>
      </c>
      <c r="D61" s="70">
        <v>43749</v>
      </c>
      <c r="E61" s="27">
        <v>2019</v>
      </c>
      <c r="F61" s="27" t="s">
        <v>718</v>
      </c>
      <c r="G61" s="177">
        <v>1000</v>
      </c>
      <c r="H61" s="40"/>
      <c r="J61" s="47"/>
      <c r="AS61" s="179"/>
    </row>
    <row r="62" spans="1:45" x14ac:dyDescent="0.25">
      <c r="A62" s="26" t="s">
        <v>5</v>
      </c>
      <c r="B62" s="27">
        <v>14304</v>
      </c>
      <c r="C62" s="27" t="s">
        <v>67</v>
      </c>
      <c r="D62" s="70">
        <v>43749</v>
      </c>
      <c r="E62" s="27">
        <v>2019</v>
      </c>
      <c r="F62" s="27" t="s">
        <v>718</v>
      </c>
      <c r="G62" s="177">
        <v>1000</v>
      </c>
      <c r="H62" s="40"/>
      <c r="J62" s="47"/>
    </row>
    <row r="63" spans="1:45" x14ac:dyDescent="0.25">
      <c r="A63" s="26" t="s">
        <v>5</v>
      </c>
      <c r="B63" s="27">
        <v>14303</v>
      </c>
      <c r="C63" s="27" t="s">
        <v>68</v>
      </c>
      <c r="D63" s="70">
        <v>43748</v>
      </c>
      <c r="E63" s="27">
        <v>2019</v>
      </c>
      <c r="F63" s="27" t="s">
        <v>718</v>
      </c>
      <c r="G63" s="177">
        <v>1000</v>
      </c>
      <c r="H63" s="40"/>
      <c r="J63" s="47"/>
    </row>
    <row r="64" spans="1:45" x14ac:dyDescent="0.25">
      <c r="A64" s="26" t="s">
        <v>5</v>
      </c>
      <c r="B64" s="27">
        <v>14302</v>
      </c>
      <c r="C64" s="27" t="s">
        <v>69</v>
      </c>
      <c r="D64" s="70">
        <v>43748</v>
      </c>
      <c r="E64" s="27">
        <v>2019</v>
      </c>
      <c r="F64" s="27" t="s">
        <v>718</v>
      </c>
      <c r="G64" s="177">
        <v>1000</v>
      </c>
      <c r="H64" s="40"/>
      <c r="J64" s="47"/>
    </row>
    <row r="65" spans="1:10" x14ac:dyDescent="0.25">
      <c r="A65" s="26" t="s">
        <v>5</v>
      </c>
      <c r="B65" s="27">
        <v>14301</v>
      </c>
      <c r="C65" s="27" t="s">
        <v>70</v>
      </c>
      <c r="D65" s="70">
        <v>43748</v>
      </c>
      <c r="E65" s="27">
        <v>2019</v>
      </c>
      <c r="F65" s="27" t="s">
        <v>718</v>
      </c>
      <c r="G65" s="177">
        <v>1000</v>
      </c>
      <c r="H65" s="40"/>
      <c r="J65" s="47"/>
    </row>
    <row r="66" spans="1:10" x14ac:dyDescent="0.25">
      <c r="A66" s="26" t="s">
        <v>5</v>
      </c>
      <c r="B66" s="27">
        <v>14300</v>
      </c>
      <c r="C66" s="27" t="s">
        <v>71</v>
      </c>
      <c r="D66" s="70">
        <v>43748</v>
      </c>
      <c r="E66" s="27">
        <v>2019</v>
      </c>
      <c r="F66" s="27" t="s">
        <v>718</v>
      </c>
      <c r="G66" s="177">
        <v>1000</v>
      </c>
      <c r="H66" s="40"/>
      <c r="J66" s="47"/>
    </row>
    <row r="67" spans="1:10" x14ac:dyDescent="0.25">
      <c r="A67" s="26" t="s">
        <v>5</v>
      </c>
      <c r="B67" s="27">
        <v>14299</v>
      </c>
      <c r="C67" s="27" t="s">
        <v>72</v>
      </c>
      <c r="D67" s="70">
        <v>43748</v>
      </c>
      <c r="E67" s="27">
        <v>2019</v>
      </c>
      <c r="F67" s="27" t="s">
        <v>718</v>
      </c>
      <c r="G67" s="177">
        <v>1000</v>
      </c>
      <c r="H67" s="40"/>
      <c r="J67" s="47"/>
    </row>
    <row r="68" spans="1:10" x14ac:dyDescent="0.25">
      <c r="A68" s="26" t="s">
        <v>5</v>
      </c>
      <c r="B68" s="27">
        <v>14298</v>
      </c>
      <c r="C68" s="27" t="s">
        <v>73</v>
      </c>
      <c r="D68" s="70">
        <v>43748</v>
      </c>
      <c r="E68" s="27">
        <v>2019</v>
      </c>
      <c r="F68" s="27" t="s">
        <v>718</v>
      </c>
      <c r="G68" s="177">
        <v>1000</v>
      </c>
      <c r="H68" s="40"/>
      <c r="J68" s="47"/>
    </row>
    <row r="69" spans="1:10" x14ac:dyDescent="0.25">
      <c r="A69" s="26" t="s">
        <v>5</v>
      </c>
      <c r="B69" s="27">
        <v>14297</v>
      </c>
      <c r="C69" s="27" t="s">
        <v>74</v>
      </c>
      <c r="D69" s="70">
        <v>43748</v>
      </c>
      <c r="E69" s="27">
        <v>2019</v>
      </c>
      <c r="F69" s="27" t="s">
        <v>718</v>
      </c>
      <c r="G69" s="177">
        <v>1000</v>
      </c>
      <c r="H69" s="40"/>
      <c r="J69" s="47"/>
    </row>
    <row r="70" spans="1:10" x14ac:dyDescent="0.25">
      <c r="A70" s="26" t="s">
        <v>5</v>
      </c>
      <c r="B70" s="27">
        <v>14296</v>
      </c>
      <c r="C70" s="27" t="s">
        <v>75</v>
      </c>
      <c r="D70" s="70">
        <v>43748</v>
      </c>
      <c r="E70" s="27">
        <v>2019</v>
      </c>
      <c r="F70" s="27" t="s">
        <v>718</v>
      </c>
      <c r="G70" s="177">
        <v>1000</v>
      </c>
      <c r="H70" s="40"/>
      <c r="J70" s="47"/>
    </row>
    <row r="71" spans="1:10" x14ac:dyDescent="0.25">
      <c r="A71" s="26" t="s">
        <v>5</v>
      </c>
      <c r="B71" s="27">
        <v>14295</v>
      </c>
      <c r="C71" s="27" t="s">
        <v>76</v>
      </c>
      <c r="D71" s="70">
        <v>43747</v>
      </c>
      <c r="E71" s="27">
        <v>2019</v>
      </c>
      <c r="F71" s="27" t="s">
        <v>718</v>
      </c>
      <c r="G71" s="177">
        <v>380</v>
      </c>
      <c r="H71" s="40"/>
      <c r="J71" s="47"/>
    </row>
    <row r="72" spans="1:10" x14ac:dyDescent="0.25">
      <c r="A72" s="26" t="s">
        <v>5</v>
      </c>
      <c r="B72" s="27">
        <v>14294</v>
      </c>
      <c r="C72" s="27" t="s">
        <v>77</v>
      </c>
      <c r="D72" s="70">
        <v>43747</v>
      </c>
      <c r="E72" s="27">
        <v>2019</v>
      </c>
      <c r="F72" s="27" t="s">
        <v>718</v>
      </c>
      <c r="G72" s="177">
        <v>419.99999999999994</v>
      </c>
      <c r="H72" s="40"/>
      <c r="J72" s="47"/>
    </row>
    <row r="73" spans="1:10" x14ac:dyDescent="0.25">
      <c r="A73" s="26" t="s">
        <v>5</v>
      </c>
      <c r="B73" s="27">
        <v>14293</v>
      </c>
      <c r="C73" s="27" t="s">
        <v>78</v>
      </c>
      <c r="D73" s="70">
        <v>43747</v>
      </c>
      <c r="E73" s="27">
        <v>2019</v>
      </c>
      <c r="F73" s="27" t="s">
        <v>718</v>
      </c>
      <c r="G73" s="177">
        <v>370</v>
      </c>
      <c r="H73" s="40"/>
      <c r="J73" s="47"/>
    </row>
    <row r="74" spans="1:10" x14ac:dyDescent="0.25">
      <c r="A74" s="26" t="s">
        <v>5</v>
      </c>
      <c r="B74" s="27">
        <v>14292</v>
      </c>
      <c r="C74" s="27" t="s">
        <v>79</v>
      </c>
      <c r="D74" s="70">
        <v>43747</v>
      </c>
      <c r="E74" s="27">
        <v>2019</v>
      </c>
      <c r="F74" s="27" t="s">
        <v>718</v>
      </c>
      <c r="G74" s="177">
        <v>550</v>
      </c>
      <c r="H74" s="40"/>
      <c r="J74" s="47"/>
    </row>
    <row r="75" spans="1:10" x14ac:dyDescent="0.25">
      <c r="A75" s="26" t="s">
        <v>5</v>
      </c>
      <c r="B75" s="27">
        <v>14291</v>
      </c>
      <c r="C75" s="27" t="s">
        <v>80</v>
      </c>
      <c r="D75" s="70">
        <v>43747</v>
      </c>
      <c r="E75" s="27">
        <v>2019</v>
      </c>
      <c r="F75" s="27" t="s">
        <v>718</v>
      </c>
      <c r="G75" s="177">
        <v>480</v>
      </c>
      <c r="H75" s="40"/>
      <c r="J75" s="47"/>
    </row>
    <row r="76" spans="1:10" x14ac:dyDescent="0.25">
      <c r="A76" s="26" t="s">
        <v>5</v>
      </c>
      <c r="B76" s="27">
        <v>14290</v>
      </c>
      <c r="C76" s="27" t="s">
        <v>81</v>
      </c>
      <c r="D76" s="72">
        <v>43739</v>
      </c>
      <c r="E76" s="27">
        <v>2019</v>
      </c>
      <c r="F76" s="27" t="s">
        <v>718</v>
      </c>
      <c r="G76" s="177">
        <v>10</v>
      </c>
      <c r="H76" s="40"/>
      <c r="J76" s="47"/>
    </row>
    <row r="77" spans="1:10" x14ac:dyDescent="0.25">
      <c r="A77" s="26" t="s">
        <v>5</v>
      </c>
      <c r="B77" s="27">
        <v>14289</v>
      </c>
      <c r="C77" s="27" t="s">
        <v>82</v>
      </c>
      <c r="D77" s="28">
        <v>43732</v>
      </c>
      <c r="E77" s="27">
        <v>2019</v>
      </c>
      <c r="F77" s="27" t="s">
        <v>718</v>
      </c>
      <c r="G77" s="177">
        <v>1000</v>
      </c>
      <c r="H77" s="40"/>
      <c r="J77" s="47"/>
    </row>
    <row r="78" spans="1:10" x14ac:dyDescent="0.25">
      <c r="A78" s="26" t="s">
        <v>5</v>
      </c>
      <c r="B78" s="27">
        <v>14288</v>
      </c>
      <c r="C78" s="27" t="s">
        <v>83</v>
      </c>
      <c r="D78" s="28">
        <v>43732</v>
      </c>
      <c r="E78" s="27">
        <v>2019</v>
      </c>
      <c r="F78" s="27" t="s">
        <v>718</v>
      </c>
      <c r="G78" s="177">
        <v>700</v>
      </c>
      <c r="H78" s="40"/>
      <c r="J78" s="47"/>
    </row>
    <row r="79" spans="1:10" x14ac:dyDescent="0.25">
      <c r="A79" s="26" t="s">
        <v>5</v>
      </c>
      <c r="B79" s="27">
        <v>14287</v>
      </c>
      <c r="C79" s="27" t="s">
        <v>84</v>
      </c>
      <c r="D79" s="28">
        <v>43732</v>
      </c>
      <c r="E79" s="27">
        <v>2019</v>
      </c>
      <c r="F79" s="27" t="s">
        <v>718</v>
      </c>
      <c r="G79" s="177">
        <v>700</v>
      </c>
      <c r="H79" s="40"/>
      <c r="J79" s="47"/>
    </row>
    <row r="80" spans="1:10" x14ac:dyDescent="0.25">
      <c r="A80" s="26" t="s">
        <v>5</v>
      </c>
      <c r="B80" s="27">
        <v>14286</v>
      </c>
      <c r="C80" s="27" t="s">
        <v>85</v>
      </c>
      <c r="D80" s="28">
        <v>43732</v>
      </c>
      <c r="E80" s="27">
        <v>2019</v>
      </c>
      <c r="F80" s="27" t="s">
        <v>718</v>
      </c>
      <c r="G80" s="177">
        <v>700</v>
      </c>
      <c r="H80" s="40"/>
      <c r="J80" s="47"/>
    </row>
    <row r="81" spans="1:10" x14ac:dyDescent="0.25">
      <c r="A81" s="26" t="s">
        <v>5</v>
      </c>
      <c r="B81" s="27">
        <v>14285</v>
      </c>
      <c r="C81" s="27" t="s">
        <v>86</v>
      </c>
      <c r="D81" s="28">
        <v>43732</v>
      </c>
      <c r="E81" s="27">
        <v>2019</v>
      </c>
      <c r="F81" s="27" t="s">
        <v>718</v>
      </c>
      <c r="G81" s="177">
        <v>800</v>
      </c>
      <c r="H81" s="40"/>
      <c r="J81" s="47"/>
    </row>
    <row r="82" spans="1:10" x14ac:dyDescent="0.25">
      <c r="A82" s="26" t="s">
        <v>5</v>
      </c>
      <c r="B82" s="27">
        <v>14284</v>
      </c>
      <c r="C82" s="27" t="s">
        <v>87</v>
      </c>
      <c r="D82" s="28">
        <v>43732</v>
      </c>
      <c r="E82" s="27">
        <v>2019</v>
      </c>
      <c r="F82" s="27" t="s">
        <v>718</v>
      </c>
      <c r="G82" s="177">
        <v>800</v>
      </c>
      <c r="H82" s="40"/>
      <c r="J82" s="47"/>
    </row>
    <row r="83" spans="1:10" x14ac:dyDescent="0.25">
      <c r="A83" s="26" t="s">
        <v>5</v>
      </c>
      <c r="B83" s="27">
        <v>14283</v>
      </c>
      <c r="C83" s="27" t="s">
        <v>88</v>
      </c>
      <c r="D83" s="28">
        <v>43732</v>
      </c>
      <c r="E83" s="27">
        <v>2019</v>
      </c>
      <c r="F83" s="27" t="s">
        <v>718</v>
      </c>
      <c r="G83" s="177">
        <v>800</v>
      </c>
      <c r="H83" s="40"/>
      <c r="J83" s="47"/>
    </row>
    <row r="84" spans="1:10" x14ac:dyDescent="0.25">
      <c r="A84" s="26" t="s">
        <v>5</v>
      </c>
      <c r="B84" s="27">
        <v>14282</v>
      </c>
      <c r="C84" s="27" t="s">
        <v>89</v>
      </c>
      <c r="D84" s="28">
        <v>43732</v>
      </c>
      <c r="E84" s="27">
        <v>2019</v>
      </c>
      <c r="F84" s="27" t="s">
        <v>718</v>
      </c>
      <c r="G84" s="177">
        <v>700</v>
      </c>
      <c r="H84" s="40"/>
      <c r="J84" s="47"/>
    </row>
    <row r="85" spans="1:10" x14ac:dyDescent="0.25">
      <c r="A85" s="26" t="s">
        <v>5</v>
      </c>
      <c r="B85" s="27">
        <v>14281</v>
      </c>
      <c r="C85" s="27" t="s">
        <v>90</v>
      </c>
      <c r="D85" s="28">
        <v>43732</v>
      </c>
      <c r="E85" s="27">
        <v>2019</v>
      </c>
      <c r="F85" s="27" t="s">
        <v>718</v>
      </c>
      <c r="G85" s="177">
        <v>700</v>
      </c>
      <c r="H85" s="40"/>
      <c r="J85" s="47"/>
    </row>
    <row r="86" spans="1:10" x14ac:dyDescent="0.25">
      <c r="A86" s="26" t="s">
        <v>5</v>
      </c>
      <c r="B86" s="27">
        <v>14280</v>
      </c>
      <c r="C86" s="27" t="s">
        <v>91</v>
      </c>
      <c r="D86" s="28">
        <v>43732</v>
      </c>
      <c r="E86" s="27">
        <v>2019</v>
      </c>
      <c r="F86" s="27" t="s">
        <v>718</v>
      </c>
      <c r="G86" s="177">
        <v>790</v>
      </c>
      <c r="H86" s="40"/>
      <c r="J86" s="47"/>
    </row>
    <row r="87" spans="1:10" x14ac:dyDescent="0.25">
      <c r="A87" s="26" t="s">
        <v>5</v>
      </c>
      <c r="B87" s="27">
        <v>14279</v>
      </c>
      <c r="C87" s="27" t="s">
        <v>92</v>
      </c>
      <c r="D87" s="28">
        <v>43732</v>
      </c>
      <c r="E87" s="27">
        <v>2019</v>
      </c>
      <c r="F87" s="27" t="s">
        <v>718</v>
      </c>
      <c r="G87" s="177">
        <v>760</v>
      </c>
      <c r="H87" s="40"/>
      <c r="J87" s="47"/>
    </row>
    <row r="88" spans="1:10" x14ac:dyDescent="0.25">
      <c r="A88" s="26" t="s">
        <v>5</v>
      </c>
      <c r="B88" s="27">
        <v>14278</v>
      </c>
      <c r="C88" s="27" t="s">
        <v>93</v>
      </c>
      <c r="D88" s="28">
        <v>43732</v>
      </c>
      <c r="E88" s="27">
        <v>2019</v>
      </c>
      <c r="F88" s="27" t="s">
        <v>718</v>
      </c>
      <c r="G88" s="177">
        <v>780</v>
      </c>
      <c r="H88" s="40"/>
      <c r="J88" s="47"/>
    </row>
    <row r="89" spans="1:10" x14ac:dyDescent="0.25">
      <c r="A89" s="26" t="s">
        <v>5</v>
      </c>
      <c r="B89" s="27">
        <v>14277</v>
      </c>
      <c r="C89" s="27" t="s">
        <v>94</v>
      </c>
      <c r="D89" s="28">
        <v>43732</v>
      </c>
      <c r="E89" s="27">
        <v>2019</v>
      </c>
      <c r="F89" s="27" t="s">
        <v>718</v>
      </c>
      <c r="G89" s="177">
        <v>770</v>
      </c>
      <c r="H89" s="40"/>
      <c r="J89" s="47"/>
    </row>
    <row r="90" spans="1:10" x14ac:dyDescent="0.25">
      <c r="A90" s="26" t="s">
        <v>5</v>
      </c>
      <c r="B90" s="27">
        <v>14276</v>
      </c>
      <c r="C90" s="27" t="s">
        <v>95</v>
      </c>
      <c r="D90" s="28">
        <v>43732</v>
      </c>
      <c r="E90" s="27">
        <v>2019</v>
      </c>
      <c r="F90" s="27" t="s">
        <v>718</v>
      </c>
      <c r="G90" s="177">
        <v>770</v>
      </c>
      <c r="H90" s="40"/>
      <c r="J90" s="47"/>
    </row>
    <row r="91" spans="1:10" x14ac:dyDescent="0.25">
      <c r="A91" s="26" t="s">
        <v>5</v>
      </c>
      <c r="B91" s="27">
        <v>14275</v>
      </c>
      <c r="C91" s="27" t="s">
        <v>96</v>
      </c>
      <c r="D91" s="28">
        <v>43732</v>
      </c>
      <c r="E91" s="27">
        <v>2019</v>
      </c>
      <c r="F91" s="27" t="s">
        <v>718</v>
      </c>
      <c r="G91" s="177">
        <v>760</v>
      </c>
      <c r="H91" s="40"/>
      <c r="J91" s="47"/>
    </row>
    <row r="92" spans="1:10" x14ac:dyDescent="0.25">
      <c r="A92" s="26" t="s">
        <v>5</v>
      </c>
      <c r="B92" s="27">
        <v>14274</v>
      </c>
      <c r="C92" s="27" t="s">
        <v>97</v>
      </c>
      <c r="D92" s="28">
        <v>43732</v>
      </c>
      <c r="E92" s="27">
        <v>2019</v>
      </c>
      <c r="F92" s="27" t="s">
        <v>718</v>
      </c>
      <c r="G92" s="177">
        <v>640</v>
      </c>
      <c r="H92" s="40"/>
      <c r="J92" s="47"/>
    </row>
    <row r="93" spans="1:10" x14ac:dyDescent="0.25">
      <c r="A93" s="26" t="s">
        <v>5</v>
      </c>
      <c r="B93" s="27">
        <v>14273</v>
      </c>
      <c r="C93" s="27" t="s">
        <v>98</v>
      </c>
      <c r="D93" s="28">
        <v>43732</v>
      </c>
      <c r="E93" s="27">
        <v>2019</v>
      </c>
      <c r="F93" s="27" t="s">
        <v>718</v>
      </c>
      <c r="G93" s="177">
        <v>700</v>
      </c>
      <c r="H93" s="40"/>
      <c r="J93" s="47"/>
    </row>
    <row r="94" spans="1:10" x14ac:dyDescent="0.25">
      <c r="A94" s="26" t="s">
        <v>5</v>
      </c>
      <c r="B94" s="27">
        <v>14272</v>
      </c>
      <c r="C94" s="27" t="s">
        <v>99</v>
      </c>
      <c r="D94" s="28">
        <v>43732</v>
      </c>
      <c r="E94" s="27">
        <v>2019</v>
      </c>
      <c r="F94" s="27" t="s">
        <v>718</v>
      </c>
      <c r="G94" s="177">
        <v>660</v>
      </c>
      <c r="H94" s="40"/>
      <c r="J94" s="47"/>
    </row>
    <row r="95" spans="1:10" x14ac:dyDescent="0.25">
      <c r="A95" s="26" t="s">
        <v>5</v>
      </c>
      <c r="B95" s="27">
        <v>14271</v>
      </c>
      <c r="C95" s="27" t="s">
        <v>100</v>
      </c>
      <c r="D95" s="28">
        <v>43732</v>
      </c>
      <c r="E95" s="27">
        <v>2019</v>
      </c>
      <c r="F95" s="27" t="s">
        <v>718</v>
      </c>
      <c r="G95" s="177">
        <v>700</v>
      </c>
      <c r="H95" s="40"/>
      <c r="J95" s="47"/>
    </row>
    <row r="96" spans="1:10" x14ac:dyDescent="0.25">
      <c r="A96" s="26" t="s">
        <v>5</v>
      </c>
      <c r="B96" s="27">
        <v>14270</v>
      </c>
      <c r="C96" s="27" t="s">
        <v>101</v>
      </c>
      <c r="D96" s="28">
        <v>43732</v>
      </c>
      <c r="E96" s="27">
        <v>2019</v>
      </c>
      <c r="F96" s="27" t="s">
        <v>718</v>
      </c>
      <c r="G96" s="177">
        <v>700</v>
      </c>
      <c r="H96" s="40"/>
      <c r="J96" s="47"/>
    </row>
    <row r="97" spans="1:10" x14ac:dyDescent="0.25">
      <c r="A97" s="26" t="s">
        <v>5</v>
      </c>
      <c r="B97" s="27">
        <v>14269</v>
      </c>
      <c r="C97" s="27" t="s">
        <v>102</v>
      </c>
      <c r="D97" s="28">
        <v>43732</v>
      </c>
      <c r="E97" s="27">
        <v>2019</v>
      </c>
      <c r="F97" s="27" t="s">
        <v>718</v>
      </c>
      <c r="G97" s="177">
        <v>700</v>
      </c>
      <c r="H97" s="40"/>
      <c r="J97" s="47"/>
    </row>
    <row r="98" spans="1:10" x14ac:dyDescent="0.25">
      <c r="A98" s="26" t="s">
        <v>5</v>
      </c>
      <c r="B98" s="27">
        <v>14268</v>
      </c>
      <c r="C98" s="27" t="s">
        <v>103</v>
      </c>
      <c r="D98" s="28">
        <v>43732</v>
      </c>
      <c r="E98" s="27">
        <v>2019</v>
      </c>
      <c r="F98" s="27" t="s">
        <v>718</v>
      </c>
      <c r="G98" s="177">
        <v>700</v>
      </c>
      <c r="H98" s="40"/>
      <c r="J98" s="47"/>
    </row>
    <row r="99" spans="1:10" x14ac:dyDescent="0.25">
      <c r="A99" s="26" t="s">
        <v>5</v>
      </c>
      <c r="B99" s="27">
        <v>14267</v>
      </c>
      <c r="C99" s="27" t="s">
        <v>104</v>
      </c>
      <c r="D99" s="28">
        <v>43732</v>
      </c>
      <c r="E99" s="27">
        <v>2019</v>
      </c>
      <c r="F99" s="27" t="s">
        <v>718</v>
      </c>
      <c r="G99" s="177">
        <v>150</v>
      </c>
      <c r="H99" s="40"/>
      <c r="J99" s="47"/>
    </row>
    <row r="100" spans="1:10" x14ac:dyDescent="0.25">
      <c r="A100" s="26" t="s">
        <v>5</v>
      </c>
      <c r="B100" s="27">
        <v>14266</v>
      </c>
      <c r="C100" s="27" t="s">
        <v>105</v>
      </c>
      <c r="D100" s="28">
        <v>43732</v>
      </c>
      <c r="E100" s="27">
        <v>2019</v>
      </c>
      <c r="F100" s="27" t="s">
        <v>718</v>
      </c>
      <c r="G100" s="177">
        <v>800</v>
      </c>
      <c r="H100" s="40"/>
      <c r="J100" s="47"/>
    </row>
    <row r="101" spans="1:10" x14ac:dyDescent="0.25">
      <c r="A101" s="26" t="s">
        <v>5</v>
      </c>
      <c r="B101" s="27">
        <v>14265</v>
      </c>
      <c r="C101" s="27" t="s">
        <v>106</v>
      </c>
      <c r="D101" s="28">
        <v>43732</v>
      </c>
      <c r="E101" s="27">
        <v>2019</v>
      </c>
      <c r="F101" s="27" t="s">
        <v>718</v>
      </c>
      <c r="G101" s="177">
        <v>800</v>
      </c>
      <c r="H101" s="40"/>
      <c r="J101" s="47"/>
    </row>
    <row r="102" spans="1:10" x14ac:dyDescent="0.25">
      <c r="A102" s="26" t="s">
        <v>5</v>
      </c>
      <c r="B102" s="27">
        <v>14264</v>
      </c>
      <c r="C102" s="27" t="s">
        <v>107</v>
      </c>
      <c r="D102" s="28">
        <v>43732</v>
      </c>
      <c r="E102" s="27">
        <v>2019</v>
      </c>
      <c r="F102" s="27" t="s">
        <v>718</v>
      </c>
      <c r="G102" s="177">
        <v>800</v>
      </c>
      <c r="H102" s="40"/>
      <c r="J102" s="47"/>
    </row>
    <row r="103" spans="1:10" x14ac:dyDescent="0.25">
      <c r="A103" s="26" t="s">
        <v>5</v>
      </c>
      <c r="B103" s="27">
        <v>14263</v>
      </c>
      <c r="C103" s="27" t="s">
        <v>108</v>
      </c>
      <c r="D103" s="72">
        <v>43727</v>
      </c>
      <c r="E103" s="27">
        <v>2019</v>
      </c>
      <c r="F103" s="27" t="s">
        <v>718</v>
      </c>
      <c r="G103" s="177">
        <v>489.99999999999994</v>
      </c>
      <c r="H103" s="40"/>
      <c r="J103" s="47"/>
    </row>
    <row r="104" spans="1:10" x14ac:dyDescent="0.25">
      <c r="A104" s="26" t="s">
        <v>5</v>
      </c>
      <c r="B104" s="27">
        <v>14262</v>
      </c>
      <c r="C104" s="27" t="s">
        <v>109</v>
      </c>
      <c r="D104" s="28">
        <v>43713</v>
      </c>
      <c r="E104" s="27">
        <v>2019</v>
      </c>
      <c r="F104" s="27" t="s">
        <v>718</v>
      </c>
      <c r="G104" s="177">
        <v>750</v>
      </c>
      <c r="H104" s="40"/>
      <c r="J104" s="47"/>
    </row>
    <row r="105" spans="1:10" x14ac:dyDescent="0.25">
      <c r="A105" s="26" t="s">
        <v>5</v>
      </c>
      <c r="B105" s="27">
        <v>14261</v>
      </c>
      <c r="C105" s="27" t="s">
        <v>110</v>
      </c>
      <c r="D105" s="28">
        <v>43712</v>
      </c>
      <c r="E105" s="27">
        <v>2019</v>
      </c>
      <c r="F105" s="27" t="s">
        <v>718</v>
      </c>
      <c r="G105" s="177">
        <v>1000</v>
      </c>
      <c r="H105" s="40"/>
      <c r="J105" s="47"/>
    </row>
    <row r="106" spans="1:10" x14ac:dyDescent="0.25">
      <c r="A106" s="26" t="s">
        <v>5</v>
      </c>
      <c r="B106" s="27">
        <v>14260</v>
      </c>
      <c r="C106" s="27" t="s">
        <v>111</v>
      </c>
      <c r="D106" s="28">
        <v>43712</v>
      </c>
      <c r="E106" s="27">
        <v>2019</v>
      </c>
      <c r="F106" s="27" t="s">
        <v>718</v>
      </c>
      <c r="G106" s="177">
        <v>1000</v>
      </c>
      <c r="H106" s="40"/>
      <c r="J106" s="47"/>
    </row>
    <row r="107" spans="1:10" x14ac:dyDescent="0.25">
      <c r="A107" s="26" t="s">
        <v>5</v>
      </c>
      <c r="B107" s="27">
        <v>14259</v>
      </c>
      <c r="C107" s="27" t="s">
        <v>112</v>
      </c>
      <c r="D107" s="28">
        <v>43712</v>
      </c>
      <c r="E107" s="27">
        <v>2019</v>
      </c>
      <c r="F107" s="27" t="s">
        <v>718</v>
      </c>
      <c r="G107" s="177">
        <v>1000</v>
      </c>
      <c r="H107" s="40"/>
      <c r="J107" s="47"/>
    </row>
    <row r="108" spans="1:10" x14ac:dyDescent="0.25">
      <c r="A108" s="26" t="s">
        <v>5</v>
      </c>
      <c r="B108" s="27">
        <v>14258</v>
      </c>
      <c r="C108" s="27" t="s">
        <v>113</v>
      </c>
      <c r="D108" s="28">
        <v>43713</v>
      </c>
      <c r="E108" s="27">
        <v>2019</v>
      </c>
      <c r="F108" s="27" t="s">
        <v>718</v>
      </c>
      <c r="G108" s="177">
        <v>1000</v>
      </c>
      <c r="H108" s="40"/>
      <c r="J108" s="47"/>
    </row>
    <row r="109" spans="1:10" x14ac:dyDescent="0.25">
      <c r="A109" s="26" t="s">
        <v>5</v>
      </c>
      <c r="B109" s="27">
        <v>14257</v>
      </c>
      <c r="C109" s="27" t="s">
        <v>114</v>
      </c>
      <c r="D109" s="28">
        <v>43713</v>
      </c>
      <c r="E109" s="27">
        <v>2019</v>
      </c>
      <c r="F109" s="27" t="s">
        <v>718</v>
      </c>
      <c r="G109" s="177">
        <v>610</v>
      </c>
      <c r="H109" s="40"/>
      <c r="J109" s="47"/>
    </row>
    <row r="110" spans="1:10" x14ac:dyDescent="0.25">
      <c r="A110" s="26" t="s">
        <v>5</v>
      </c>
      <c r="B110" s="27">
        <v>14256</v>
      </c>
      <c r="C110" s="27" t="s">
        <v>115</v>
      </c>
      <c r="D110" s="28">
        <v>43713</v>
      </c>
      <c r="E110" s="27">
        <v>2019</v>
      </c>
      <c r="F110" s="27" t="s">
        <v>718</v>
      </c>
      <c r="G110" s="177">
        <v>800</v>
      </c>
      <c r="H110" s="40"/>
      <c r="J110" s="47"/>
    </row>
    <row r="111" spans="1:10" x14ac:dyDescent="0.25">
      <c r="A111" s="26" t="s">
        <v>5</v>
      </c>
      <c r="B111" s="27">
        <v>14255</v>
      </c>
      <c r="C111" s="27" t="s">
        <v>116</v>
      </c>
      <c r="D111" s="28">
        <v>43713</v>
      </c>
      <c r="E111" s="27">
        <v>2019</v>
      </c>
      <c r="F111" s="27" t="s">
        <v>718</v>
      </c>
      <c r="G111" s="177">
        <v>800</v>
      </c>
      <c r="H111" s="40"/>
      <c r="J111" s="47"/>
    </row>
    <row r="112" spans="1:10" x14ac:dyDescent="0.25">
      <c r="A112" s="26" t="s">
        <v>5</v>
      </c>
      <c r="B112" s="27">
        <v>14254</v>
      </c>
      <c r="C112" s="27" t="s">
        <v>117</v>
      </c>
      <c r="D112" s="28">
        <v>43713</v>
      </c>
      <c r="E112" s="27">
        <v>2019</v>
      </c>
      <c r="F112" s="27" t="s">
        <v>718</v>
      </c>
      <c r="G112" s="177">
        <v>800</v>
      </c>
      <c r="H112" s="40"/>
      <c r="J112" s="47"/>
    </row>
    <row r="113" spans="1:10" x14ac:dyDescent="0.25">
      <c r="A113" s="26" t="s">
        <v>5</v>
      </c>
      <c r="B113" s="27">
        <v>14252</v>
      </c>
      <c r="C113" s="27" t="s">
        <v>118</v>
      </c>
      <c r="D113" s="28">
        <v>43713</v>
      </c>
      <c r="E113" s="27">
        <v>2019</v>
      </c>
      <c r="F113" s="27" t="s">
        <v>718</v>
      </c>
      <c r="G113" s="177">
        <v>780</v>
      </c>
      <c r="H113" s="40"/>
      <c r="J113" s="47"/>
    </row>
    <row r="114" spans="1:10" x14ac:dyDescent="0.25">
      <c r="A114" s="26" t="s">
        <v>5</v>
      </c>
      <c r="B114" s="27">
        <v>14251</v>
      </c>
      <c r="C114" s="27" t="s">
        <v>119</v>
      </c>
      <c r="D114" s="28">
        <v>43713</v>
      </c>
      <c r="E114" s="27">
        <v>2019</v>
      </c>
      <c r="F114" s="27" t="s">
        <v>718</v>
      </c>
      <c r="G114" s="177">
        <v>800</v>
      </c>
      <c r="H114" s="40"/>
      <c r="J114" s="47"/>
    </row>
    <row r="115" spans="1:10" x14ac:dyDescent="0.25">
      <c r="A115" s="26" t="s">
        <v>5</v>
      </c>
      <c r="B115" s="27">
        <v>14250</v>
      </c>
      <c r="C115" s="27" t="s">
        <v>120</v>
      </c>
      <c r="D115" s="28">
        <v>43713</v>
      </c>
      <c r="E115" s="27">
        <v>2019</v>
      </c>
      <c r="F115" s="27" t="s">
        <v>718</v>
      </c>
      <c r="G115" s="177">
        <v>800</v>
      </c>
      <c r="H115" s="40"/>
      <c r="J115" s="47"/>
    </row>
    <row r="116" spans="1:10" x14ac:dyDescent="0.25">
      <c r="A116" s="26" t="s">
        <v>5</v>
      </c>
      <c r="B116" s="27">
        <v>14249</v>
      </c>
      <c r="C116" s="27" t="s">
        <v>121</v>
      </c>
      <c r="D116" s="28">
        <v>43713</v>
      </c>
      <c r="E116" s="27">
        <v>2019</v>
      </c>
      <c r="F116" s="27" t="s">
        <v>718</v>
      </c>
      <c r="G116" s="177">
        <v>710</v>
      </c>
      <c r="H116" s="40"/>
      <c r="J116" s="47"/>
    </row>
    <row r="117" spans="1:10" x14ac:dyDescent="0.25">
      <c r="A117" s="26" t="s">
        <v>5</v>
      </c>
      <c r="B117" s="27">
        <v>14248</v>
      </c>
      <c r="C117" s="27" t="s">
        <v>122</v>
      </c>
      <c r="D117" s="28">
        <v>43713</v>
      </c>
      <c r="E117" s="27">
        <v>2019</v>
      </c>
      <c r="F117" s="27" t="s">
        <v>718</v>
      </c>
      <c r="G117" s="177">
        <v>800</v>
      </c>
      <c r="H117" s="40"/>
      <c r="J117" s="47"/>
    </row>
    <row r="118" spans="1:10" x14ac:dyDescent="0.25">
      <c r="A118" s="26" t="s">
        <v>5</v>
      </c>
      <c r="B118" s="27">
        <v>14247</v>
      </c>
      <c r="C118" s="27" t="s">
        <v>123</v>
      </c>
      <c r="D118" s="28">
        <v>43713</v>
      </c>
      <c r="E118" s="27">
        <v>2019</v>
      </c>
      <c r="F118" s="27" t="s">
        <v>718</v>
      </c>
      <c r="G118" s="177">
        <v>810</v>
      </c>
      <c r="H118" s="40"/>
      <c r="J118" s="47"/>
    </row>
    <row r="119" spans="1:10" x14ac:dyDescent="0.25">
      <c r="A119" s="26" t="s">
        <v>5</v>
      </c>
      <c r="B119" s="27">
        <v>14246</v>
      </c>
      <c r="C119" s="27" t="s">
        <v>124</v>
      </c>
      <c r="D119" s="28">
        <v>43713</v>
      </c>
      <c r="E119" s="27">
        <v>2019</v>
      </c>
      <c r="F119" s="27" t="s">
        <v>718</v>
      </c>
      <c r="G119" s="177">
        <v>820</v>
      </c>
      <c r="H119" s="40"/>
      <c r="J119" s="47"/>
    </row>
    <row r="120" spans="1:10" x14ac:dyDescent="0.25">
      <c r="A120" s="26" t="s">
        <v>5</v>
      </c>
      <c r="B120" s="27">
        <v>14245</v>
      </c>
      <c r="C120" s="27" t="s">
        <v>125</v>
      </c>
      <c r="D120" s="28">
        <v>43713</v>
      </c>
      <c r="E120" s="27">
        <v>2019</v>
      </c>
      <c r="F120" s="27" t="s">
        <v>718</v>
      </c>
      <c r="G120" s="177">
        <v>780</v>
      </c>
      <c r="H120" s="40"/>
      <c r="J120" s="47"/>
    </row>
    <row r="121" spans="1:10" x14ac:dyDescent="0.25">
      <c r="A121" s="26" t="s">
        <v>5</v>
      </c>
      <c r="B121" s="27">
        <v>14244</v>
      </c>
      <c r="C121" s="27" t="s">
        <v>126</v>
      </c>
      <c r="D121" s="28">
        <v>43713</v>
      </c>
      <c r="E121" s="27">
        <v>2019</v>
      </c>
      <c r="F121" s="27" t="s">
        <v>718</v>
      </c>
      <c r="G121" s="177">
        <v>800</v>
      </c>
      <c r="H121" s="40"/>
      <c r="J121" s="47"/>
    </row>
    <row r="122" spans="1:10" x14ac:dyDescent="0.25">
      <c r="A122" s="26" t="s">
        <v>5</v>
      </c>
      <c r="B122" s="27">
        <v>14243</v>
      </c>
      <c r="C122" s="27" t="s">
        <v>127</v>
      </c>
      <c r="D122" s="28">
        <v>43713</v>
      </c>
      <c r="E122" s="27">
        <v>2019</v>
      </c>
      <c r="F122" s="27" t="s">
        <v>718</v>
      </c>
      <c r="G122" s="177">
        <v>800</v>
      </c>
      <c r="H122" s="40"/>
      <c r="J122" s="47"/>
    </row>
    <row r="123" spans="1:10" x14ac:dyDescent="0.25">
      <c r="A123" s="26" t="s">
        <v>5</v>
      </c>
      <c r="B123" s="27">
        <v>14242</v>
      </c>
      <c r="C123" s="27" t="s">
        <v>128</v>
      </c>
      <c r="D123" s="28">
        <v>43713</v>
      </c>
      <c r="E123" s="27">
        <v>2019</v>
      </c>
      <c r="F123" s="27" t="s">
        <v>718</v>
      </c>
      <c r="G123" s="177">
        <v>800</v>
      </c>
      <c r="H123" s="40"/>
      <c r="J123" s="47"/>
    </row>
    <row r="124" spans="1:10" x14ac:dyDescent="0.25">
      <c r="A124" s="26" t="s">
        <v>5</v>
      </c>
      <c r="B124" s="27">
        <v>14241</v>
      </c>
      <c r="C124" s="27" t="s">
        <v>129</v>
      </c>
      <c r="D124" s="28">
        <v>43713</v>
      </c>
      <c r="E124" s="27">
        <v>2019</v>
      </c>
      <c r="F124" s="27" t="s">
        <v>718</v>
      </c>
      <c r="G124" s="177">
        <v>800</v>
      </c>
      <c r="H124" s="40"/>
      <c r="J124" s="47"/>
    </row>
    <row r="125" spans="1:10" x14ac:dyDescent="0.25">
      <c r="A125" s="26" t="s">
        <v>5</v>
      </c>
      <c r="B125" s="27">
        <v>14240</v>
      </c>
      <c r="C125" s="27" t="s">
        <v>130</v>
      </c>
      <c r="D125" s="28">
        <v>43713</v>
      </c>
      <c r="E125" s="27">
        <v>2019</v>
      </c>
      <c r="F125" s="27" t="s">
        <v>718</v>
      </c>
      <c r="G125" s="177">
        <v>800</v>
      </c>
      <c r="H125" s="40"/>
      <c r="J125" s="47"/>
    </row>
    <row r="126" spans="1:10" x14ac:dyDescent="0.25">
      <c r="A126" s="26" t="s">
        <v>5</v>
      </c>
      <c r="B126" s="27">
        <v>14239</v>
      </c>
      <c r="C126" s="27" t="s">
        <v>131</v>
      </c>
      <c r="D126" s="28">
        <v>43713</v>
      </c>
      <c r="E126" s="27">
        <v>2019</v>
      </c>
      <c r="F126" s="27" t="s">
        <v>718</v>
      </c>
      <c r="G126" s="177">
        <v>800</v>
      </c>
      <c r="H126" s="40"/>
      <c r="J126" s="47"/>
    </row>
    <row r="127" spans="1:10" x14ac:dyDescent="0.25">
      <c r="A127" s="26" t="s">
        <v>5</v>
      </c>
      <c r="B127" s="27">
        <v>14238</v>
      </c>
      <c r="C127" s="27" t="s">
        <v>132</v>
      </c>
      <c r="D127" s="28">
        <v>43713</v>
      </c>
      <c r="E127" s="27">
        <v>2019</v>
      </c>
      <c r="F127" s="27" t="s">
        <v>718</v>
      </c>
      <c r="G127" s="177">
        <v>800</v>
      </c>
      <c r="H127" s="40"/>
      <c r="J127" s="47"/>
    </row>
    <row r="128" spans="1:10" x14ac:dyDescent="0.25">
      <c r="A128" s="26" t="s">
        <v>5</v>
      </c>
      <c r="B128" s="27">
        <v>14237</v>
      </c>
      <c r="C128" s="27" t="s">
        <v>133</v>
      </c>
      <c r="D128" s="28">
        <v>43713</v>
      </c>
      <c r="E128" s="27">
        <v>2019</v>
      </c>
      <c r="F128" s="27" t="s">
        <v>718</v>
      </c>
      <c r="G128" s="177">
        <v>580</v>
      </c>
      <c r="H128" s="40"/>
      <c r="J128" s="47"/>
    </row>
    <row r="129" spans="1:10" x14ac:dyDescent="0.25">
      <c r="A129" s="26" t="s">
        <v>5</v>
      </c>
      <c r="B129" s="27">
        <v>14236</v>
      </c>
      <c r="C129" s="27" t="s">
        <v>134</v>
      </c>
      <c r="D129" s="28">
        <v>43713</v>
      </c>
      <c r="E129" s="27">
        <v>2019</v>
      </c>
      <c r="F129" s="27" t="s">
        <v>718</v>
      </c>
      <c r="G129" s="177">
        <v>470</v>
      </c>
      <c r="H129" s="40"/>
      <c r="J129" s="47"/>
    </row>
    <row r="130" spans="1:10" x14ac:dyDescent="0.25">
      <c r="A130" s="26" t="s">
        <v>5</v>
      </c>
      <c r="B130" s="27">
        <v>14235</v>
      </c>
      <c r="C130" s="27" t="s">
        <v>135</v>
      </c>
      <c r="D130" s="28">
        <v>43664</v>
      </c>
      <c r="E130" s="27">
        <v>2019</v>
      </c>
      <c r="F130" s="27" t="s">
        <v>718</v>
      </c>
      <c r="G130" s="177">
        <v>1000</v>
      </c>
      <c r="H130" s="42"/>
      <c r="J130" s="47"/>
    </row>
    <row r="131" spans="1:10" x14ac:dyDescent="0.25">
      <c r="A131" s="26" t="s">
        <v>5</v>
      </c>
      <c r="B131" s="27">
        <v>14234</v>
      </c>
      <c r="C131" s="27" t="s">
        <v>136</v>
      </c>
      <c r="D131" s="28">
        <v>43664</v>
      </c>
      <c r="E131" s="27">
        <v>2019</v>
      </c>
      <c r="F131" s="27" t="s">
        <v>718</v>
      </c>
      <c r="G131" s="177">
        <v>1000</v>
      </c>
      <c r="H131" s="42"/>
      <c r="J131" s="47"/>
    </row>
    <row r="132" spans="1:10" x14ac:dyDescent="0.25">
      <c r="A132" s="26" t="s">
        <v>5</v>
      </c>
      <c r="B132" s="27">
        <v>14233</v>
      </c>
      <c r="C132" s="27" t="s">
        <v>137</v>
      </c>
      <c r="D132" s="28">
        <v>43664</v>
      </c>
      <c r="E132" s="27">
        <v>2019</v>
      </c>
      <c r="F132" s="27" t="s">
        <v>718</v>
      </c>
      <c r="G132" s="177">
        <v>1000</v>
      </c>
      <c r="H132" s="42"/>
      <c r="J132" s="47"/>
    </row>
    <row r="133" spans="1:10" x14ac:dyDescent="0.25">
      <c r="A133" s="26" t="s">
        <v>5</v>
      </c>
      <c r="B133" s="27">
        <v>14232</v>
      </c>
      <c r="C133" s="27" t="s">
        <v>138</v>
      </c>
      <c r="D133" s="28">
        <v>43664</v>
      </c>
      <c r="E133" s="27">
        <v>2019</v>
      </c>
      <c r="F133" s="27" t="s">
        <v>718</v>
      </c>
      <c r="G133" s="177">
        <v>1000</v>
      </c>
      <c r="H133" s="42"/>
      <c r="J133" s="47"/>
    </row>
    <row r="134" spans="1:10" x14ac:dyDescent="0.25">
      <c r="A134" s="26" t="s">
        <v>5</v>
      </c>
      <c r="B134" s="27">
        <v>14231</v>
      </c>
      <c r="C134" s="27" t="s">
        <v>139</v>
      </c>
      <c r="D134" s="28">
        <v>43664</v>
      </c>
      <c r="E134" s="27">
        <v>2019</v>
      </c>
      <c r="F134" s="27" t="s">
        <v>718</v>
      </c>
      <c r="G134" s="177">
        <v>1000</v>
      </c>
      <c r="H134" s="42"/>
      <c r="J134" s="47"/>
    </row>
    <row r="135" spans="1:10" x14ac:dyDescent="0.25">
      <c r="A135" s="26" t="s">
        <v>5</v>
      </c>
      <c r="B135" s="27">
        <v>14230</v>
      </c>
      <c r="C135" s="27" t="s">
        <v>140</v>
      </c>
      <c r="D135" s="28">
        <v>43664</v>
      </c>
      <c r="E135" s="27">
        <v>2019</v>
      </c>
      <c r="F135" s="27" t="s">
        <v>718</v>
      </c>
      <c r="G135" s="177">
        <v>1000</v>
      </c>
      <c r="H135" s="42"/>
      <c r="J135" s="47"/>
    </row>
    <row r="136" spans="1:10" x14ac:dyDescent="0.25">
      <c r="A136" s="26" t="s">
        <v>5</v>
      </c>
      <c r="B136" s="27">
        <v>14229</v>
      </c>
      <c r="C136" s="27" t="s">
        <v>141</v>
      </c>
      <c r="D136" s="28">
        <v>43664</v>
      </c>
      <c r="E136" s="27">
        <v>2019</v>
      </c>
      <c r="F136" s="27" t="s">
        <v>718</v>
      </c>
      <c r="G136" s="177">
        <v>1000</v>
      </c>
      <c r="H136" s="42"/>
      <c r="J136" s="47"/>
    </row>
    <row r="137" spans="1:10" x14ac:dyDescent="0.25">
      <c r="A137" s="26" t="s">
        <v>5</v>
      </c>
      <c r="B137" s="27">
        <v>14228</v>
      </c>
      <c r="C137" s="27" t="s">
        <v>142</v>
      </c>
      <c r="D137" s="28">
        <v>43664</v>
      </c>
      <c r="E137" s="27">
        <v>2019</v>
      </c>
      <c r="F137" s="27" t="s">
        <v>718</v>
      </c>
      <c r="G137" s="177">
        <v>1000</v>
      </c>
      <c r="H137" s="42"/>
      <c r="J137" s="47"/>
    </row>
    <row r="138" spans="1:10" x14ac:dyDescent="0.25">
      <c r="A138" s="26" t="s">
        <v>5</v>
      </c>
      <c r="B138" s="27">
        <v>14227</v>
      </c>
      <c r="C138" s="27" t="s">
        <v>143</v>
      </c>
      <c r="D138" s="28">
        <v>43664</v>
      </c>
      <c r="E138" s="27">
        <v>2019</v>
      </c>
      <c r="F138" s="27" t="s">
        <v>718</v>
      </c>
      <c r="G138" s="177">
        <v>1000</v>
      </c>
      <c r="H138" s="42"/>
      <c r="J138" s="47"/>
    </row>
    <row r="139" spans="1:10" x14ac:dyDescent="0.25">
      <c r="A139" s="26" t="s">
        <v>5</v>
      </c>
      <c r="B139" s="27">
        <v>14226</v>
      </c>
      <c r="C139" s="27" t="s">
        <v>144</v>
      </c>
      <c r="D139" s="28">
        <v>43664</v>
      </c>
      <c r="E139" s="27">
        <v>2019</v>
      </c>
      <c r="F139" s="27" t="s">
        <v>718</v>
      </c>
      <c r="G139" s="177">
        <v>1000</v>
      </c>
      <c r="H139" s="42"/>
      <c r="J139" s="47"/>
    </row>
    <row r="140" spans="1:10" x14ac:dyDescent="0.25">
      <c r="A140" s="26" t="s">
        <v>5</v>
      </c>
      <c r="B140" s="27">
        <v>14225</v>
      </c>
      <c r="C140" s="27" t="s">
        <v>145</v>
      </c>
      <c r="D140" s="28">
        <v>43664</v>
      </c>
      <c r="E140" s="27">
        <v>2019</v>
      </c>
      <c r="F140" s="27" t="s">
        <v>718</v>
      </c>
      <c r="G140" s="177">
        <v>1000</v>
      </c>
      <c r="H140" s="42"/>
      <c r="J140" s="47"/>
    </row>
    <row r="141" spans="1:10" x14ac:dyDescent="0.25">
      <c r="A141" s="26" t="s">
        <v>5</v>
      </c>
      <c r="B141" s="27">
        <v>14223</v>
      </c>
      <c r="C141" s="27" t="s">
        <v>146</v>
      </c>
      <c r="D141" s="28">
        <v>43664</v>
      </c>
      <c r="E141" s="27">
        <v>2019</v>
      </c>
      <c r="F141" s="27" t="s">
        <v>718</v>
      </c>
      <c r="G141" s="177">
        <v>1000</v>
      </c>
      <c r="H141" s="42"/>
      <c r="J141" s="47"/>
    </row>
    <row r="142" spans="1:10" x14ac:dyDescent="0.25">
      <c r="A142" s="26" t="s">
        <v>5</v>
      </c>
      <c r="B142" s="27">
        <v>14222</v>
      </c>
      <c r="C142" s="27" t="s">
        <v>147</v>
      </c>
      <c r="D142" s="28">
        <v>43664</v>
      </c>
      <c r="E142" s="27">
        <v>2019</v>
      </c>
      <c r="F142" s="27" t="s">
        <v>718</v>
      </c>
      <c r="G142" s="177">
        <v>870</v>
      </c>
      <c r="H142" s="42"/>
      <c r="J142" s="47"/>
    </row>
    <row r="143" spans="1:10" x14ac:dyDescent="0.25">
      <c r="A143" s="26" t="s">
        <v>5</v>
      </c>
      <c r="B143" s="27">
        <v>14221</v>
      </c>
      <c r="C143" s="27" t="s">
        <v>148</v>
      </c>
      <c r="D143" s="28">
        <v>43664</v>
      </c>
      <c r="E143" s="27">
        <v>2019</v>
      </c>
      <c r="F143" s="27" t="s">
        <v>718</v>
      </c>
      <c r="G143" s="177">
        <v>850.00000000000011</v>
      </c>
      <c r="H143" s="42"/>
      <c r="J143" s="47"/>
    </row>
    <row r="144" spans="1:10" x14ac:dyDescent="0.25">
      <c r="A144" s="26" t="s">
        <v>5</v>
      </c>
      <c r="B144" s="27">
        <v>14220</v>
      </c>
      <c r="C144" s="27" t="s">
        <v>149</v>
      </c>
      <c r="D144" s="28">
        <v>43664</v>
      </c>
      <c r="E144" s="27">
        <v>2019</v>
      </c>
      <c r="F144" s="27" t="s">
        <v>718</v>
      </c>
      <c r="G144" s="177">
        <v>750</v>
      </c>
      <c r="H144" s="42"/>
      <c r="J144" s="47"/>
    </row>
    <row r="145" spans="1:10" x14ac:dyDescent="0.25">
      <c r="A145" s="26" t="s">
        <v>5</v>
      </c>
      <c r="B145" s="27">
        <v>14219</v>
      </c>
      <c r="C145" s="27" t="s">
        <v>150</v>
      </c>
      <c r="D145" s="28">
        <v>43664</v>
      </c>
      <c r="E145" s="27">
        <v>2019</v>
      </c>
      <c r="F145" s="27" t="s">
        <v>718</v>
      </c>
      <c r="G145" s="177">
        <v>720</v>
      </c>
      <c r="H145" s="42"/>
      <c r="J145" s="47"/>
    </row>
    <row r="146" spans="1:10" x14ac:dyDescent="0.25">
      <c r="A146" s="26" t="s">
        <v>5</v>
      </c>
      <c r="B146" s="27">
        <v>14218</v>
      </c>
      <c r="C146" s="27" t="s">
        <v>151</v>
      </c>
      <c r="D146" s="28">
        <v>43664</v>
      </c>
      <c r="E146" s="27">
        <v>2019</v>
      </c>
      <c r="F146" s="27" t="s">
        <v>718</v>
      </c>
      <c r="G146" s="177">
        <v>900</v>
      </c>
      <c r="H146" s="42"/>
      <c r="J146" s="47"/>
    </row>
    <row r="147" spans="1:10" x14ac:dyDescent="0.25">
      <c r="A147" s="26" t="s">
        <v>5</v>
      </c>
      <c r="B147" s="27">
        <v>14217</v>
      </c>
      <c r="C147" s="27" t="s">
        <v>152</v>
      </c>
      <c r="D147" s="28">
        <v>43664</v>
      </c>
      <c r="E147" s="27">
        <v>2019</v>
      </c>
      <c r="F147" s="27" t="s">
        <v>718</v>
      </c>
      <c r="G147" s="177">
        <v>880</v>
      </c>
      <c r="H147" s="42"/>
      <c r="J147" s="47"/>
    </row>
    <row r="148" spans="1:10" x14ac:dyDescent="0.25">
      <c r="A148" s="26" t="s">
        <v>5</v>
      </c>
      <c r="B148" s="27">
        <v>14216</v>
      </c>
      <c r="C148" s="27" t="s">
        <v>153</v>
      </c>
      <c r="D148" s="28">
        <v>43664</v>
      </c>
      <c r="E148" s="27">
        <v>2019</v>
      </c>
      <c r="F148" s="27" t="s">
        <v>718</v>
      </c>
      <c r="G148" s="177">
        <v>839.99999999999989</v>
      </c>
      <c r="H148" s="42"/>
      <c r="J148" s="47"/>
    </row>
    <row r="149" spans="1:10" x14ac:dyDescent="0.25">
      <c r="A149" s="26" t="s">
        <v>5</v>
      </c>
      <c r="B149" s="27">
        <v>14215</v>
      </c>
      <c r="C149" s="27" t="s">
        <v>154</v>
      </c>
      <c r="D149" s="28">
        <v>43664</v>
      </c>
      <c r="E149" s="27">
        <v>2019</v>
      </c>
      <c r="F149" s="27" t="s">
        <v>718</v>
      </c>
      <c r="G149" s="177">
        <v>630</v>
      </c>
      <c r="H149" s="42"/>
      <c r="J149" s="47"/>
    </row>
    <row r="150" spans="1:10" x14ac:dyDescent="0.25">
      <c r="A150" s="26" t="s">
        <v>5</v>
      </c>
      <c r="B150" s="27">
        <v>14214</v>
      </c>
      <c r="C150" s="27" t="s">
        <v>155</v>
      </c>
      <c r="D150" s="28">
        <v>43664</v>
      </c>
      <c r="E150" s="27">
        <v>2019</v>
      </c>
      <c r="F150" s="27" t="s">
        <v>718</v>
      </c>
      <c r="G150" s="177">
        <v>740</v>
      </c>
      <c r="H150" s="42"/>
      <c r="J150" s="47"/>
    </row>
    <row r="151" spans="1:10" x14ac:dyDescent="0.25">
      <c r="A151" s="26" t="s">
        <v>5</v>
      </c>
      <c r="B151" s="27">
        <v>14213</v>
      </c>
      <c r="C151" s="27" t="s">
        <v>156</v>
      </c>
      <c r="D151" s="28">
        <v>43664</v>
      </c>
      <c r="E151" s="27">
        <v>2019</v>
      </c>
      <c r="F151" s="27" t="s">
        <v>718</v>
      </c>
      <c r="G151" s="177">
        <v>320</v>
      </c>
      <c r="H151" s="42"/>
      <c r="J151" s="47"/>
    </row>
    <row r="152" spans="1:10" x14ac:dyDescent="0.25">
      <c r="A152" s="26" t="s">
        <v>5</v>
      </c>
      <c r="B152" s="27">
        <v>14212</v>
      </c>
      <c r="C152" s="27" t="s">
        <v>157</v>
      </c>
      <c r="D152" s="28">
        <v>43664</v>
      </c>
      <c r="E152" s="27">
        <v>2019</v>
      </c>
      <c r="F152" s="27" t="s">
        <v>718</v>
      </c>
      <c r="G152" s="177">
        <v>910</v>
      </c>
      <c r="H152" s="42"/>
      <c r="J152" s="47"/>
    </row>
    <row r="153" spans="1:10" x14ac:dyDescent="0.25">
      <c r="A153" s="26" t="s">
        <v>158</v>
      </c>
      <c r="B153" s="27">
        <v>14156</v>
      </c>
      <c r="C153" s="27" t="s">
        <v>159</v>
      </c>
      <c r="D153" s="28">
        <v>43704</v>
      </c>
      <c r="E153" s="27">
        <v>2019</v>
      </c>
      <c r="F153" s="27" t="s">
        <v>718</v>
      </c>
      <c r="G153" s="177">
        <v>10</v>
      </c>
      <c r="H153" s="42"/>
      <c r="J153" s="47"/>
    </row>
    <row r="154" spans="1:10" x14ac:dyDescent="0.25">
      <c r="A154" s="26" t="s">
        <v>160</v>
      </c>
      <c r="B154" s="27">
        <v>14116</v>
      </c>
      <c r="C154" s="27">
        <v>191136</v>
      </c>
      <c r="D154" s="70">
        <v>43700</v>
      </c>
      <c r="E154" s="27">
        <v>2019</v>
      </c>
      <c r="F154" s="27" t="s">
        <v>718</v>
      </c>
      <c r="G154" s="177">
        <v>100</v>
      </c>
    </row>
    <row r="155" spans="1:10" x14ac:dyDescent="0.25">
      <c r="A155" s="26" t="s">
        <v>160</v>
      </c>
      <c r="B155" s="27">
        <v>14115</v>
      </c>
      <c r="C155" s="27">
        <v>191124</v>
      </c>
      <c r="D155" s="70">
        <v>43700</v>
      </c>
      <c r="E155" s="27">
        <v>2019</v>
      </c>
      <c r="F155" s="27" t="s">
        <v>718</v>
      </c>
      <c r="G155" s="177">
        <v>89.96</v>
      </c>
    </row>
    <row r="156" spans="1:10" x14ac:dyDescent="0.25">
      <c r="A156" s="26" t="s">
        <v>160</v>
      </c>
      <c r="B156" s="27">
        <v>14114</v>
      </c>
      <c r="C156" s="27">
        <v>191095</v>
      </c>
      <c r="D156" s="70">
        <v>43700</v>
      </c>
      <c r="E156" s="27">
        <v>2019</v>
      </c>
      <c r="F156" s="27" t="s">
        <v>718</v>
      </c>
      <c r="G156" s="177">
        <v>115.06000000000002</v>
      </c>
    </row>
    <row r="157" spans="1:10" x14ac:dyDescent="0.25">
      <c r="A157" s="26" t="s">
        <v>160</v>
      </c>
      <c r="B157" s="27">
        <v>14113</v>
      </c>
      <c r="C157" s="27">
        <v>191086</v>
      </c>
      <c r="D157" s="70">
        <v>43700</v>
      </c>
      <c r="E157" s="27">
        <v>2019</v>
      </c>
      <c r="F157" s="27" t="s">
        <v>718</v>
      </c>
      <c r="G157" s="177">
        <v>104.35</v>
      </c>
    </row>
    <row r="158" spans="1:10" x14ac:dyDescent="0.25">
      <c r="A158" s="26" t="s">
        <v>5</v>
      </c>
      <c r="B158" s="27">
        <v>14111</v>
      </c>
      <c r="C158" s="27" t="s">
        <v>161</v>
      </c>
      <c r="D158" s="72">
        <v>43697</v>
      </c>
      <c r="E158" s="27">
        <v>2019</v>
      </c>
      <c r="F158" s="27" t="s">
        <v>718</v>
      </c>
      <c r="G158" s="177">
        <v>489.99999999999994</v>
      </c>
    </row>
    <row r="159" spans="1:10" x14ac:dyDescent="0.25">
      <c r="A159" s="26" t="s">
        <v>160</v>
      </c>
      <c r="B159" s="27">
        <v>14110</v>
      </c>
      <c r="C159" s="27">
        <v>191079</v>
      </c>
      <c r="D159" s="70">
        <v>43693</v>
      </c>
      <c r="E159" s="27">
        <v>2019</v>
      </c>
      <c r="F159" s="27" t="s">
        <v>718</v>
      </c>
      <c r="G159" s="177">
        <v>100</v>
      </c>
    </row>
    <row r="160" spans="1:10" x14ac:dyDescent="0.25">
      <c r="A160" s="26" t="s">
        <v>160</v>
      </c>
      <c r="B160" s="27">
        <v>14109</v>
      </c>
      <c r="C160" s="27">
        <v>191060</v>
      </c>
      <c r="D160" s="70">
        <v>43693</v>
      </c>
      <c r="E160" s="27">
        <v>2019</v>
      </c>
      <c r="F160" s="27" t="s">
        <v>718</v>
      </c>
      <c r="G160" s="177">
        <v>105.30000000000001</v>
      </c>
    </row>
    <row r="161" spans="1:10" x14ac:dyDescent="0.25">
      <c r="A161" s="26" t="s">
        <v>160</v>
      </c>
      <c r="B161" s="27">
        <v>14108</v>
      </c>
      <c r="C161" s="27">
        <v>191038</v>
      </c>
      <c r="D161" s="70">
        <v>43693</v>
      </c>
      <c r="E161" s="27">
        <v>2019</v>
      </c>
      <c r="F161" s="27" t="s">
        <v>718</v>
      </c>
      <c r="G161" s="177">
        <v>109.05000000000001</v>
      </c>
    </row>
    <row r="162" spans="1:10" x14ac:dyDescent="0.25">
      <c r="A162" s="26" t="s">
        <v>160</v>
      </c>
      <c r="B162" s="27">
        <v>14107</v>
      </c>
      <c r="C162" s="27">
        <v>191029</v>
      </c>
      <c r="D162" s="70">
        <v>43693</v>
      </c>
      <c r="E162" s="27">
        <v>2019</v>
      </c>
      <c r="F162" s="27" t="s">
        <v>718</v>
      </c>
      <c r="G162" s="177">
        <v>112.55</v>
      </c>
    </row>
    <row r="163" spans="1:10" x14ac:dyDescent="0.25">
      <c r="A163" s="26" t="s">
        <v>5</v>
      </c>
      <c r="B163" s="27">
        <v>14106</v>
      </c>
      <c r="C163" s="27" t="s">
        <v>162</v>
      </c>
      <c r="D163" s="28">
        <v>43690</v>
      </c>
      <c r="E163" s="27">
        <v>2019</v>
      </c>
      <c r="F163" s="27" t="s">
        <v>718</v>
      </c>
      <c r="G163" s="177">
        <v>1000</v>
      </c>
      <c r="H163" s="40"/>
      <c r="J163" s="47"/>
    </row>
    <row r="164" spans="1:10" x14ac:dyDescent="0.25">
      <c r="A164" s="26" t="s">
        <v>5</v>
      </c>
      <c r="B164" s="27">
        <v>14105</v>
      </c>
      <c r="C164" s="27" t="s">
        <v>163</v>
      </c>
      <c r="D164" s="28">
        <v>43690</v>
      </c>
      <c r="E164" s="27">
        <v>2019</v>
      </c>
      <c r="F164" s="27" t="s">
        <v>718</v>
      </c>
      <c r="G164" s="177">
        <v>300</v>
      </c>
      <c r="H164" s="40"/>
      <c r="J164" s="47"/>
    </row>
    <row r="165" spans="1:10" x14ac:dyDescent="0.25">
      <c r="A165" s="26" t="s">
        <v>5</v>
      </c>
      <c r="B165" s="27">
        <v>14104</v>
      </c>
      <c r="C165" s="27" t="s">
        <v>164</v>
      </c>
      <c r="D165" s="28">
        <v>43690</v>
      </c>
      <c r="E165" s="27">
        <v>2019</v>
      </c>
      <c r="F165" s="27" t="s">
        <v>718</v>
      </c>
      <c r="G165" s="177">
        <v>300</v>
      </c>
      <c r="H165" s="40"/>
      <c r="J165" s="47"/>
    </row>
    <row r="166" spans="1:10" x14ac:dyDescent="0.25">
      <c r="A166" s="26" t="s">
        <v>5</v>
      </c>
      <c r="B166" s="27">
        <v>14103</v>
      </c>
      <c r="C166" s="27" t="s">
        <v>165</v>
      </c>
      <c r="D166" s="28">
        <v>43690</v>
      </c>
      <c r="E166" s="27">
        <v>2019</v>
      </c>
      <c r="F166" s="27" t="s">
        <v>718</v>
      </c>
      <c r="G166" s="177">
        <v>300</v>
      </c>
      <c r="H166" s="40"/>
      <c r="J166" s="47"/>
    </row>
    <row r="167" spans="1:10" x14ac:dyDescent="0.25">
      <c r="A167" s="26" t="s">
        <v>5</v>
      </c>
      <c r="B167" s="27">
        <v>14102</v>
      </c>
      <c r="C167" s="27" t="s">
        <v>166</v>
      </c>
      <c r="D167" s="28">
        <v>43690</v>
      </c>
      <c r="E167" s="27">
        <v>2019</v>
      </c>
      <c r="F167" s="27" t="s">
        <v>718</v>
      </c>
      <c r="G167" s="177">
        <v>370</v>
      </c>
      <c r="H167" s="40"/>
      <c r="J167" s="47"/>
    </row>
    <row r="168" spans="1:10" x14ac:dyDescent="0.25">
      <c r="A168" s="26" t="s">
        <v>5</v>
      </c>
      <c r="B168" s="27">
        <v>14101</v>
      </c>
      <c r="C168" s="27" t="s">
        <v>167</v>
      </c>
      <c r="D168" s="28">
        <v>43690</v>
      </c>
      <c r="E168" s="27">
        <v>2019</v>
      </c>
      <c r="F168" s="27" t="s">
        <v>718</v>
      </c>
      <c r="G168" s="177">
        <v>310</v>
      </c>
      <c r="H168" s="40"/>
      <c r="J168" s="47"/>
    </row>
    <row r="169" spans="1:10" x14ac:dyDescent="0.25">
      <c r="A169" s="26" t="s">
        <v>5</v>
      </c>
      <c r="B169" s="27">
        <v>14100</v>
      </c>
      <c r="C169" s="27" t="s">
        <v>168</v>
      </c>
      <c r="D169" s="28">
        <v>43690</v>
      </c>
      <c r="E169" s="27">
        <v>2019</v>
      </c>
      <c r="F169" s="27" t="s">
        <v>718</v>
      </c>
      <c r="G169" s="177">
        <v>320</v>
      </c>
      <c r="H169" s="40"/>
      <c r="J169" s="47"/>
    </row>
    <row r="170" spans="1:10" x14ac:dyDescent="0.25">
      <c r="A170" s="26" t="s">
        <v>5</v>
      </c>
      <c r="B170" s="27">
        <v>14099</v>
      </c>
      <c r="C170" s="27" t="s">
        <v>169</v>
      </c>
      <c r="D170" s="28">
        <v>43690</v>
      </c>
      <c r="E170" s="27">
        <v>2019</v>
      </c>
      <c r="F170" s="27" t="s">
        <v>718</v>
      </c>
      <c r="G170" s="177">
        <v>300</v>
      </c>
      <c r="H170" s="40"/>
      <c r="J170" s="47"/>
    </row>
    <row r="171" spans="1:10" x14ac:dyDescent="0.25">
      <c r="A171" s="26" t="s">
        <v>5</v>
      </c>
      <c r="B171" s="27">
        <v>14098</v>
      </c>
      <c r="C171" s="27" t="s">
        <v>170</v>
      </c>
      <c r="D171" s="28">
        <v>43690</v>
      </c>
      <c r="E171" s="27">
        <v>2019</v>
      </c>
      <c r="F171" s="27" t="s">
        <v>718</v>
      </c>
      <c r="G171" s="177">
        <v>300</v>
      </c>
      <c r="H171" s="40"/>
      <c r="J171" s="47"/>
    </row>
    <row r="172" spans="1:10" x14ac:dyDescent="0.25">
      <c r="A172" s="26" t="s">
        <v>5</v>
      </c>
      <c r="B172" s="27">
        <v>14097</v>
      </c>
      <c r="C172" s="27" t="s">
        <v>171</v>
      </c>
      <c r="D172" s="28">
        <v>43690</v>
      </c>
      <c r="E172" s="27">
        <v>2019</v>
      </c>
      <c r="F172" s="27" t="s">
        <v>718</v>
      </c>
      <c r="G172" s="177">
        <v>300</v>
      </c>
      <c r="H172" s="40"/>
      <c r="J172" s="47"/>
    </row>
    <row r="173" spans="1:10" x14ac:dyDescent="0.25">
      <c r="A173" s="26" t="s">
        <v>5</v>
      </c>
      <c r="B173" s="27">
        <v>14096</v>
      </c>
      <c r="C173" s="27" t="s">
        <v>172</v>
      </c>
      <c r="D173" s="28">
        <v>43690</v>
      </c>
      <c r="E173" s="27">
        <v>2019</v>
      </c>
      <c r="F173" s="27" t="s">
        <v>718</v>
      </c>
      <c r="G173" s="177">
        <v>300</v>
      </c>
      <c r="H173" s="40"/>
      <c r="J173" s="47"/>
    </row>
    <row r="174" spans="1:10" x14ac:dyDescent="0.25">
      <c r="A174" s="26" t="s">
        <v>5</v>
      </c>
      <c r="B174" s="27">
        <v>14095</v>
      </c>
      <c r="C174" s="27" t="s">
        <v>173</v>
      </c>
      <c r="D174" s="28">
        <v>43690</v>
      </c>
      <c r="E174" s="27">
        <v>2019</v>
      </c>
      <c r="F174" s="27" t="s">
        <v>718</v>
      </c>
      <c r="G174" s="177">
        <v>330</v>
      </c>
      <c r="H174" s="40"/>
      <c r="J174" s="47"/>
    </row>
    <row r="175" spans="1:10" x14ac:dyDescent="0.25">
      <c r="A175" s="26" t="s">
        <v>5</v>
      </c>
      <c r="B175" s="27">
        <v>14094</v>
      </c>
      <c r="C175" s="27" t="s">
        <v>174</v>
      </c>
      <c r="D175" s="28">
        <v>43690</v>
      </c>
      <c r="E175" s="27">
        <v>2019</v>
      </c>
      <c r="F175" s="27" t="s">
        <v>718</v>
      </c>
      <c r="G175" s="177">
        <v>300</v>
      </c>
      <c r="H175" s="40"/>
      <c r="J175" s="47"/>
    </row>
    <row r="176" spans="1:10" x14ac:dyDescent="0.25">
      <c r="A176" s="26" t="s">
        <v>5</v>
      </c>
      <c r="B176" s="27">
        <v>14093</v>
      </c>
      <c r="C176" s="27" t="s">
        <v>175</v>
      </c>
      <c r="D176" s="28">
        <v>43690</v>
      </c>
      <c r="E176" s="27">
        <v>2019</v>
      </c>
      <c r="F176" s="27" t="s">
        <v>718</v>
      </c>
      <c r="G176" s="177">
        <v>320</v>
      </c>
      <c r="H176" s="40"/>
      <c r="J176" s="47"/>
    </row>
    <row r="177" spans="1:10" x14ac:dyDescent="0.25">
      <c r="A177" s="26" t="s">
        <v>5</v>
      </c>
      <c r="B177" s="27">
        <v>14092</v>
      </c>
      <c r="C177" s="27" t="s">
        <v>176</v>
      </c>
      <c r="D177" s="28">
        <v>43690</v>
      </c>
      <c r="E177" s="27">
        <v>2019</v>
      </c>
      <c r="F177" s="27" t="s">
        <v>718</v>
      </c>
      <c r="G177" s="177">
        <v>360</v>
      </c>
      <c r="H177" s="40"/>
      <c r="J177" s="47"/>
    </row>
    <row r="178" spans="1:10" x14ac:dyDescent="0.25">
      <c r="A178" s="26" t="s">
        <v>5</v>
      </c>
      <c r="B178" s="27">
        <v>14091</v>
      </c>
      <c r="C178" s="27" t="s">
        <v>177</v>
      </c>
      <c r="D178" s="28">
        <v>43690</v>
      </c>
      <c r="E178" s="27">
        <v>2019</v>
      </c>
      <c r="F178" s="27" t="s">
        <v>718</v>
      </c>
      <c r="G178" s="177">
        <v>250</v>
      </c>
      <c r="H178" s="40"/>
      <c r="J178" s="47"/>
    </row>
    <row r="179" spans="1:10" x14ac:dyDescent="0.25">
      <c r="A179" s="26" t="s">
        <v>5</v>
      </c>
      <c r="B179" s="27">
        <v>14090</v>
      </c>
      <c r="C179" s="27" t="s">
        <v>178</v>
      </c>
      <c r="D179" s="28">
        <v>43690</v>
      </c>
      <c r="E179" s="27">
        <v>2019</v>
      </c>
      <c r="F179" s="27" t="s">
        <v>718</v>
      </c>
      <c r="G179" s="177">
        <v>250</v>
      </c>
      <c r="H179" s="40"/>
      <c r="J179" s="47"/>
    </row>
    <row r="180" spans="1:10" x14ac:dyDescent="0.25">
      <c r="A180" s="26" t="s">
        <v>5</v>
      </c>
      <c r="B180" s="27">
        <v>14089</v>
      </c>
      <c r="C180" s="27" t="s">
        <v>179</v>
      </c>
      <c r="D180" s="28">
        <v>43690</v>
      </c>
      <c r="E180" s="27">
        <v>2019</v>
      </c>
      <c r="F180" s="27" t="s">
        <v>718</v>
      </c>
      <c r="G180" s="177">
        <v>250</v>
      </c>
      <c r="H180" s="40"/>
      <c r="J180" s="47"/>
    </row>
    <row r="181" spans="1:10" x14ac:dyDescent="0.25">
      <c r="A181" s="26" t="s">
        <v>5</v>
      </c>
      <c r="B181" s="27">
        <v>14088</v>
      </c>
      <c r="C181" s="27" t="s">
        <v>180</v>
      </c>
      <c r="D181" s="28">
        <v>43690</v>
      </c>
      <c r="E181" s="27">
        <v>2019</v>
      </c>
      <c r="F181" s="27" t="s">
        <v>718</v>
      </c>
      <c r="G181" s="177">
        <v>300</v>
      </c>
      <c r="H181" s="40"/>
      <c r="J181" s="47"/>
    </row>
    <row r="182" spans="1:10" x14ac:dyDescent="0.25">
      <c r="A182" s="26" t="s">
        <v>5</v>
      </c>
      <c r="B182" s="27">
        <v>14087</v>
      </c>
      <c r="C182" s="27" t="s">
        <v>181</v>
      </c>
      <c r="D182" s="28">
        <v>43690</v>
      </c>
      <c r="E182" s="27">
        <v>2019</v>
      </c>
      <c r="F182" s="27" t="s">
        <v>718</v>
      </c>
      <c r="G182" s="177">
        <v>310</v>
      </c>
      <c r="H182" s="40"/>
      <c r="J182" s="47"/>
    </row>
    <row r="183" spans="1:10" x14ac:dyDescent="0.25">
      <c r="A183" s="26" t="s">
        <v>5</v>
      </c>
      <c r="B183" s="27">
        <v>14086</v>
      </c>
      <c r="C183" s="27" t="s">
        <v>182</v>
      </c>
      <c r="D183" s="28">
        <v>43690</v>
      </c>
      <c r="E183" s="27">
        <v>2019</v>
      </c>
      <c r="F183" s="27" t="s">
        <v>718</v>
      </c>
      <c r="G183" s="177">
        <v>280</v>
      </c>
      <c r="H183" s="40"/>
      <c r="J183" s="47"/>
    </row>
    <row r="184" spans="1:10" x14ac:dyDescent="0.25">
      <c r="A184" s="26" t="s">
        <v>5</v>
      </c>
      <c r="B184" s="27">
        <v>14085</v>
      </c>
      <c r="C184" s="27" t="s">
        <v>183</v>
      </c>
      <c r="D184" s="28">
        <v>43690</v>
      </c>
      <c r="E184" s="27">
        <v>2019</v>
      </c>
      <c r="F184" s="27" t="s">
        <v>718</v>
      </c>
      <c r="G184" s="177">
        <v>280</v>
      </c>
      <c r="H184" s="40"/>
      <c r="J184" s="47"/>
    </row>
    <row r="185" spans="1:10" x14ac:dyDescent="0.25">
      <c r="A185" s="26" t="s">
        <v>5</v>
      </c>
      <c r="B185" s="27">
        <v>14084</v>
      </c>
      <c r="C185" s="27" t="s">
        <v>184</v>
      </c>
      <c r="D185" s="28">
        <v>43690</v>
      </c>
      <c r="E185" s="27">
        <v>2019</v>
      </c>
      <c r="F185" s="27" t="s">
        <v>718</v>
      </c>
      <c r="G185" s="177">
        <v>100</v>
      </c>
      <c r="H185" s="40"/>
      <c r="J185" s="47"/>
    </row>
    <row r="186" spans="1:10" x14ac:dyDescent="0.25">
      <c r="A186" s="26" t="s">
        <v>5</v>
      </c>
      <c r="B186" s="27">
        <v>14083</v>
      </c>
      <c r="C186" s="27" t="s">
        <v>185</v>
      </c>
      <c r="D186" s="28">
        <v>43690</v>
      </c>
      <c r="E186" s="27">
        <v>2019</v>
      </c>
      <c r="F186" s="27" t="s">
        <v>718</v>
      </c>
      <c r="G186" s="177">
        <v>650</v>
      </c>
      <c r="H186" s="40"/>
      <c r="J186" s="47"/>
    </row>
    <row r="187" spans="1:10" x14ac:dyDescent="0.25">
      <c r="A187" s="26" t="s">
        <v>5</v>
      </c>
      <c r="B187" s="27">
        <v>14082</v>
      </c>
      <c r="C187" s="27" t="s">
        <v>186</v>
      </c>
      <c r="D187" s="28">
        <v>43690</v>
      </c>
      <c r="E187" s="27">
        <v>2019</v>
      </c>
      <c r="F187" s="27" t="s">
        <v>718</v>
      </c>
      <c r="G187" s="177">
        <v>760</v>
      </c>
      <c r="H187" s="40"/>
      <c r="J187" s="47"/>
    </row>
    <row r="188" spans="1:10" x14ac:dyDescent="0.25">
      <c r="A188" s="26" t="s">
        <v>5</v>
      </c>
      <c r="B188" s="27">
        <v>14081</v>
      </c>
      <c r="C188" s="27" t="s">
        <v>187</v>
      </c>
      <c r="D188" s="28">
        <v>43690</v>
      </c>
      <c r="E188" s="27">
        <v>2019</v>
      </c>
      <c r="F188" s="27" t="s">
        <v>718</v>
      </c>
      <c r="G188" s="177">
        <v>80</v>
      </c>
      <c r="H188" s="40"/>
      <c r="J188" s="47"/>
    </row>
    <row r="189" spans="1:10" x14ac:dyDescent="0.25">
      <c r="A189" s="26" t="s">
        <v>188</v>
      </c>
      <c r="B189" s="27">
        <v>14080</v>
      </c>
      <c r="C189" s="27" t="s">
        <v>189</v>
      </c>
      <c r="D189" s="28">
        <v>43689</v>
      </c>
      <c r="E189" s="27">
        <v>2019</v>
      </c>
      <c r="F189" s="27" t="s">
        <v>719</v>
      </c>
      <c r="G189" s="177">
        <v>3.7333333333333334</v>
      </c>
    </row>
    <row r="190" spans="1:10" x14ac:dyDescent="0.25">
      <c r="A190" s="26" t="s">
        <v>188</v>
      </c>
      <c r="B190" s="27">
        <v>14079</v>
      </c>
      <c r="C190" s="27" t="s">
        <v>190</v>
      </c>
      <c r="D190" s="28">
        <v>43689</v>
      </c>
      <c r="E190" s="27">
        <v>2019</v>
      </c>
      <c r="F190" s="27" t="s">
        <v>719</v>
      </c>
      <c r="G190" s="177">
        <v>4.4799999999999995</v>
      </c>
    </row>
    <row r="191" spans="1:10" x14ac:dyDescent="0.25">
      <c r="A191" s="26" t="s">
        <v>188</v>
      </c>
      <c r="B191" s="27">
        <v>14078</v>
      </c>
      <c r="C191" s="27" t="s">
        <v>191</v>
      </c>
      <c r="D191" s="28">
        <v>43689</v>
      </c>
      <c r="E191" s="27">
        <v>2019</v>
      </c>
      <c r="F191" s="27" t="s">
        <v>719</v>
      </c>
      <c r="G191" s="177">
        <v>5.6</v>
      </c>
    </row>
    <row r="192" spans="1:10" x14ac:dyDescent="0.25">
      <c r="A192" s="26" t="s">
        <v>188</v>
      </c>
      <c r="B192" s="27">
        <v>14077</v>
      </c>
      <c r="C192" s="27" t="s">
        <v>192</v>
      </c>
      <c r="D192" s="28">
        <v>43689</v>
      </c>
      <c r="E192" s="27">
        <v>2019</v>
      </c>
      <c r="F192" s="27" t="s">
        <v>719</v>
      </c>
      <c r="G192" s="177">
        <v>4.4799999999999995</v>
      </c>
    </row>
    <row r="193" spans="1:8" x14ac:dyDescent="0.25">
      <c r="A193" s="26" t="s">
        <v>188</v>
      </c>
      <c r="B193" s="27">
        <v>14076</v>
      </c>
      <c r="C193" s="27" t="s">
        <v>193</v>
      </c>
      <c r="D193" s="28">
        <v>43689</v>
      </c>
      <c r="E193" s="27">
        <v>2019</v>
      </c>
      <c r="F193" s="27" t="s">
        <v>719</v>
      </c>
      <c r="G193" s="177">
        <v>5.6</v>
      </c>
    </row>
    <row r="194" spans="1:8" x14ac:dyDescent="0.25">
      <c r="A194" s="26" t="s">
        <v>188</v>
      </c>
      <c r="B194" s="27">
        <v>14075</v>
      </c>
      <c r="C194" s="27" t="s">
        <v>194</v>
      </c>
      <c r="D194" s="28">
        <v>43689</v>
      </c>
      <c r="E194" s="27">
        <v>2019</v>
      </c>
      <c r="F194" s="27" t="s">
        <v>719</v>
      </c>
      <c r="G194" s="177">
        <v>5.6</v>
      </c>
    </row>
    <row r="195" spans="1:8" x14ac:dyDescent="0.25">
      <c r="A195" s="26" t="s">
        <v>188</v>
      </c>
      <c r="B195" s="27">
        <v>14074</v>
      </c>
      <c r="C195" s="27" t="s">
        <v>195</v>
      </c>
      <c r="D195" s="28">
        <v>43689</v>
      </c>
      <c r="E195" s="27">
        <v>2019</v>
      </c>
      <c r="F195" s="27" t="s">
        <v>719</v>
      </c>
      <c r="G195" s="177">
        <v>5.6</v>
      </c>
    </row>
    <row r="196" spans="1:8" x14ac:dyDescent="0.25">
      <c r="A196" s="26" t="s">
        <v>188</v>
      </c>
      <c r="B196" s="27">
        <v>14073</v>
      </c>
      <c r="C196" s="27" t="s">
        <v>196</v>
      </c>
      <c r="D196" s="28">
        <v>43689</v>
      </c>
      <c r="E196" s="27">
        <v>2019</v>
      </c>
      <c r="F196" s="27" t="s">
        <v>719</v>
      </c>
      <c r="G196" s="177">
        <v>5.6</v>
      </c>
    </row>
    <row r="197" spans="1:8" x14ac:dyDescent="0.25">
      <c r="A197" s="26" t="s">
        <v>188</v>
      </c>
      <c r="B197" s="27">
        <v>14072</v>
      </c>
      <c r="C197" s="27" t="s">
        <v>197</v>
      </c>
      <c r="D197" s="28">
        <v>43689</v>
      </c>
      <c r="E197" s="27">
        <v>2019</v>
      </c>
      <c r="F197" s="27" t="s">
        <v>719</v>
      </c>
      <c r="G197" s="177">
        <v>4.4799999999999995</v>
      </c>
    </row>
    <row r="198" spans="1:8" x14ac:dyDescent="0.25">
      <c r="A198" s="26" t="s">
        <v>188</v>
      </c>
      <c r="B198" s="27">
        <v>14071</v>
      </c>
      <c r="C198" s="27" t="s">
        <v>198</v>
      </c>
      <c r="D198" s="28">
        <v>43689</v>
      </c>
      <c r="E198" s="27">
        <v>2019</v>
      </c>
      <c r="F198" s="27" t="s">
        <v>719</v>
      </c>
      <c r="G198" s="177">
        <v>4.4799999999999995</v>
      </c>
    </row>
    <row r="199" spans="1:8" x14ac:dyDescent="0.25">
      <c r="A199" s="26" t="s">
        <v>188</v>
      </c>
      <c r="B199" s="27">
        <v>14070</v>
      </c>
      <c r="C199" s="27" t="s">
        <v>199</v>
      </c>
      <c r="D199" s="28">
        <v>43689</v>
      </c>
      <c r="E199" s="27">
        <v>2019</v>
      </c>
      <c r="F199" s="27" t="s">
        <v>719</v>
      </c>
      <c r="G199" s="177">
        <v>3.7333333333333334</v>
      </c>
    </row>
    <row r="200" spans="1:8" x14ac:dyDescent="0.25">
      <c r="A200" s="26" t="s">
        <v>188</v>
      </c>
      <c r="B200" s="27">
        <v>14069</v>
      </c>
      <c r="C200" s="27" t="s">
        <v>200</v>
      </c>
      <c r="D200" s="28">
        <v>43689</v>
      </c>
      <c r="E200" s="27">
        <v>2019</v>
      </c>
      <c r="F200" s="27" t="s">
        <v>719</v>
      </c>
      <c r="G200" s="177">
        <v>4.4799999999999995</v>
      </c>
    </row>
    <row r="201" spans="1:8" x14ac:dyDescent="0.25">
      <c r="A201" s="26" t="s">
        <v>188</v>
      </c>
      <c r="B201" s="27">
        <v>14068</v>
      </c>
      <c r="C201" s="27" t="s">
        <v>201</v>
      </c>
      <c r="D201" s="28">
        <v>43689</v>
      </c>
      <c r="E201" s="27">
        <v>2019</v>
      </c>
      <c r="F201" s="27" t="s">
        <v>719</v>
      </c>
      <c r="G201" s="177">
        <v>4.4799999999999995</v>
      </c>
    </row>
    <row r="202" spans="1:8" x14ac:dyDescent="0.25">
      <c r="A202" s="26" t="s">
        <v>188</v>
      </c>
      <c r="B202" s="27">
        <v>14067</v>
      </c>
      <c r="C202" s="27" t="s">
        <v>202</v>
      </c>
      <c r="D202" s="28">
        <v>43689</v>
      </c>
      <c r="E202" s="27">
        <v>2019</v>
      </c>
      <c r="F202" s="27" t="s">
        <v>719</v>
      </c>
      <c r="G202" s="177">
        <v>4.4799999999999995</v>
      </c>
    </row>
    <row r="203" spans="1:8" x14ac:dyDescent="0.25">
      <c r="A203" s="26" t="s">
        <v>188</v>
      </c>
      <c r="B203" s="27">
        <v>14066</v>
      </c>
      <c r="C203" s="27" t="s">
        <v>203</v>
      </c>
      <c r="D203" s="28">
        <v>43689</v>
      </c>
      <c r="E203" s="27">
        <v>2019</v>
      </c>
      <c r="F203" s="27" t="s">
        <v>719</v>
      </c>
      <c r="G203" s="177">
        <v>4.4799999999999995</v>
      </c>
    </row>
    <row r="204" spans="1:8" x14ac:dyDescent="0.25">
      <c r="A204" s="26" t="s">
        <v>188</v>
      </c>
      <c r="B204" s="27">
        <v>14065</v>
      </c>
      <c r="C204" s="27" t="s">
        <v>204</v>
      </c>
      <c r="D204" s="28">
        <v>43689</v>
      </c>
      <c r="E204" s="27">
        <v>2019</v>
      </c>
      <c r="F204" s="27" t="s">
        <v>719</v>
      </c>
      <c r="G204" s="177">
        <v>4.4799999999999995</v>
      </c>
    </row>
    <row r="205" spans="1:8" x14ac:dyDescent="0.25">
      <c r="A205" s="26" t="s">
        <v>188</v>
      </c>
      <c r="B205" s="27">
        <v>14064</v>
      </c>
      <c r="C205" s="27" t="s">
        <v>205</v>
      </c>
      <c r="D205" s="28">
        <v>43689</v>
      </c>
      <c r="E205" s="27">
        <v>2019</v>
      </c>
      <c r="F205" s="27" t="s">
        <v>719</v>
      </c>
      <c r="G205" s="177">
        <v>5.6</v>
      </c>
    </row>
    <row r="206" spans="1:8" x14ac:dyDescent="0.25">
      <c r="A206" s="26" t="s">
        <v>188</v>
      </c>
      <c r="B206" s="27">
        <v>14063</v>
      </c>
      <c r="C206" s="27" t="s">
        <v>206</v>
      </c>
      <c r="D206" s="28">
        <v>43689</v>
      </c>
      <c r="E206" s="27">
        <v>2019</v>
      </c>
      <c r="F206" s="27" t="s">
        <v>719</v>
      </c>
      <c r="G206" s="177">
        <v>3.7333333333333334</v>
      </c>
    </row>
    <row r="207" spans="1:8" x14ac:dyDescent="0.25">
      <c r="A207" s="26" t="s">
        <v>207</v>
      </c>
      <c r="B207" s="27">
        <v>14062</v>
      </c>
      <c r="C207" s="27" t="s">
        <v>208</v>
      </c>
      <c r="D207" s="28">
        <v>43689</v>
      </c>
      <c r="E207" s="27">
        <v>2019</v>
      </c>
      <c r="F207" s="27" t="s">
        <v>719</v>
      </c>
      <c r="G207" s="177">
        <v>0.76000000000000012</v>
      </c>
      <c r="H207" s="27"/>
    </row>
    <row r="208" spans="1:8" x14ac:dyDescent="0.25">
      <c r="A208" s="26" t="s">
        <v>207</v>
      </c>
      <c r="B208" s="27">
        <v>14061</v>
      </c>
      <c r="C208" s="27" t="s">
        <v>209</v>
      </c>
      <c r="D208" s="28">
        <v>43689</v>
      </c>
      <c r="E208" s="27">
        <v>2019</v>
      </c>
      <c r="F208" s="27" t="s">
        <v>719</v>
      </c>
      <c r="G208" s="177">
        <v>0.76000000000000012</v>
      </c>
      <c r="H208" s="27"/>
    </row>
    <row r="209" spans="1:9" x14ac:dyDescent="0.25">
      <c r="A209" s="26" t="s">
        <v>207</v>
      </c>
      <c r="B209" s="27">
        <v>14060</v>
      </c>
      <c r="C209" s="27" t="s">
        <v>210</v>
      </c>
      <c r="D209" s="28">
        <v>43689</v>
      </c>
      <c r="E209" s="27">
        <v>2019</v>
      </c>
      <c r="F209" s="27" t="s">
        <v>719</v>
      </c>
      <c r="G209" s="177">
        <v>1.1400000000000001</v>
      </c>
      <c r="H209" s="27"/>
    </row>
    <row r="210" spans="1:9" x14ac:dyDescent="0.25">
      <c r="A210" s="26" t="s">
        <v>207</v>
      </c>
      <c r="B210" s="27">
        <v>14059</v>
      </c>
      <c r="C210" s="27" t="s">
        <v>211</v>
      </c>
      <c r="D210" s="28">
        <v>43689</v>
      </c>
      <c r="E210" s="27">
        <v>2019</v>
      </c>
      <c r="F210" s="27" t="s">
        <v>719</v>
      </c>
      <c r="G210" s="177">
        <v>0.76000000000000012</v>
      </c>
      <c r="H210" s="27"/>
    </row>
    <row r="211" spans="1:9" x14ac:dyDescent="0.25">
      <c r="A211" s="26" t="s">
        <v>207</v>
      </c>
      <c r="B211" s="27">
        <v>14058</v>
      </c>
      <c r="C211" s="27" t="s">
        <v>212</v>
      </c>
      <c r="D211" s="28">
        <v>43689</v>
      </c>
      <c r="E211" s="27">
        <v>2019</v>
      </c>
      <c r="F211" s="27" t="s">
        <v>719</v>
      </c>
      <c r="G211" s="177">
        <v>1.1400000000000001</v>
      </c>
      <c r="H211" s="27"/>
    </row>
    <row r="212" spans="1:9" x14ac:dyDescent="0.25">
      <c r="A212" s="26" t="s">
        <v>207</v>
      </c>
      <c r="B212" s="27">
        <v>14057</v>
      </c>
      <c r="C212" s="27" t="s">
        <v>213</v>
      </c>
      <c r="D212" s="28">
        <v>43689</v>
      </c>
      <c r="E212" s="27">
        <v>2019</v>
      </c>
      <c r="F212" s="27" t="s">
        <v>719</v>
      </c>
      <c r="G212" s="177">
        <v>0.76000000000000012</v>
      </c>
      <c r="H212" s="27"/>
    </row>
    <row r="213" spans="1:9" x14ac:dyDescent="0.25">
      <c r="A213" s="26" t="s">
        <v>207</v>
      </c>
      <c r="B213" s="27">
        <v>14056</v>
      </c>
      <c r="C213" s="27" t="s">
        <v>214</v>
      </c>
      <c r="D213" s="28">
        <v>43689</v>
      </c>
      <c r="E213" s="27">
        <v>2019</v>
      </c>
      <c r="F213" s="27" t="s">
        <v>719</v>
      </c>
      <c r="G213" s="177">
        <v>0.76000000000000012</v>
      </c>
      <c r="H213" s="27"/>
    </row>
    <row r="214" spans="1:9" x14ac:dyDescent="0.25">
      <c r="A214" s="26" t="s">
        <v>207</v>
      </c>
      <c r="B214" s="27">
        <v>14055</v>
      </c>
      <c r="C214" s="27" t="s">
        <v>215</v>
      </c>
      <c r="D214" s="28">
        <v>43689</v>
      </c>
      <c r="E214" s="27">
        <v>2019</v>
      </c>
      <c r="F214" s="27" t="s">
        <v>719</v>
      </c>
      <c r="G214" s="177">
        <v>0.76000000000000012</v>
      </c>
      <c r="H214" s="27"/>
    </row>
    <row r="215" spans="1:9" x14ac:dyDescent="0.25">
      <c r="A215" s="26" t="s">
        <v>207</v>
      </c>
      <c r="B215" s="27">
        <v>14054</v>
      </c>
      <c r="C215" s="27" t="s">
        <v>216</v>
      </c>
      <c r="D215" s="28">
        <v>43689</v>
      </c>
      <c r="E215" s="27">
        <v>2019</v>
      </c>
      <c r="F215" s="27" t="s">
        <v>719</v>
      </c>
      <c r="G215" s="177">
        <v>0.76000000000000012</v>
      </c>
      <c r="H215" s="27"/>
    </row>
    <row r="216" spans="1:9" x14ac:dyDescent="0.25">
      <c r="A216" s="26" t="s">
        <v>207</v>
      </c>
      <c r="B216" s="27">
        <v>14053</v>
      </c>
      <c r="C216" s="27" t="s">
        <v>217</v>
      </c>
      <c r="D216" s="28">
        <v>43689</v>
      </c>
      <c r="E216" s="27">
        <v>2019</v>
      </c>
      <c r="F216" s="27" t="s">
        <v>719</v>
      </c>
      <c r="G216" s="177">
        <v>0.76000000000000012</v>
      </c>
      <c r="H216" s="27"/>
      <c r="I216" s="43" t="s">
        <v>720</v>
      </c>
    </row>
    <row r="217" spans="1:9" x14ac:dyDescent="0.25">
      <c r="A217" s="26" t="s">
        <v>207</v>
      </c>
      <c r="B217" s="27">
        <v>14052</v>
      </c>
      <c r="C217" s="27" t="s">
        <v>218</v>
      </c>
      <c r="D217" s="28">
        <v>43689</v>
      </c>
      <c r="E217" s="27">
        <v>2019</v>
      </c>
      <c r="F217" s="27" t="s">
        <v>719</v>
      </c>
      <c r="G217" s="177">
        <v>0.76000000000000012</v>
      </c>
      <c r="H217" s="27"/>
    </row>
    <row r="218" spans="1:9" x14ac:dyDescent="0.25">
      <c r="A218" s="26" t="s">
        <v>207</v>
      </c>
      <c r="B218" s="27">
        <v>14051</v>
      </c>
      <c r="C218" s="27" t="s">
        <v>219</v>
      </c>
      <c r="D218" s="28">
        <v>43689</v>
      </c>
      <c r="E218" s="27">
        <v>2019</v>
      </c>
      <c r="F218" s="27" t="s">
        <v>719</v>
      </c>
      <c r="G218" s="177">
        <v>1.1400000000000001</v>
      </c>
      <c r="H218" s="27"/>
    </row>
    <row r="219" spans="1:9" x14ac:dyDescent="0.25">
      <c r="A219" s="26" t="s">
        <v>207</v>
      </c>
      <c r="B219" s="27">
        <v>14050</v>
      </c>
      <c r="C219" s="27" t="s">
        <v>220</v>
      </c>
      <c r="D219" s="28">
        <v>43689</v>
      </c>
      <c r="E219" s="27">
        <v>2019</v>
      </c>
      <c r="F219" s="27" t="s">
        <v>719</v>
      </c>
      <c r="G219" s="177">
        <v>1.1400000000000001</v>
      </c>
      <c r="H219" s="27"/>
    </row>
    <row r="220" spans="1:9" x14ac:dyDescent="0.25">
      <c r="A220" s="26" t="s">
        <v>207</v>
      </c>
      <c r="B220" s="27">
        <v>14049</v>
      </c>
      <c r="C220" s="27" t="s">
        <v>221</v>
      </c>
      <c r="D220" s="28">
        <v>43689</v>
      </c>
      <c r="E220" s="27">
        <v>2019</v>
      </c>
      <c r="F220" s="27" t="s">
        <v>719</v>
      </c>
      <c r="G220" s="177">
        <v>1.1400000000000001</v>
      </c>
      <c r="H220" s="27"/>
    </row>
    <row r="221" spans="1:9" x14ac:dyDescent="0.25">
      <c r="A221" s="26" t="s">
        <v>207</v>
      </c>
      <c r="B221" s="27">
        <v>14048</v>
      </c>
      <c r="C221" s="27" t="s">
        <v>222</v>
      </c>
      <c r="D221" s="28">
        <v>43689</v>
      </c>
      <c r="E221" s="27">
        <v>2019</v>
      </c>
      <c r="F221" s="27" t="s">
        <v>719</v>
      </c>
      <c r="G221" s="177">
        <v>1.1400000000000001</v>
      </c>
      <c r="H221" s="27"/>
    </row>
    <row r="222" spans="1:9" x14ac:dyDescent="0.25">
      <c r="A222" s="26" t="s">
        <v>207</v>
      </c>
      <c r="B222" s="27">
        <v>14047</v>
      </c>
      <c r="C222" s="27" t="s">
        <v>223</v>
      </c>
      <c r="D222" s="28">
        <v>43689</v>
      </c>
      <c r="E222" s="27">
        <v>2019</v>
      </c>
      <c r="F222" s="27" t="s">
        <v>719</v>
      </c>
      <c r="G222" s="177">
        <v>1.1400000000000001</v>
      </c>
      <c r="H222" s="27"/>
    </row>
    <row r="223" spans="1:9" x14ac:dyDescent="0.25">
      <c r="A223" s="26" t="s">
        <v>207</v>
      </c>
      <c r="B223" s="27">
        <v>14046</v>
      </c>
      <c r="C223" s="27" t="s">
        <v>224</v>
      </c>
      <c r="D223" s="28">
        <v>43689</v>
      </c>
      <c r="E223" s="27">
        <v>2019</v>
      </c>
      <c r="F223" s="27" t="s">
        <v>719</v>
      </c>
      <c r="G223" s="177">
        <v>1.1400000000000001</v>
      </c>
      <c r="H223" s="27"/>
    </row>
    <row r="224" spans="1:9" x14ac:dyDescent="0.25">
      <c r="A224" s="26" t="s">
        <v>207</v>
      </c>
      <c r="B224" s="27">
        <v>14045</v>
      </c>
      <c r="C224" s="27" t="s">
        <v>225</v>
      </c>
      <c r="D224" s="28">
        <v>43689</v>
      </c>
      <c r="E224" s="27">
        <v>2019</v>
      </c>
      <c r="F224" s="27" t="s">
        <v>719</v>
      </c>
      <c r="G224" s="177">
        <v>1.1400000000000001</v>
      </c>
      <c r="H224" s="27"/>
    </row>
    <row r="225" spans="1:17" x14ac:dyDescent="0.25">
      <c r="A225" s="26" t="s">
        <v>5</v>
      </c>
      <c r="B225" s="27">
        <v>14040</v>
      </c>
      <c r="C225" s="27" t="s">
        <v>226</v>
      </c>
      <c r="D225" s="72">
        <v>43685</v>
      </c>
      <c r="E225" s="27">
        <v>2019</v>
      </c>
      <c r="F225" s="27" t="s">
        <v>718</v>
      </c>
      <c r="G225" s="177">
        <v>10</v>
      </c>
      <c r="H225" s="27"/>
    </row>
    <row r="226" spans="1:17" x14ac:dyDescent="0.25">
      <c r="A226" s="26" t="s">
        <v>5</v>
      </c>
      <c r="B226" s="27">
        <v>14040</v>
      </c>
      <c r="C226" s="27" t="s">
        <v>226</v>
      </c>
      <c r="D226" s="72">
        <v>43685</v>
      </c>
      <c r="E226" s="27">
        <v>2019</v>
      </c>
      <c r="F226" s="27" t="s">
        <v>718</v>
      </c>
      <c r="G226" s="177">
        <v>390</v>
      </c>
      <c r="I226" s="44"/>
    </row>
    <row r="227" spans="1:17" x14ac:dyDescent="0.25">
      <c r="A227" s="26" t="s">
        <v>227</v>
      </c>
      <c r="B227" s="27">
        <v>14039</v>
      </c>
      <c r="C227" s="27" t="s">
        <v>228</v>
      </c>
      <c r="D227" s="28">
        <v>43683</v>
      </c>
      <c r="E227" s="27">
        <v>2019</v>
      </c>
      <c r="F227" s="27" t="s">
        <v>719</v>
      </c>
      <c r="G227" s="177">
        <v>1.6</v>
      </c>
      <c r="I227" s="44"/>
    </row>
    <row r="228" spans="1:17" x14ac:dyDescent="0.25">
      <c r="A228" s="26" t="s">
        <v>227</v>
      </c>
      <c r="B228" s="27">
        <v>14038</v>
      </c>
      <c r="C228" s="27" t="s">
        <v>229</v>
      </c>
      <c r="D228" s="28">
        <v>43683</v>
      </c>
      <c r="E228" s="27">
        <v>2019</v>
      </c>
      <c r="F228" s="27" t="s">
        <v>719</v>
      </c>
      <c r="G228" s="177">
        <v>1.6</v>
      </c>
      <c r="I228" s="44"/>
    </row>
    <row r="229" spans="1:17" x14ac:dyDescent="0.25">
      <c r="A229" s="26" t="s">
        <v>227</v>
      </c>
      <c r="B229" s="27">
        <v>14037</v>
      </c>
      <c r="C229" s="27" t="s">
        <v>230</v>
      </c>
      <c r="D229" s="28">
        <v>43683</v>
      </c>
      <c r="E229" s="27">
        <v>2019</v>
      </c>
      <c r="F229" s="27" t="s">
        <v>719</v>
      </c>
      <c r="G229" s="177">
        <v>1.6</v>
      </c>
      <c r="I229" s="44"/>
    </row>
    <row r="230" spans="1:17" x14ac:dyDescent="0.25">
      <c r="A230" s="26" t="s">
        <v>227</v>
      </c>
      <c r="B230" s="27">
        <v>14036</v>
      </c>
      <c r="C230" s="27" t="s">
        <v>231</v>
      </c>
      <c r="D230" s="28">
        <v>43683</v>
      </c>
      <c r="E230" s="27">
        <v>2019</v>
      </c>
      <c r="F230" s="27" t="s">
        <v>719</v>
      </c>
      <c r="G230" s="177">
        <v>1.8666666666666667</v>
      </c>
      <c r="I230" s="44"/>
    </row>
    <row r="231" spans="1:17" x14ac:dyDescent="0.25">
      <c r="A231" s="26" t="s">
        <v>227</v>
      </c>
      <c r="B231" s="27">
        <v>14035</v>
      </c>
      <c r="C231" s="27" t="s">
        <v>232</v>
      </c>
      <c r="D231" s="28">
        <v>43683</v>
      </c>
      <c r="E231" s="27">
        <v>2019</v>
      </c>
      <c r="F231" s="27" t="s">
        <v>719</v>
      </c>
      <c r="G231" s="177">
        <v>1.8666666666666667</v>
      </c>
      <c r="I231" s="44"/>
    </row>
    <row r="232" spans="1:17" x14ac:dyDescent="0.25">
      <c r="A232" s="26" t="s">
        <v>227</v>
      </c>
      <c r="B232" s="27">
        <v>14034</v>
      </c>
      <c r="C232" s="27" t="s">
        <v>233</v>
      </c>
      <c r="D232" s="28">
        <v>43683</v>
      </c>
      <c r="E232" s="27">
        <v>2019</v>
      </c>
      <c r="F232" s="27" t="s">
        <v>719</v>
      </c>
      <c r="G232" s="177">
        <v>1.8666666666666667</v>
      </c>
      <c r="I232" s="44"/>
    </row>
    <row r="233" spans="1:17" x14ac:dyDescent="0.25">
      <c r="A233" s="26" t="s">
        <v>227</v>
      </c>
      <c r="B233" s="27">
        <v>14033</v>
      </c>
      <c r="C233" s="27" t="s">
        <v>234</v>
      </c>
      <c r="D233" s="28">
        <v>43683</v>
      </c>
      <c r="E233" s="27">
        <v>2019</v>
      </c>
      <c r="F233" s="27" t="s">
        <v>719</v>
      </c>
      <c r="G233" s="177">
        <v>1.8666666666666667</v>
      </c>
      <c r="I233" s="44"/>
    </row>
    <row r="234" spans="1:17" x14ac:dyDescent="0.25">
      <c r="A234" s="26" t="s">
        <v>227</v>
      </c>
      <c r="B234" s="27">
        <v>14032</v>
      </c>
      <c r="C234" s="27" t="s">
        <v>235</v>
      </c>
      <c r="D234" s="28">
        <v>43683</v>
      </c>
      <c r="E234" s="27">
        <v>2019</v>
      </c>
      <c r="F234" s="27" t="s">
        <v>719</v>
      </c>
      <c r="G234" s="177">
        <v>1.8666666666666667</v>
      </c>
      <c r="I234" s="44"/>
    </row>
    <row r="235" spans="1:17" x14ac:dyDescent="0.25">
      <c r="A235" s="26" t="s">
        <v>227</v>
      </c>
      <c r="B235" s="27">
        <v>14031</v>
      </c>
      <c r="C235" s="27" t="s">
        <v>236</v>
      </c>
      <c r="D235" s="28">
        <v>43683</v>
      </c>
      <c r="E235" s="27">
        <v>2019</v>
      </c>
      <c r="F235" s="27" t="s">
        <v>719</v>
      </c>
      <c r="G235" s="177" t="e">
        <v>#DIV/0!</v>
      </c>
      <c r="I235" s="44"/>
    </row>
    <row r="236" spans="1:17" x14ac:dyDescent="0.25">
      <c r="A236" s="26" t="s">
        <v>227</v>
      </c>
      <c r="B236" s="27">
        <v>14030</v>
      </c>
      <c r="C236" s="27" t="s">
        <v>237</v>
      </c>
      <c r="D236" s="28">
        <v>43683</v>
      </c>
      <c r="E236" s="27">
        <v>2019</v>
      </c>
      <c r="F236" s="27" t="s">
        <v>719</v>
      </c>
      <c r="G236" s="177">
        <v>1.8666666666666667</v>
      </c>
      <c r="I236" s="44"/>
      <c r="Q236" s="37"/>
    </row>
    <row r="237" spans="1:17" x14ac:dyDescent="0.25">
      <c r="A237" s="26" t="s">
        <v>227</v>
      </c>
      <c r="B237" s="27">
        <v>14029</v>
      </c>
      <c r="C237" s="27" t="s">
        <v>238</v>
      </c>
      <c r="D237" s="28">
        <v>43683</v>
      </c>
      <c r="E237" s="27">
        <v>2019</v>
      </c>
      <c r="F237" s="27" t="s">
        <v>719</v>
      </c>
      <c r="G237" s="177">
        <v>1.6</v>
      </c>
      <c r="I237" s="44"/>
    </row>
    <row r="238" spans="1:17" x14ac:dyDescent="0.25">
      <c r="A238" s="26" t="s">
        <v>227</v>
      </c>
      <c r="B238" s="27">
        <v>14028</v>
      </c>
      <c r="C238" s="27" t="s">
        <v>239</v>
      </c>
      <c r="D238" s="28">
        <v>43683</v>
      </c>
      <c r="E238" s="27">
        <v>2019</v>
      </c>
      <c r="F238" s="27" t="s">
        <v>719</v>
      </c>
      <c r="G238" s="177">
        <v>1.8666666666666667</v>
      </c>
      <c r="I238" s="44"/>
    </row>
    <row r="239" spans="1:17" x14ac:dyDescent="0.25">
      <c r="A239" s="26" t="s">
        <v>227</v>
      </c>
      <c r="B239" s="27">
        <v>14027</v>
      </c>
      <c r="C239" s="27" t="s">
        <v>240</v>
      </c>
      <c r="D239" s="28">
        <v>43683</v>
      </c>
      <c r="E239" s="27">
        <v>2019</v>
      </c>
      <c r="F239" s="27" t="s">
        <v>719</v>
      </c>
      <c r="G239" s="177">
        <v>1.6</v>
      </c>
      <c r="I239" s="45"/>
    </row>
    <row r="240" spans="1:17" x14ac:dyDescent="0.25">
      <c r="A240" s="26" t="s">
        <v>227</v>
      </c>
      <c r="B240" s="27">
        <v>14026</v>
      </c>
      <c r="C240" s="27" t="s">
        <v>241</v>
      </c>
      <c r="D240" s="28">
        <v>43683</v>
      </c>
      <c r="E240" s="27">
        <v>2019</v>
      </c>
      <c r="F240" s="27" t="s">
        <v>719</v>
      </c>
      <c r="G240" s="177">
        <v>1.6</v>
      </c>
      <c r="I240" s="44"/>
    </row>
    <row r="241" spans="1:9" x14ac:dyDescent="0.25">
      <c r="A241" s="26" t="s">
        <v>227</v>
      </c>
      <c r="B241" s="27">
        <v>14025</v>
      </c>
      <c r="C241" s="27" t="s">
        <v>242</v>
      </c>
      <c r="D241" s="28">
        <v>43683</v>
      </c>
      <c r="E241" s="27">
        <v>2019</v>
      </c>
      <c r="F241" s="27" t="s">
        <v>719</v>
      </c>
      <c r="G241" s="177">
        <v>1.6</v>
      </c>
      <c r="I241" s="44"/>
    </row>
    <row r="242" spans="1:9" x14ac:dyDescent="0.25">
      <c r="A242" s="26" t="s">
        <v>227</v>
      </c>
      <c r="B242" s="27">
        <v>14024</v>
      </c>
      <c r="C242" s="27" t="s">
        <v>243</v>
      </c>
      <c r="D242" s="28">
        <v>43683</v>
      </c>
      <c r="E242" s="27">
        <v>2019</v>
      </c>
      <c r="F242" s="27" t="s">
        <v>719</v>
      </c>
      <c r="G242" s="177">
        <v>1.6</v>
      </c>
      <c r="I242" s="44"/>
    </row>
    <row r="243" spans="1:9" x14ac:dyDescent="0.25">
      <c r="A243" s="26" t="s">
        <v>227</v>
      </c>
      <c r="B243" s="27">
        <v>14023</v>
      </c>
      <c r="C243" s="27" t="s">
        <v>244</v>
      </c>
      <c r="D243" s="28">
        <v>43683</v>
      </c>
      <c r="E243" s="27">
        <v>2019</v>
      </c>
      <c r="F243" s="27" t="s">
        <v>719</v>
      </c>
      <c r="G243" s="177">
        <v>1.8666666666666667</v>
      </c>
      <c r="I243" s="46"/>
    </row>
    <row r="244" spans="1:9" x14ac:dyDescent="0.25">
      <c r="A244" s="26" t="s">
        <v>227</v>
      </c>
      <c r="B244" s="27">
        <v>14022</v>
      </c>
      <c r="C244" s="27" t="s">
        <v>245</v>
      </c>
      <c r="D244" s="28">
        <v>43683</v>
      </c>
      <c r="E244" s="27">
        <v>2019</v>
      </c>
      <c r="F244" s="27" t="s">
        <v>719</v>
      </c>
      <c r="G244" s="177">
        <v>1.6</v>
      </c>
      <c r="I244" s="44"/>
    </row>
    <row r="245" spans="1:9" x14ac:dyDescent="0.25">
      <c r="A245" s="26" t="s">
        <v>207</v>
      </c>
      <c r="B245" s="27">
        <v>14001</v>
      </c>
      <c r="C245" s="27" t="s">
        <v>246</v>
      </c>
      <c r="D245" s="28">
        <v>43683</v>
      </c>
      <c r="E245" s="27">
        <v>2019</v>
      </c>
      <c r="F245" s="27" t="s">
        <v>719</v>
      </c>
      <c r="G245" s="177">
        <v>4.5985468591924956</v>
      </c>
      <c r="I245" s="44"/>
    </row>
    <row r="246" spans="1:9" x14ac:dyDescent="0.25">
      <c r="A246" s="26" t="s">
        <v>207</v>
      </c>
      <c r="B246" s="27">
        <v>14000</v>
      </c>
      <c r="C246" s="27" t="s">
        <v>247</v>
      </c>
      <c r="D246" s="28">
        <v>43683</v>
      </c>
      <c r="E246" s="27">
        <v>2019</v>
      </c>
      <c r="F246" s="27" t="s">
        <v>719</v>
      </c>
      <c r="G246" s="177">
        <v>5.1156128504194802</v>
      </c>
      <c r="I246" s="47"/>
    </row>
    <row r="247" spans="1:9" x14ac:dyDescent="0.25">
      <c r="A247" s="26" t="s">
        <v>207</v>
      </c>
      <c r="B247" s="27">
        <v>13999</v>
      </c>
      <c r="C247" s="27" t="s">
        <v>248</v>
      </c>
      <c r="D247" s="28">
        <v>43683</v>
      </c>
      <c r="E247" s="27">
        <v>2019</v>
      </c>
      <c r="F247" s="27" t="s">
        <v>719</v>
      </c>
      <c r="G247" s="177">
        <v>1.2062499999999998</v>
      </c>
      <c r="I247" s="47"/>
    </row>
    <row r="248" spans="1:9" x14ac:dyDescent="0.25">
      <c r="A248" s="26" t="s">
        <v>207</v>
      </c>
      <c r="B248" s="27">
        <v>13998</v>
      </c>
      <c r="C248" s="27" t="s">
        <v>249</v>
      </c>
      <c r="D248" s="28">
        <v>43683</v>
      </c>
      <c r="E248" s="27">
        <v>2019</v>
      </c>
      <c r="F248" s="27" t="s">
        <v>719</v>
      </c>
      <c r="G248" s="177">
        <v>0.93662037037037049</v>
      </c>
      <c r="I248" s="47"/>
    </row>
    <row r="249" spans="1:9" x14ac:dyDescent="0.25">
      <c r="A249" s="26" t="s">
        <v>207</v>
      </c>
      <c r="B249" s="27">
        <v>13997</v>
      </c>
      <c r="C249" s="27" t="s">
        <v>250</v>
      </c>
      <c r="D249" s="28">
        <v>43683</v>
      </c>
      <c r="E249" s="27">
        <v>2019</v>
      </c>
      <c r="F249" s="27" t="s">
        <v>719</v>
      </c>
      <c r="G249" s="177">
        <v>1.0174074074074073</v>
      </c>
      <c r="I249" s="47"/>
    </row>
    <row r="250" spans="1:9" x14ac:dyDescent="0.25">
      <c r="A250" s="26" t="s">
        <v>207</v>
      </c>
      <c r="B250" s="27">
        <v>13996</v>
      </c>
      <c r="C250" s="27" t="s">
        <v>251</v>
      </c>
      <c r="D250" s="28">
        <v>43683</v>
      </c>
      <c r="E250" s="27">
        <v>2019</v>
      </c>
      <c r="F250" s="27" t="s">
        <v>719</v>
      </c>
      <c r="G250" s="177">
        <v>1.1140104166666667</v>
      </c>
      <c r="I250" s="47"/>
    </row>
    <row r="251" spans="1:9" x14ac:dyDescent="0.25">
      <c r="A251" s="26" t="s">
        <v>207</v>
      </c>
      <c r="B251" s="27">
        <v>13995</v>
      </c>
      <c r="C251" s="27" t="s">
        <v>252</v>
      </c>
      <c r="D251" s="28">
        <v>43683</v>
      </c>
      <c r="E251" s="27">
        <v>2019</v>
      </c>
      <c r="F251" s="27" t="s">
        <v>719</v>
      </c>
      <c r="G251" s="177">
        <v>0.98848958333333325</v>
      </c>
      <c r="I251" s="47"/>
    </row>
    <row r="252" spans="1:9" x14ac:dyDescent="0.25">
      <c r="A252" s="26" t="s">
        <v>207</v>
      </c>
      <c r="B252" s="27">
        <v>13994</v>
      </c>
      <c r="C252" s="27" t="s">
        <v>253</v>
      </c>
      <c r="D252" s="28">
        <v>43683</v>
      </c>
      <c r="E252" s="27">
        <v>2019</v>
      </c>
      <c r="F252" s="27" t="s">
        <v>719</v>
      </c>
      <c r="G252" s="177">
        <v>1.3302976190476192</v>
      </c>
      <c r="I252" s="47"/>
    </row>
    <row r="253" spans="1:9" x14ac:dyDescent="0.25">
      <c r="A253" s="26" t="s">
        <v>207</v>
      </c>
      <c r="B253" s="27">
        <v>13993</v>
      </c>
      <c r="C253" s="27" t="s">
        <v>254</v>
      </c>
      <c r="D253" s="28">
        <v>43683</v>
      </c>
      <c r="E253" s="27">
        <v>2019</v>
      </c>
      <c r="F253" s="27" t="s">
        <v>719</v>
      </c>
      <c r="G253" s="177">
        <v>1.0253124999999998</v>
      </c>
      <c r="I253" s="47"/>
    </row>
    <row r="254" spans="1:9" x14ac:dyDescent="0.25">
      <c r="A254" s="26" t="s">
        <v>207</v>
      </c>
      <c r="B254" s="27">
        <v>13992</v>
      </c>
      <c r="C254" s="27" t="s">
        <v>255</v>
      </c>
      <c r="D254" s="28">
        <v>43683</v>
      </c>
      <c r="E254" s="27">
        <v>2019</v>
      </c>
      <c r="F254" s="27" t="s">
        <v>719</v>
      </c>
      <c r="G254" s="177">
        <v>0.78833333333333333</v>
      </c>
      <c r="I254" s="47"/>
    </row>
    <row r="255" spans="1:9" x14ac:dyDescent="0.25">
      <c r="A255" s="26" t="s">
        <v>207</v>
      </c>
      <c r="B255" s="27">
        <v>13991</v>
      </c>
      <c r="C255" s="27" t="s">
        <v>256</v>
      </c>
      <c r="D255" s="28">
        <v>43683</v>
      </c>
      <c r="E255" s="27">
        <v>2019</v>
      </c>
      <c r="F255" s="27" t="s">
        <v>719</v>
      </c>
      <c r="G255" s="177">
        <v>10</v>
      </c>
      <c r="I255" s="47"/>
    </row>
    <row r="256" spans="1:9" x14ac:dyDescent="0.25">
      <c r="A256" s="26" t="s">
        <v>207</v>
      </c>
      <c r="B256" s="27">
        <v>13990</v>
      </c>
      <c r="C256" s="27" t="s">
        <v>257</v>
      </c>
      <c r="D256" s="28">
        <v>43683</v>
      </c>
      <c r="E256" s="27">
        <v>2019</v>
      </c>
      <c r="F256" s="27" t="s">
        <v>719</v>
      </c>
      <c r="G256" s="177">
        <v>1.1442187500000001</v>
      </c>
      <c r="I256" s="47"/>
    </row>
    <row r="257" spans="1:9" x14ac:dyDescent="0.25">
      <c r="A257" s="26" t="s">
        <v>207</v>
      </c>
      <c r="B257" s="27">
        <v>13989</v>
      </c>
      <c r="C257" s="27" t="s">
        <v>258</v>
      </c>
      <c r="D257" s="28">
        <v>43683</v>
      </c>
      <c r="E257" s="27">
        <v>2019</v>
      </c>
      <c r="F257" s="27" t="s">
        <v>719</v>
      </c>
      <c r="G257" s="177">
        <v>1.3779166666666667</v>
      </c>
      <c r="I257" s="47"/>
    </row>
    <row r="258" spans="1:9" x14ac:dyDescent="0.25">
      <c r="A258" s="26" t="s">
        <v>207</v>
      </c>
      <c r="B258" s="27">
        <v>13988</v>
      </c>
      <c r="C258" s="27" t="s">
        <v>259</v>
      </c>
      <c r="D258" s="28">
        <v>43683</v>
      </c>
      <c r="E258" s="27">
        <v>2019</v>
      </c>
      <c r="F258" s="27" t="s">
        <v>719</v>
      </c>
      <c r="G258" s="177">
        <v>1.3485416666666665</v>
      </c>
      <c r="I258" s="47"/>
    </row>
    <row r="259" spans="1:9" x14ac:dyDescent="0.25">
      <c r="A259" s="26" t="s">
        <v>207</v>
      </c>
      <c r="B259" s="27">
        <v>13987</v>
      </c>
      <c r="C259" s="27" t="s">
        <v>260</v>
      </c>
      <c r="D259" s="28">
        <v>43683</v>
      </c>
      <c r="E259" s="27">
        <v>2019</v>
      </c>
      <c r="F259" s="27" t="s">
        <v>719</v>
      </c>
      <c r="G259" s="177">
        <v>1.3090624999999998</v>
      </c>
      <c r="I259" s="47"/>
    </row>
    <row r="260" spans="1:9" x14ac:dyDescent="0.25">
      <c r="A260" s="26" t="s">
        <v>207</v>
      </c>
      <c r="B260" s="27">
        <v>13986</v>
      </c>
      <c r="C260" s="27" t="s">
        <v>261</v>
      </c>
      <c r="D260" s="28">
        <v>43683</v>
      </c>
      <c r="E260" s="27">
        <v>2019</v>
      </c>
      <c r="F260" s="27" t="s">
        <v>719</v>
      </c>
      <c r="G260" s="177">
        <v>1.2989583333333334</v>
      </c>
      <c r="I260" s="47"/>
    </row>
    <row r="261" spans="1:9" x14ac:dyDescent="0.25">
      <c r="A261" s="26" t="s">
        <v>207</v>
      </c>
      <c r="B261" s="27">
        <v>13985</v>
      </c>
      <c r="C261" s="27" t="s">
        <v>262</v>
      </c>
      <c r="D261" s="28">
        <v>43683</v>
      </c>
      <c r="E261" s="27">
        <v>2019</v>
      </c>
      <c r="F261" s="27" t="s">
        <v>719</v>
      </c>
      <c r="G261" s="177">
        <v>1.1999479166666667</v>
      </c>
      <c r="I261" s="47"/>
    </row>
    <row r="262" spans="1:9" x14ac:dyDescent="0.25">
      <c r="A262" s="26" t="s">
        <v>207</v>
      </c>
      <c r="B262" s="27">
        <v>13984</v>
      </c>
      <c r="C262" s="27" t="s">
        <v>263</v>
      </c>
      <c r="D262" s="28">
        <v>43683</v>
      </c>
      <c r="E262" s="27">
        <v>2019</v>
      </c>
      <c r="F262" s="27" t="s">
        <v>719</v>
      </c>
      <c r="G262" s="177">
        <v>1.4927976190476189</v>
      </c>
      <c r="I262" s="47"/>
    </row>
    <row r="263" spans="1:9" x14ac:dyDescent="0.25">
      <c r="A263" s="26" t="s">
        <v>207</v>
      </c>
      <c r="B263" s="27">
        <v>13983</v>
      </c>
      <c r="C263" s="27" t="s">
        <v>264</v>
      </c>
      <c r="D263" s="28">
        <v>43683</v>
      </c>
      <c r="E263" s="27">
        <v>2019</v>
      </c>
      <c r="F263" s="27" t="s">
        <v>719</v>
      </c>
      <c r="G263" s="177">
        <v>1.2405357142857143</v>
      </c>
      <c r="I263" s="47"/>
    </row>
    <row r="264" spans="1:9" x14ac:dyDescent="0.25">
      <c r="A264" s="26" t="s">
        <v>207</v>
      </c>
      <c r="B264" s="27">
        <v>13982</v>
      </c>
      <c r="C264" s="27" t="s">
        <v>265</v>
      </c>
      <c r="D264" s="28">
        <v>43683</v>
      </c>
      <c r="E264" s="27">
        <v>2019</v>
      </c>
      <c r="F264" s="27" t="s">
        <v>719</v>
      </c>
      <c r="G264" s="177">
        <v>1.2605357142857143</v>
      </c>
      <c r="I264" s="47"/>
    </row>
    <row r="265" spans="1:9" x14ac:dyDescent="0.25">
      <c r="A265" s="26" t="s">
        <v>5</v>
      </c>
      <c r="B265" s="27">
        <v>13852</v>
      </c>
      <c r="C265" s="27" t="s">
        <v>266</v>
      </c>
      <c r="D265" s="28">
        <v>43676</v>
      </c>
      <c r="E265" s="27">
        <v>2019</v>
      </c>
      <c r="F265" s="27" t="s">
        <v>718</v>
      </c>
      <c r="G265" s="177">
        <v>1000</v>
      </c>
      <c r="H265" s="40"/>
      <c r="I265" s="47"/>
    </row>
    <row r="266" spans="1:9" x14ac:dyDescent="0.25">
      <c r="A266" s="26" t="s">
        <v>5</v>
      </c>
      <c r="B266" s="27">
        <v>13851</v>
      </c>
      <c r="C266" s="27" t="s">
        <v>267</v>
      </c>
      <c r="D266" s="28">
        <v>43676</v>
      </c>
      <c r="E266" s="27">
        <v>2019</v>
      </c>
      <c r="F266" s="27" t="s">
        <v>718</v>
      </c>
      <c r="G266" s="177">
        <v>650</v>
      </c>
      <c r="H266" s="40"/>
      <c r="I266" s="47"/>
    </row>
    <row r="267" spans="1:9" x14ac:dyDescent="0.25">
      <c r="A267" s="26" t="s">
        <v>5</v>
      </c>
      <c r="B267" s="27">
        <v>13850</v>
      </c>
      <c r="C267" s="27" t="s">
        <v>268</v>
      </c>
      <c r="D267" s="28">
        <v>43676</v>
      </c>
      <c r="E267" s="27">
        <v>2019</v>
      </c>
      <c r="F267" s="27" t="s">
        <v>718</v>
      </c>
      <c r="G267" s="177">
        <v>700</v>
      </c>
      <c r="H267" s="40"/>
      <c r="I267" s="47"/>
    </row>
    <row r="268" spans="1:9" x14ac:dyDescent="0.25">
      <c r="A268" s="26" t="s">
        <v>5</v>
      </c>
      <c r="B268" s="27">
        <v>13849</v>
      </c>
      <c r="C268" s="27" t="s">
        <v>269</v>
      </c>
      <c r="D268" s="28">
        <v>43676</v>
      </c>
      <c r="E268" s="27">
        <v>2019</v>
      </c>
      <c r="F268" s="27" t="s">
        <v>718</v>
      </c>
      <c r="G268" s="177">
        <v>650</v>
      </c>
      <c r="H268" s="40"/>
      <c r="I268" s="47"/>
    </row>
    <row r="269" spans="1:9" x14ac:dyDescent="0.25">
      <c r="A269" s="26" t="s">
        <v>5</v>
      </c>
      <c r="B269" s="27">
        <v>13848</v>
      </c>
      <c r="C269" s="27" t="s">
        <v>270</v>
      </c>
      <c r="D269" s="28">
        <v>43676</v>
      </c>
      <c r="E269" s="27">
        <v>2019</v>
      </c>
      <c r="F269" s="27" t="s">
        <v>718</v>
      </c>
      <c r="G269" s="177">
        <v>700</v>
      </c>
      <c r="H269" s="40"/>
      <c r="I269" s="47"/>
    </row>
    <row r="270" spans="1:9" x14ac:dyDescent="0.25">
      <c r="A270" s="26" t="s">
        <v>5</v>
      </c>
      <c r="B270" s="27">
        <v>13847</v>
      </c>
      <c r="C270" s="27" t="s">
        <v>271</v>
      </c>
      <c r="D270" s="28">
        <v>43676</v>
      </c>
      <c r="E270" s="27">
        <v>2019</v>
      </c>
      <c r="F270" s="27" t="s">
        <v>718</v>
      </c>
      <c r="G270" s="177">
        <v>730</v>
      </c>
      <c r="H270" s="40"/>
      <c r="I270" s="47"/>
    </row>
    <row r="271" spans="1:9" x14ac:dyDescent="0.25">
      <c r="A271" s="26" t="s">
        <v>5</v>
      </c>
      <c r="B271" s="27">
        <v>13846</v>
      </c>
      <c r="C271" s="27" t="s">
        <v>272</v>
      </c>
      <c r="D271" s="28">
        <v>43676</v>
      </c>
      <c r="E271" s="27">
        <v>2019</v>
      </c>
      <c r="F271" s="27" t="s">
        <v>718</v>
      </c>
      <c r="G271" s="177">
        <v>700</v>
      </c>
      <c r="H271" s="40"/>
      <c r="I271" s="47"/>
    </row>
    <row r="272" spans="1:9" x14ac:dyDescent="0.25">
      <c r="A272" s="26" t="s">
        <v>5</v>
      </c>
      <c r="B272" s="27">
        <v>13845</v>
      </c>
      <c r="C272" s="27" t="s">
        <v>273</v>
      </c>
      <c r="D272" s="28">
        <v>43676</v>
      </c>
      <c r="E272" s="27">
        <v>2019</v>
      </c>
      <c r="F272" s="27" t="s">
        <v>718</v>
      </c>
      <c r="G272" s="177">
        <v>680</v>
      </c>
      <c r="H272" s="40"/>
      <c r="I272" s="47"/>
    </row>
    <row r="273" spans="1:8" x14ac:dyDescent="0.25">
      <c r="A273" s="26" t="s">
        <v>5</v>
      </c>
      <c r="B273" s="27">
        <v>13844</v>
      </c>
      <c r="C273" s="27" t="s">
        <v>274</v>
      </c>
      <c r="D273" s="28">
        <v>43676</v>
      </c>
      <c r="E273" s="27">
        <v>2019</v>
      </c>
      <c r="F273" s="27" t="s">
        <v>718</v>
      </c>
      <c r="G273" s="177">
        <v>670</v>
      </c>
      <c r="H273" s="40"/>
    </row>
    <row r="274" spans="1:8" x14ac:dyDescent="0.25">
      <c r="A274" s="26" t="s">
        <v>5</v>
      </c>
      <c r="B274" s="27">
        <v>13843</v>
      </c>
      <c r="C274" s="27" t="s">
        <v>275</v>
      </c>
      <c r="D274" s="28">
        <v>43676</v>
      </c>
      <c r="E274" s="27">
        <v>2019</v>
      </c>
      <c r="F274" s="27" t="s">
        <v>718</v>
      </c>
      <c r="G274" s="177">
        <v>620</v>
      </c>
      <c r="H274" s="40"/>
    </row>
    <row r="275" spans="1:8" x14ac:dyDescent="0.25">
      <c r="A275" s="26" t="s">
        <v>5</v>
      </c>
      <c r="B275" s="27">
        <v>13842</v>
      </c>
      <c r="C275" s="27" t="s">
        <v>276</v>
      </c>
      <c r="D275" s="28">
        <v>43676</v>
      </c>
      <c r="E275" s="27">
        <v>2019</v>
      </c>
      <c r="F275" s="27" t="s">
        <v>718</v>
      </c>
      <c r="G275" s="177">
        <v>610</v>
      </c>
      <c r="H275" s="40"/>
    </row>
    <row r="276" spans="1:8" x14ac:dyDescent="0.25">
      <c r="A276" s="26" t="s">
        <v>5</v>
      </c>
      <c r="B276" s="27">
        <v>13841</v>
      </c>
      <c r="C276" s="27" t="s">
        <v>277</v>
      </c>
      <c r="D276" s="28">
        <v>43676</v>
      </c>
      <c r="E276" s="27">
        <v>2019</v>
      </c>
      <c r="F276" s="27" t="s">
        <v>718</v>
      </c>
      <c r="G276" s="177">
        <v>540</v>
      </c>
      <c r="H276" s="40"/>
    </row>
    <row r="277" spans="1:8" x14ac:dyDescent="0.25">
      <c r="A277" s="26" t="s">
        <v>5</v>
      </c>
      <c r="B277" s="27">
        <v>13840</v>
      </c>
      <c r="C277" s="27" t="s">
        <v>278</v>
      </c>
      <c r="D277" s="28">
        <v>43676</v>
      </c>
      <c r="E277" s="27">
        <v>2019</v>
      </c>
      <c r="F277" s="27" t="s">
        <v>718</v>
      </c>
      <c r="G277" s="177">
        <v>700</v>
      </c>
      <c r="H277" s="40"/>
    </row>
    <row r="278" spans="1:8" x14ac:dyDescent="0.25">
      <c r="A278" s="26" t="s">
        <v>5</v>
      </c>
      <c r="B278" s="27">
        <v>13839</v>
      </c>
      <c r="C278" s="27" t="s">
        <v>279</v>
      </c>
      <c r="D278" s="28">
        <v>43676</v>
      </c>
      <c r="E278" s="27">
        <v>2019</v>
      </c>
      <c r="F278" s="27" t="s">
        <v>718</v>
      </c>
      <c r="G278" s="177">
        <v>600</v>
      </c>
      <c r="H278" s="40"/>
    </row>
    <row r="279" spans="1:8" x14ac:dyDescent="0.25">
      <c r="A279" s="26" t="s">
        <v>5</v>
      </c>
      <c r="B279" s="27">
        <v>13838</v>
      </c>
      <c r="C279" s="27" t="s">
        <v>280</v>
      </c>
      <c r="D279" s="28">
        <v>43676</v>
      </c>
      <c r="E279" s="27">
        <v>2019</v>
      </c>
      <c r="F279" s="27" t="s">
        <v>718</v>
      </c>
      <c r="G279" s="177">
        <v>600</v>
      </c>
      <c r="H279" s="40"/>
    </row>
    <row r="280" spans="1:8" x14ac:dyDescent="0.25">
      <c r="A280" s="26" t="s">
        <v>5</v>
      </c>
      <c r="B280" s="27">
        <v>13837</v>
      </c>
      <c r="C280" s="27" t="s">
        <v>281</v>
      </c>
      <c r="D280" s="28">
        <v>43676</v>
      </c>
      <c r="E280" s="27">
        <v>2019</v>
      </c>
      <c r="F280" s="27" t="s">
        <v>718</v>
      </c>
      <c r="G280" s="177">
        <v>300</v>
      </c>
      <c r="H280" s="40"/>
    </row>
    <row r="281" spans="1:8" x14ac:dyDescent="0.25">
      <c r="A281" s="26" t="s">
        <v>5</v>
      </c>
      <c r="B281" s="27">
        <v>13836</v>
      </c>
      <c r="C281" s="27" t="s">
        <v>282</v>
      </c>
      <c r="D281" s="28">
        <v>43676</v>
      </c>
      <c r="E281" s="27">
        <v>2019</v>
      </c>
      <c r="F281" s="27" t="s">
        <v>718</v>
      </c>
      <c r="G281" s="177">
        <v>300</v>
      </c>
      <c r="H281" s="40"/>
    </row>
    <row r="282" spans="1:8" x14ac:dyDescent="0.25">
      <c r="A282" s="26" t="s">
        <v>5</v>
      </c>
      <c r="B282" s="27">
        <v>13835</v>
      </c>
      <c r="C282" s="27" t="s">
        <v>283</v>
      </c>
      <c r="D282" s="28">
        <v>43676</v>
      </c>
      <c r="E282" s="27">
        <v>2019</v>
      </c>
      <c r="F282" s="27" t="s">
        <v>718</v>
      </c>
      <c r="G282" s="177">
        <v>460</v>
      </c>
      <c r="H282" s="40"/>
    </row>
    <row r="283" spans="1:8" x14ac:dyDescent="0.25">
      <c r="A283" s="26" t="s">
        <v>5</v>
      </c>
      <c r="B283" s="27">
        <v>13834</v>
      </c>
      <c r="C283" s="27" t="s">
        <v>284</v>
      </c>
      <c r="D283" s="28">
        <v>43676</v>
      </c>
      <c r="E283" s="27">
        <v>2019</v>
      </c>
      <c r="F283" s="27" t="s">
        <v>718</v>
      </c>
      <c r="G283" s="177">
        <v>510</v>
      </c>
      <c r="H283" s="40"/>
    </row>
    <row r="284" spans="1:8" x14ac:dyDescent="0.25">
      <c r="A284" s="26" t="s">
        <v>5</v>
      </c>
      <c r="B284" s="27">
        <v>13833</v>
      </c>
      <c r="C284" s="27" t="s">
        <v>285</v>
      </c>
      <c r="D284" s="28">
        <v>43676</v>
      </c>
      <c r="E284" s="27">
        <v>2019</v>
      </c>
      <c r="F284" s="27" t="s">
        <v>718</v>
      </c>
      <c r="G284" s="177">
        <v>500</v>
      </c>
      <c r="H284" s="40"/>
    </row>
    <row r="285" spans="1:8" x14ac:dyDescent="0.25">
      <c r="A285" s="26" t="s">
        <v>5</v>
      </c>
      <c r="B285" s="27">
        <v>13832</v>
      </c>
      <c r="C285" s="27" t="s">
        <v>286</v>
      </c>
      <c r="D285" s="28">
        <v>43676</v>
      </c>
      <c r="E285" s="27">
        <v>2019</v>
      </c>
      <c r="F285" s="27" t="s">
        <v>718</v>
      </c>
      <c r="G285" s="177">
        <v>500</v>
      </c>
      <c r="H285" s="40"/>
    </row>
    <row r="286" spans="1:8" x14ac:dyDescent="0.25">
      <c r="A286" s="26" t="s">
        <v>5</v>
      </c>
      <c r="B286" s="27">
        <v>13831</v>
      </c>
      <c r="C286" s="27" t="s">
        <v>287</v>
      </c>
      <c r="D286" s="28">
        <v>43676</v>
      </c>
      <c r="E286" s="27">
        <v>2019</v>
      </c>
      <c r="F286" s="27" t="s">
        <v>718</v>
      </c>
      <c r="G286" s="177">
        <v>500</v>
      </c>
      <c r="H286" s="40"/>
    </row>
    <row r="287" spans="1:8" x14ac:dyDescent="0.25">
      <c r="A287" s="26" t="s">
        <v>5</v>
      </c>
      <c r="B287" s="27">
        <v>13830</v>
      </c>
      <c r="C287" s="27" t="s">
        <v>288</v>
      </c>
      <c r="D287" s="28">
        <v>43676</v>
      </c>
      <c r="E287" s="27">
        <v>2019</v>
      </c>
      <c r="F287" s="27" t="s">
        <v>718</v>
      </c>
      <c r="G287" s="177">
        <v>330</v>
      </c>
      <c r="H287" s="40"/>
    </row>
    <row r="288" spans="1:8" x14ac:dyDescent="0.25">
      <c r="A288" s="26" t="s">
        <v>5</v>
      </c>
      <c r="B288" s="27">
        <v>13829</v>
      </c>
      <c r="C288" s="27" t="s">
        <v>289</v>
      </c>
      <c r="D288" s="28">
        <v>43676</v>
      </c>
      <c r="E288" s="27">
        <v>2019</v>
      </c>
      <c r="F288" s="27" t="s">
        <v>718</v>
      </c>
      <c r="G288" s="177">
        <v>1000</v>
      </c>
      <c r="H288" s="40"/>
    </row>
    <row r="289" spans="1:17" x14ac:dyDescent="0.25">
      <c r="A289" s="26" t="s">
        <v>5</v>
      </c>
      <c r="B289" s="27">
        <v>13828</v>
      </c>
      <c r="C289" s="27" t="s">
        <v>290</v>
      </c>
      <c r="D289" s="28">
        <v>43676</v>
      </c>
      <c r="E289" s="27">
        <v>2019</v>
      </c>
      <c r="F289" s="27" t="s">
        <v>718</v>
      </c>
      <c r="G289" s="177">
        <v>800</v>
      </c>
      <c r="H289" s="40"/>
    </row>
    <row r="290" spans="1:17" x14ac:dyDescent="0.25">
      <c r="A290" s="26" t="s">
        <v>5</v>
      </c>
      <c r="B290" s="27">
        <v>13827</v>
      </c>
      <c r="C290" s="27" t="s">
        <v>291</v>
      </c>
      <c r="D290" s="28">
        <v>43676</v>
      </c>
      <c r="E290" s="27">
        <v>2019</v>
      </c>
      <c r="F290" s="27" t="s">
        <v>718</v>
      </c>
      <c r="G290" s="177">
        <v>800</v>
      </c>
      <c r="H290" s="40"/>
      <c r="I290" s="44"/>
      <c r="J290" s="44"/>
      <c r="K290" s="178"/>
      <c r="L290" s="182"/>
      <c r="M290" s="183"/>
      <c r="N290" s="184"/>
      <c r="O290" s="185"/>
      <c r="P290" s="53"/>
      <c r="Q290" s="50"/>
    </row>
    <row r="291" spans="1:17" x14ac:dyDescent="0.25">
      <c r="A291" s="26" t="s">
        <v>5</v>
      </c>
      <c r="B291" s="27">
        <v>13822</v>
      </c>
      <c r="C291" s="27" t="s">
        <v>292</v>
      </c>
      <c r="D291" s="72">
        <v>43671</v>
      </c>
      <c r="E291" s="27">
        <v>2019</v>
      </c>
      <c r="F291" s="27" t="s">
        <v>718</v>
      </c>
      <c r="G291" s="177">
        <v>330</v>
      </c>
      <c r="I291" s="44"/>
      <c r="J291" s="44"/>
      <c r="K291" s="178"/>
      <c r="L291" s="182"/>
      <c r="M291" s="183"/>
      <c r="N291" s="184"/>
      <c r="O291" s="53"/>
      <c r="P291" s="53"/>
      <c r="Q291" s="50"/>
    </row>
    <row r="292" spans="1:17" x14ac:dyDescent="0.25">
      <c r="A292" s="26" t="s">
        <v>227</v>
      </c>
      <c r="B292" s="27">
        <v>13758</v>
      </c>
      <c r="C292" s="27" t="s">
        <v>293</v>
      </c>
      <c r="D292" s="28">
        <v>43662</v>
      </c>
      <c r="E292" s="27">
        <v>2019</v>
      </c>
      <c r="F292" s="27" t="s">
        <v>719</v>
      </c>
      <c r="G292" s="177">
        <v>3.2</v>
      </c>
      <c r="I292" s="44"/>
      <c r="J292" s="44"/>
      <c r="K292" s="178"/>
      <c r="L292" s="182"/>
      <c r="M292" s="183"/>
      <c r="N292" s="184"/>
      <c r="O292" s="53"/>
      <c r="P292" s="54"/>
      <c r="Q292" s="50"/>
    </row>
    <row r="293" spans="1:17" x14ac:dyDescent="0.25">
      <c r="A293" s="26" t="s">
        <v>227</v>
      </c>
      <c r="B293" s="27">
        <v>13757</v>
      </c>
      <c r="C293" s="27" t="s">
        <v>294</v>
      </c>
      <c r="D293" s="28">
        <v>43662</v>
      </c>
      <c r="E293" s="27">
        <v>2019</v>
      </c>
      <c r="F293" s="27" t="s">
        <v>719</v>
      </c>
      <c r="G293" s="177">
        <v>3.2</v>
      </c>
      <c r="I293" s="44"/>
      <c r="J293" s="44"/>
      <c r="K293" s="178"/>
      <c r="L293" s="182"/>
      <c r="M293" s="183"/>
      <c r="N293" s="184"/>
      <c r="O293" s="53"/>
      <c r="P293" s="54"/>
      <c r="Q293" s="50"/>
    </row>
    <row r="294" spans="1:17" x14ac:dyDescent="0.25">
      <c r="A294" s="26" t="s">
        <v>227</v>
      </c>
      <c r="B294" s="27">
        <v>13756</v>
      </c>
      <c r="C294" s="27" t="s">
        <v>295</v>
      </c>
      <c r="D294" s="28">
        <v>43662</v>
      </c>
      <c r="E294" s="27">
        <v>2019</v>
      </c>
      <c r="F294" s="27" t="s">
        <v>719</v>
      </c>
      <c r="G294" s="177">
        <v>2.4888888888888889</v>
      </c>
      <c r="I294" s="44"/>
      <c r="J294" s="44"/>
      <c r="K294" s="178"/>
      <c r="L294" s="182"/>
      <c r="M294" s="183"/>
      <c r="N294" s="184"/>
      <c r="O294" s="53"/>
      <c r="P294" s="54"/>
      <c r="Q294" s="50"/>
    </row>
    <row r="295" spans="1:17" x14ac:dyDescent="0.25">
      <c r="A295" s="26" t="s">
        <v>227</v>
      </c>
      <c r="B295" s="27">
        <v>13755</v>
      </c>
      <c r="C295" s="27" t="s">
        <v>296</v>
      </c>
      <c r="D295" s="28">
        <v>43662</v>
      </c>
      <c r="E295" s="27">
        <v>2019</v>
      </c>
      <c r="F295" s="27" t="s">
        <v>719</v>
      </c>
      <c r="G295" s="177">
        <v>2.8</v>
      </c>
      <c r="I295" s="44"/>
      <c r="J295" s="44"/>
      <c r="K295" s="178"/>
      <c r="L295" s="182"/>
      <c r="M295" s="183"/>
      <c r="N295" s="184"/>
      <c r="O295" s="53"/>
      <c r="P295" s="54"/>
      <c r="Q295" s="50"/>
    </row>
    <row r="296" spans="1:17" x14ac:dyDescent="0.25">
      <c r="A296" s="26" t="s">
        <v>227</v>
      </c>
      <c r="B296" s="27">
        <v>13754</v>
      </c>
      <c r="C296" s="27" t="s">
        <v>297</v>
      </c>
      <c r="D296" s="28">
        <v>43662</v>
      </c>
      <c r="E296" s="27">
        <v>2019</v>
      </c>
      <c r="F296" s="27" t="s">
        <v>719</v>
      </c>
      <c r="G296" s="177">
        <v>2.8</v>
      </c>
      <c r="I296" s="44"/>
      <c r="J296" s="44"/>
      <c r="K296" s="178"/>
      <c r="L296" s="182"/>
      <c r="M296" s="183"/>
      <c r="N296" s="184"/>
      <c r="O296" s="53"/>
      <c r="P296" s="54"/>
      <c r="Q296" s="50"/>
    </row>
    <row r="297" spans="1:17" x14ac:dyDescent="0.25">
      <c r="A297" s="26" t="s">
        <v>227</v>
      </c>
      <c r="B297" s="27">
        <v>13753</v>
      </c>
      <c r="C297" s="27" t="s">
        <v>298</v>
      </c>
      <c r="D297" s="28">
        <v>43662</v>
      </c>
      <c r="E297" s="27">
        <v>2019</v>
      </c>
      <c r="F297" s="27" t="s">
        <v>719</v>
      </c>
      <c r="G297" s="177">
        <v>3.2</v>
      </c>
      <c r="I297" s="44"/>
      <c r="J297" s="44"/>
      <c r="K297" s="178"/>
      <c r="L297" s="182"/>
      <c r="M297" s="183"/>
      <c r="N297" s="184"/>
      <c r="O297" s="53"/>
      <c r="P297" s="54"/>
      <c r="Q297" s="50"/>
    </row>
    <row r="298" spans="1:17" x14ac:dyDescent="0.25">
      <c r="A298" s="26" t="s">
        <v>227</v>
      </c>
      <c r="B298" s="27">
        <v>13752</v>
      </c>
      <c r="C298" s="27" t="s">
        <v>299</v>
      </c>
      <c r="D298" s="28">
        <v>43662</v>
      </c>
      <c r="E298" s="27">
        <v>2019</v>
      </c>
      <c r="F298" s="27" t="s">
        <v>719</v>
      </c>
      <c r="G298" s="177">
        <v>2.8</v>
      </c>
      <c r="I298" s="44"/>
      <c r="J298" s="44"/>
      <c r="K298" s="178"/>
      <c r="L298" s="182"/>
      <c r="M298" s="183"/>
      <c r="N298" s="184"/>
      <c r="O298" s="53"/>
      <c r="P298" s="54"/>
      <c r="Q298" s="50"/>
    </row>
    <row r="299" spans="1:17" x14ac:dyDescent="0.25">
      <c r="A299" s="26" t="s">
        <v>227</v>
      </c>
      <c r="B299" s="27">
        <v>13751</v>
      </c>
      <c r="C299" s="27" t="s">
        <v>300</v>
      </c>
      <c r="D299" s="28">
        <v>43662</v>
      </c>
      <c r="E299" s="27">
        <v>2019</v>
      </c>
      <c r="F299" s="27" t="s">
        <v>719</v>
      </c>
      <c r="G299" s="177">
        <v>3.7333333333333334</v>
      </c>
      <c r="I299" s="45"/>
      <c r="J299" s="44"/>
      <c r="K299" s="186"/>
      <c r="L299" s="180"/>
      <c r="M299" s="187"/>
      <c r="N299" s="188"/>
      <c r="O299" s="55"/>
      <c r="P299" s="55"/>
      <c r="Q299" s="51"/>
    </row>
    <row r="300" spans="1:17" x14ac:dyDescent="0.25">
      <c r="A300" s="26" t="s">
        <v>227</v>
      </c>
      <c r="B300" s="27">
        <v>13750</v>
      </c>
      <c r="C300" s="27" t="s">
        <v>301</v>
      </c>
      <c r="D300" s="28">
        <v>43662</v>
      </c>
      <c r="E300" s="27">
        <v>2019</v>
      </c>
      <c r="F300" s="27" t="s">
        <v>719</v>
      </c>
      <c r="G300" s="177">
        <v>10</v>
      </c>
      <c r="I300" s="46"/>
      <c r="J300" s="44"/>
      <c r="K300" s="189"/>
      <c r="L300" s="181"/>
      <c r="M300" s="190"/>
      <c r="N300" s="188"/>
      <c r="O300" s="191"/>
      <c r="P300" s="192"/>
      <c r="Q300" s="52"/>
    </row>
    <row r="301" spans="1:17" x14ac:dyDescent="0.25">
      <c r="A301" s="26" t="s">
        <v>227</v>
      </c>
      <c r="B301" s="27">
        <v>13749</v>
      </c>
      <c r="C301" s="27" t="s">
        <v>302</v>
      </c>
      <c r="D301" s="28">
        <v>43662</v>
      </c>
      <c r="E301" s="27">
        <v>2019</v>
      </c>
      <c r="F301" s="27" t="s">
        <v>719</v>
      </c>
      <c r="G301" s="177">
        <v>2.8</v>
      </c>
      <c r="I301" s="44"/>
      <c r="J301" s="44"/>
      <c r="K301" s="178"/>
      <c r="L301" s="182"/>
      <c r="M301" s="183"/>
      <c r="N301" s="184"/>
      <c r="O301" s="53"/>
      <c r="P301" s="54"/>
      <c r="Q301" s="50"/>
    </row>
    <row r="302" spans="1:17" x14ac:dyDescent="0.25">
      <c r="A302" s="26" t="s">
        <v>227</v>
      </c>
      <c r="B302" s="27">
        <v>13748</v>
      </c>
      <c r="C302" s="27" t="s">
        <v>303</v>
      </c>
      <c r="D302" s="28">
        <v>43662</v>
      </c>
      <c r="E302" s="27">
        <v>2019</v>
      </c>
      <c r="F302" s="27" t="s">
        <v>719</v>
      </c>
      <c r="G302" s="177">
        <v>2.8</v>
      </c>
      <c r="I302" s="44"/>
      <c r="J302" s="44"/>
      <c r="K302" s="178"/>
      <c r="L302" s="179"/>
      <c r="M302" s="183"/>
      <c r="N302" s="184"/>
      <c r="O302" s="53"/>
      <c r="P302" s="54"/>
      <c r="Q302" s="50"/>
    </row>
    <row r="303" spans="1:17" x14ac:dyDescent="0.25">
      <c r="A303" s="26" t="s">
        <v>227</v>
      </c>
      <c r="B303" s="27">
        <v>13747</v>
      </c>
      <c r="C303" s="27" t="s">
        <v>304</v>
      </c>
      <c r="D303" s="28">
        <v>43662</v>
      </c>
      <c r="E303" s="27">
        <v>2019</v>
      </c>
      <c r="F303" s="27" t="s">
        <v>719</v>
      </c>
      <c r="G303" s="177">
        <v>3.2</v>
      </c>
      <c r="I303" s="44"/>
      <c r="J303" s="44"/>
      <c r="K303" s="178"/>
      <c r="L303" s="179"/>
      <c r="M303" s="183"/>
      <c r="N303" s="184"/>
      <c r="O303" s="53"/>
      <c r="P303" s="54"/>
      <c r="Q303" s="50"/>
    </row>
    <row r="304" spans="1:17" x14ac:dyDescent="0.25">
      <c r="A304" s="26" t="s">
        <v>227</v>
      </c>
      <c r="B304" s="27">
        <v>13746</v>
      </c>
      <c r="C304" s="27" t="s">
        <v>305</v>
      </c>
      <c r="D304" s="28">
        <v>43662</v>
      </c>
      <c r="E304" s="27">
        <v>2019</v>
      </c>
      <c r="F304" s="27" t="s">
        <v>719</v>
      </c>
      <c r="G304" s="177">
        <v>3.7333333333333334</v>
      </c>
      <c r="I304" s="44"/>
      <c r="J304" s="44"/>
      <c r="K304" s="178"/>
      <c r="L304" s="179"/>
      <c r="M304" s="183"/>
      <c r="N304" s="184"/>
      <c r="O304" s="53"/>
      <c r="P304" s="54"/>
      <c r="Q304" s="50"/>
    </row>
    <row r="305" spans="1:17" x14ac:dyDescent="0.25">
      <c r="A305" s="26" t="s">
        <v>227</v>
      </c>
      <c r="B305" s="27">
        <v>13745</v>
      </c>
      <c r="C305" s="27" t="s">
        <v>306</v>
      </c>
      <c r="D305" s="28">
        <v>43662</v>
      </c>
      <c r="E305" s="27">
        <v>2019</v>
      </c>
      <c r="F305" s="27" t="s">
        <v>719</v>
      </c>
      <c r="G305" s="177">
        <v>3.2</v>
      </c>
      <c r="I305" s="44"/>
      <c r="J305" s="44"/>
      <c r="K305" s="178"/>
      <c r="L305" s="179"/>
      <c r="M305" s="183"/>
      <c r="N305" s="184"/>
      <c r="O305" s="53"/>
      <c r="P305" s="54"/>
      <c r="Q305" s="50"/>
    </row>
    <row r="306" spans="1:17" x14ac:dyDescent="0.25">
      <c r="A306" s="26" t="s">
        <v>227</v>
      </c>
      <c r="B306" s="27">
        <v>13744</v>
      </c>
      <c r="C306" s="27" t="s">
        <v>307</v>
      </c>
      <c r="D306" s="28">
        <v>43662</v>
      </c>
      <c r="E306" s="27">
        <v>2019</v>
      </c>
      <c r="F306" s="27" t="s">
        <v>719</v>
      </c>
      <c r="G306" s="177">
        <v>3.2</v>
      </c>
      <c r="I306" s="44"/>
      <c r="J306" s="44"/>
      <c r="K306" s="178"/>
      <c r="L306" s="179"/>
      <c r="M306" s="183"/>
      <c r="N306" s="184"/>
      <c r="O306" s="53"/>
      <c r="P306" s="54"/>
      <c r="Q306" s="50"/>
    </row>
    <row r="307" spans="1:17" x14ac:dyDescent="0.25">
      <c r="A307" s="26" t="s">
        <v>227</v>
      </c>
      <c r="B307" s="27">
        <v>13743</v>
      </c>
      <c r="C307" s="27" t="s">
        <v>308</v>
      </c>
      <c r="D307" s="28">
        <v>43662</v>
      </c>
      <c r="E307" s="27">
        <v>2019</v>
      </c>
      <c r="F307" s="27" t="s">
        <v>719</v>
      </c>
      <c r="G307" s="177">
        <v>3.2</v>
      </c>
      <c r="I307" s="44"/>
      <c r="J307" s="44"/>
      <c r="K307" s="178"/>
      <c r="L307" s="179"/>
      <c r="M307" s="183"/>
      <c r="N307" s="184"/>
      <c r="O307" s="53"/>
      <c r="P307" s="54"/>
      <c r="Q307" s="50"/>
    </row>
    <row r="308" spans="1:17" x14ac:dyDescent="0.25">
      <c r="A308" s="26" t="s">
        <v>227</v>
      </c>
      <c r="B308" s="27">
        <v>13742</v>
      </c>
      <c r="C308" s="27" t="s">
        <v>309</v>
      </c>
      <c r="D308" s="28">
        <v>43662</v>
      </c>
      <c r="E308" s="27">
        <v>2019</v>
      </c>
      <c r="F308" s="27" t="s">
        <v>719</v>
      </c>
      <c r="G308" s="177">
        <v>3.2</v>
      </c>
      <c r="I308" s="44"/>
      <c r="J308" s="44"/>
      <c r="K308" s="178"/>
      <c r="L308" s="179"/>
      <c r="M308" s="193"/>
      <c r="N308" s="184"/>
      <c r="O308" s="53"/>
      <c r="P308" s="54"/>
      <c r="Q308" s="50"/>
    </row>
    <row r="309" spans="1:17" x14ac:dyDescent="0.25">
      <c r="A309" s="26" t="s">
        <v>227</v>
      </c>
      <c r="B309" s="27">
        <v>13741</v>
      </c>
      <c r="C309" s="27" t="s">
        <v>310</v>
      </c>
      <c r="D309" s="28">
        <v>43662</v>
      </c>
      <c r="E309" s="27">
        <v>2019</v>
      </c>
      <c r="F309" s="27" t="s">
        <v>719</v>
      </c>
      <c r="G309" s="177">
        <v>3.7333333333333334</v>
      </c>
      <c r="I309" s="44"/>
      <c r="J309" s="44"/>
      <c r="K309" s="178"/>
      <c r="L309" s="179"/>
      <c r="M309" s="193"/>
      <c r="N309" s="184"/>
      <c r="O309" s="53"/>
      <c r="P309" s="53"/>
      <c r="Q309" s="50"/>
    </row>
    <row r="310" spans="1:17" x14ac:dyDescent="0.25">
      <c r="A310" s="26" t="s">
        <v>207</v>
      </c>
      <c r="B310" s="27">
        <v>13740</v>
      </c>
      <c r="C310" s="27" t="s">
        <v>311</v>
      </c>
      <c r="D310" s="28">
        <v>43662</v>
      </c>
      <c r="E310" s="27">
        <v>2019</v>
      </c>
      <c r="F310" s="27" t="s">
        <v>719</v>
      </c>
      <c r="G310" s="177">
        <v>2.2635174418604649</v>
      </c>
      <c r="I310" s="44"/>
      <c r="J310" s="44"/>
      <c r="K310" s="178"/>
      <c r="L310" s="179"/>
      <c r="M310" s="193"/>
      <c r="N310" s="184"/>
      <c r="O310" s="53"/>
      <c r="P310" s="54"/>
      <c r="Q310" s="50"/>
    </row>
    <row r="311" spans="1:17" x14ac:dyDescent="0.25">
      <c r="A311" s="26" t="s">
        <v>207</v>
      </c>
      <c r="B311" s="27">
        <v>13739</v>
      </c>
      <c r="C311" s="27" t="s">
        <v>312</v>
      </c>
      <c r="D311" s="28">
        <v>43662</v>
      </c>
      <c r="E311" s="27">
        <v>2019</v>
      </c>
      <c r="F311" s="27" t="s">
        <v>719</v>
      </c>
      <c r="G311" s="177">
        <v>2.9248837209302323</v>
      </c>
      <c r="J311" s="44"/>
      <c r="K311" s="178"/>
      <c r="L311" s="182"/>
      <c r="M311" s="183"/>
      <c r="N311" s="184"/>
      <c r="O311" s="53"/>
      <c r="P311" s="53"/>
      <c r="Q311" s="50"/>
    </row>
    <row r="312" spans="1:17" x14ac:dyDescent="0.25">
      <c r="A312" s="26" t="s">
        <v>207</v>
      </c>
      <c r="B312" s="27">
        <v>13738</v>
      </c>
      <c r="C312" s="27" t="s">
        <v>313</v>
      </c>
      <c r="D312" s="28">
        <v>43662</v>
      </c>
      <c r="E312" s="27">
        <v>2019</v>
      </c>
      <c r="F312" s="27" t="s">
        <v>719</v>
      </c>
      <c r="G312" s="177">
        <v>3.0351666666666666</v>
      </c>
    </row>
    <row r="313" spans="1:17" x14ac:dyDescent="0.25">
      <c r="A313" s="26" t="s">
        <v>207</v>
      </c>
      <c r="B313" s="27">
        <v>13737</v>
      </c>
      <c r="C313" s="27" t="s">
        <v>314</v>
      </c>
      <c r="D313" s="28">
        <v>43662</v>
      </c>
      <c r="E313" s="27">
        <v>2019</v>
      </c>
      <c r="F313" s="27" t="s">
        <v>719</v>
      </c>
      <c r="G313" s="177">
        <v>2.7214285714285715</v>
      </c>
    </row>
    <row r="314" spans="1:17" x14ac:dyDescent="0.25">
      <c r="A314" s="26" t="s">
        <v>207</v>
      </c>
      <c r="B314" s="27">
        <v>13736</v>
      </c>
      <c r="C314" s="27" t="s">
        <v>315</v>
      </c>
      <c r="D314" s="28">
        <v>43662</v>
      </c>
      <c r="E314" s="27">
        <v>2019</v>
      </c>
      <c r="F314" s="27" t="s">
        <v>719</v>
      </c>
      <c r="G314" s="177">
        <v>3.4958333333333327</v>
      </c>
    </row>
    <row r="315" spans="1:17" x14ac:dyDescent="0.25">
      <c r="A315" s="26" t="s">
        <v>207</v>
      </c>
      <c r="B315" s="27">
        <v>13735</v>
      </c>
      <c r="C315" s="27" t="s">
        <v>316</v>
      </c>
      <c r="D315" s="28">
        <v>43662</v>
      </c>
      <c r="E315" s="27">
        <v>2019</v>
      </c>
      <c r="F315" s="27" t="s">
        <v>719</v>
      </c>
      <c r="G315" s="177">
        <v>3.3052083333333333</v>
      </c>
    </row>
    <row r="316" spans="1:17" x14ac:dyDescent="0.25">
      <c r="A316" s="26" t="s">
        <v>207</v>
      </c>
      <c r="B316" s="27">
        <v>13734</v>
      </c>
      <c r="C316" s="27" t="s">
        <v>317</v>
      </c>
      <c r="D316" s="28">
        <v>43662</v>
      </c>
      <c r="E316" s="27">
        <v>2019</v>
      </c>
      <c r="F316" s="27" t="s">
        <v>719</v>
      </c>
      <c r="G316" s="177">
        <v>3.8177083333333335</v>
      </c>
    </row>
    <row r="317" spans="1:17" x14ac:dyDescent="0.25">
      <c r="A317" s="26" t="s">
        <v>207</v>
      </c>
      <c r="B317" s="27">
        <v>13733</v>
      </c>
      <c r="C317" s="27" t="s">
        <v>318</v>
      </c>
      <c r="D317" s="28">
        <v>43662</v>
      </c>
      <c r="E317" s="27">
        <v>2019</v>
      </c>
      <c r="F317" s="27" t="s">
        <v>719</v>
      </c>
      <c r="G317" s="177">
        <v>3.7026785714285722</v>
      </c>
    </row>
    <row r="318" spans="1:17" x14ac:dyDescent="0.25">
      <c r="A318" s="26" t="s">
        <v>207</v>
      </c>
      <c r="B318" s="27">
        <v>13732</v>
      </c>
      <c r="C318" s="27" t="s">
        <v>319</v>
      </c>
      <c r="D318" s="28">
        <v>43662</v>
      </c>
      <c r="E318" s="27">
        <v>2019</v>
      </c>
      <c r="F318" s="27" t="s">
        <v>719</v>
      </c>
      <c r="G318" s="177">
        <v>1.9022619047619047</v>
      </c>
    </row>
    <row r="319" spans="1:17" x14ac:dyDescent="0.25">
      <c r="A319" s="26" t="s">
        <v>207</v>
      </c>
      <c r="B319" s="27">
        <v>13731</v>
      </c>
      <c r="C319" s="27" t="s">
        <v>320</v>
      </c>
      <c r="D319" s="28">
        <v>43662</v>
      </c>
      <c r="E319" s="27">
        <v>2019</v>
      </c>
      <c r="F319" s="27" t="s">
        <v>719</v>
      </c>
      <c r="G319" s="177">
        <v>3.9099999999999988</v>
      </c>
    </row>
    <row r="320" spans="1:17" x14ac:dyDescent="0.25">
      <c r="A320" s="26" t="s">
        <v>207</v>
      </c>
      <c r="B320" s="27">
        <v>13730</v>
      </c>
      <c r="C320" s="27" t="s">
        <v>321</v>
      </c>
      <c r="D320" s="28">
        <v>43662</v>
      </c>
      <c r="E320" s="27">
        <v>2019</v>
      </c>
      <c r="F320" s="27" t="s">
        <v>719</v>
      </c>
      <c r="G320" s="177">
        <v>2.2987500000000001</v>
      </c>
    </row>
    <row r="321" spans="1:7" x14ac:dyDescent="0.25">
      <c r="A321" s="26" t="s">
        <v>207</v>
      </c>
      <c r="B321" s="27">
        <v>13729</v>
      </c>
      <c r="C321" s="27" t="s">
        <v>322</v>
      </c>
      <c r="D321" s="28">
        <v>43662</v>
      </c>
      <c r="E321" s="27">
        <v>2019</v>
      </c>
      <c r="F321" s="27" t="s">
        <v>719</v>
      </c>
      <c r="G321" s="177">
        <v>10</v>
      </c>
    </row>
    <row r="322" spans="1:7" x14ac:dyDescent="0.25">
      <c r="A322" s="26" t="s">
        <v>207</v>
      </c>
      <c r="B322" s="27">
        <v>13728</v>
      </c>
      <c r="C322" s="27" t="s">
        <v>323</v>
      </c>
      <c r="D322" s="28">
        <v>43662</v>
      </c>
      <c r="E322" s="27">
        <v>2019</v>
      </c>
      <c r="F322" s="27" t="s">
        <v>719</v>
      </c>
      <c r="G322" s="177">
        <v>1.4303333333333332</v>
      </c>
    </row>
    <row r="323" spans="1:7" x14ac:dyDescent="0.25">
      <c r="A323" s="26" t="s">
        <v>207</v>
      </c>
      <c r="B323" s="27">
        <v>13727</v>
      </c>
      <c r="C323" s="27" t="s">
        <v>324</v>
      </c>
      <c r="D323" s="28">
        <v>43662</v>
      </c>
      <c r="E323" s="27">
        <v>2019</v>
      </c>
      <c r="F323" s="27" t="s">
        <v>719</v>
      </c>
      <c r="G323" s="177">
        <v>1.4479166666666665</v>
      </c>
    </row>
    <row r="324" spans="1:7" x14ac:dyDescent="0.25">
      <c r="A324" s="26" t="s">
        <v>207</v>
      </c>
      <c r="B324" s="27">
        <v>13726</v>
      </c>
      <c r="C324" s="27" t="s">
        <v>325</v>
      </c>
      <c r="D324" s="28">
        <v>43662</v>
      </c>
      <c r="E324" s="27">
        <v>2019</v>
      </c>
      <c r="F324" s="27" t="s">
        <v>719</v>
      </c>
      <c r="G324" s="177">
        <v>3.0086046511627913</v>
      </c>
    </row>
    <row r="325" spans="1:7" x14ac:dyDescent="0.25">
      <c r="A325" s="26" t="s">
        <v>207</v>
      </c>
      <c r="B325" s="27">
        <v>13725</v>
      </c>
      <c r="C325" s="27" t="s">
        <v>326</v>
      </c>
      <c r="D325" s="28">
        <v>43662</v>
      </c>
      <c r="E325" s="27">
        <v>2019</v>
      </c>
      <c r="F325" s="27" t="s">
        <v>719</v>
      </c>
      <c r="G325" s="177">
        <v>3.1210000000000004</v>
      </c>
    </row>
    <row r="326" spans="1:7" x14ac:dyDescent="0.25">
      <c r="A326" s="26" t="s">
        <v>207</v>
      </c>
      <c r="B326" s="27">
        <v>13724</v>
      </c>
      <c r="C326" s="27" t="s">
        <v>327</v>
      </c>
      <c r="D326" s="28">
        <v>43662</v>
      </c>
      <c r="E326" s="27">
        <v>2019</v>
      </c>
      <c r="F326" s="27" t="s">
        <v>719</v>
      </c>
      <c r="G326" s="177">
        <v>3.5142441860465121</v>
      </c>
    </row>
    <row r="327" spans="1:7" x14ac:dyDescent="0.25">
      <c r="A327" s="26" t="s">
        <v>207</v>
      </c>
      <c r="B327" s="27">
        <v>13723</v>
      </c>
      <c r="C327" s="27" t="s">
        <v>328</v>
      </c>
      <c r="D327" s="28">
        <v>43662</v>
      </c>
      <c r="E327" s="27">
        <v>2019</v>
      </c>
      <c r="F327" s="27" t="s">
        <v>719</v>
      </c>
      <c r="G327" s="177">
        <v>2.6691666666666669</v>
      </c>
    </row>
    <row r="328" spans="1:7" x14ac:dyDescent="0.25">
      <c r="A328" s="26" t="s">
        <v>207</v>
      </c>
      <c r="B328" s="27">
        <v>13722</v>
      </c>
      <c r="C328" s="27" t="s">
        <v>329</v>
      </c>
      <c r="D328" s="28">
        <v>43662</v>
      </c>
      <c r="E328" s="27">
        <v>2019</v>
      </c>
      <c r="F328" s="27" t="s">
        <v>719</v>
      </c>
      <c r="G328" s="177">
        <v>3.2091666666666678</v>
      </c>
    </row>
    <row r="329" spans="1:7" x14ac:dyDescent="0.25">
      <c r="A329" s="26" t="s">
        <v>207</v>
      </c>
      <c r="B329" s="27">
        <v>13721</v>
      </c>
      <c r="C329" s="27" t="s">
        <v>330</v>
      </c>
      <c r="D329" s="28">
        <v>43662</v>
      </c>
      <c r="E329" s="27">
        <v>2019</v>
      </c>
      <c r="F329" s="27" t="s">
        <v>719</v>
      </c>
      <c r="G329" s="177">
        <v>2.1347176079734216</v>
      </c>
    </row>
    <row r="330" spans="1:7" x14ac:dyDescent="0.25">
      <c r="A330" s="26" t="s">
        <v>207</v>
      </c>
      <c r="B330" s="27">
        <v>13720</v>
      </c>
      <c r="C330" s="27" t="s">
        <v>331</v>
      </c>
      <c r="D330" s="28">
        <v>43662</v>
      </c>
      <c r="E330" s="27">
        <v>2019</v>
      </c>
      <c r="F330" s="27" t="s">
        <v>719</v>
      </c>
      <c r="G330" s="177">
        <v>4.5472868217054261</v>
      </c>
    </row>
    <row r="331" spans="1:7" x14ac:dyDescent="0.25">
      <c r="A331" s="26" t="s">
        <v>5</v>
      </c>
      <c r="B331" s="27">
        <v>13143</v>
      </c>
      <c r="C331" s="27" t="s">
        <v>332</v>
      </c>
      <c r="D331" s="29">
        <v>43375</v>
      </c>
      <c r="E331" s="27">
        <v>2018</v>
      </c>
      <c r="F331" s="27" t="s">
        <v>718</v>
      </c>
      <c r="G331" s="177">
        <v>500</v>
      </c>
    </row>
    <row r="332" spans="1:7" x14ac:dyDescent="0.25">
      <c r="A332" s="26" t="s">
        <v>5</v>
      </c>
      <c r="B332" s="27">
        <v>13125</v>
      </c>
      <c r="C332" s="27" t="s">
        <v>333</v>
      </c>
      <c r="D332" s="28">
        <v>43438</v>
      </c>
      <c r="E332" s="27">
        <v>2018</v>
      </c>
      <c r="F332" s="27" t="s">
        <v>718</v>
      </c>
      <c r="G332" s="177">
        <v>570</v>
      </c>
    </row>
    <row r="333" spans="1:7" x14ac:dyDescent="0.25">
      <c r="A333" s="26" t="s">
        <v>334</v>
      </c>
      <c r="B333" s="27">
        <v>13091</v>
      </c>
      <c r="C333" s="27" t="s">
        <v>335</v>
      </c>
      <c r="D333" s="72">
        <v>43423</v>
      </c>
      <c r="E333" s="27">
        <v>2018</v>
      </c>
      <c r="F333" s="27" t="s">
        <v>718</v>
      </c>
      <c r="G333" s="194">
        <v>218.2</v>
      </c>
    </row>
    <row r="334" spans="1:7" x14ac:dyDescent="0.25">
      <c r="A334" s="26" t="s">
        <v>334</v>
      </c>
      <c r="B334" s="27">
        <v>13090</v>
      </c>
      <c r="C334" s="27" t="s">
        <v>336</v>
      </c>
      <c r="D334" s="72">
        <v>43423</v>
      </c>
      <c r="E334" s="27">
        <v>2018</v>
      </c>
      <c r="F334" s="27" t="s">
        <v>718</v>
      </c>
      <c r="G334" s="194">
        <v>215.12</v>
      </c>
    </row>
    <row r="335" spans="1:7" x14ac:dyDescent="0.25">
      <c r="A335" s="26" t="s">
        <v>334</v>
      </c>
      <c r="B335" s="27">
        <v>13089</v>
      </c>
      <c r="C335" s="27" t="s">
        <v>337</v>
      </c>
      <c r="D335" s="72">
        <v>43423</v>
      </c>
      <c r="E335" s="27">
        <v>2018</v>
      </c>
      <c r="F335" s="27" t="s">
        <v>718</v>
      </c>
      <c r="G335" s="194">
        <v>215.52</v>
      </c>
    </row>
    <row r="336" spans="1:7" x14ac:dyDescent="0.25">
      <c r="A336" s="26" t="s">
        <v>334</v>
      </c>
      <c r="B336" s="27">
        <v>13088</v>
      </c>
      <c r="C336" s="27" t="s">
        <v>338</v>
      </c>
      <c r="D336" s="72">
        <v>43423</v>
      </c>
      <c r="E336" s="27">
        <v>2018</v>
      </c>
      <c r="F336" s="27" t="s">
        <v>718</v>
      </c>
      <c r="G336" s="194">
        <v>209.24</v>
      </c>
    </row>
    <row r="337" spans="1:50" x14ac:dyDescent="0.25">
      <c r="A337" s="26" t="s">
        <v>334</v>
      </c>
      <c r="B337" s="27">
        <v>13087</v>
      </c>
      <c r="C337" s="27" t="s">
        <v>339</v>
      </c>
      <c r="D337" s="72">
        <v>43423</v>
      </c>
      <c r="E337" s="27">
        <v>2018</v>
      </c>
      <c r="F337" s="27" t="s">
        <v>718</v>
      </c>
      <c r="G337" s="194">
        <v>204</v>
      </c>
    </row>
    <row r="338" spans="1:50" x14ac:dyDescent="0.25">
      <c r="A338" s="26" t="s">
        <v>334</v>
      </c>
      <c r="B338" s="27">
        <v>13086</v>
      </c>
      <c r="C338" s="27" t="s">
        <v>340</v>
      </c>
      <c r="D338" s="72">
        <v>43423</v>
      </c>
      <c r="E338" s="27">
        <v>2018</v>
      </c>
      <c r="F338" s="27" t="s">
        <v>718</v>
      </c>
      <c r="G338" s="194">
        <v>205.31</v>
      </c>
    </row>
    <row r="339" spans="1:50" x14ac:dyDescent="0.25">
      <c r="A339" s="26" t="s">
        <v>334</v>
      </c>
      <c r="B339" s="27">
        <v>13085</v>
      </c>
      <c r="C339" s="27" t="s">
        <v>341</v>
      </c>
      <c r="D339" s="72">
        <v>43423</v>
      </c>
      <c r="E339" s="27">
        <v>2018</v>
      </c>
      <c r="F339" s="27" t="s">
        <v>718</v>
      </c>
      <c r="G339" s="194">
        <v>217.2</v>
      </c>
    </row>
    <row r="340" spans="1:50" x14ac:dyDescent="0.25">
      <c r="A340" s="26" t="s">
        <v>334</v>
      </c>
      <c r="B340" s="27">
        <v>13084</v>
      </c>
      <c r="C340" s="27" t="s">
        <v>342</v>
      </c>
      <c r="D340" s="72">
        <v>43423</v>
      </c>
      <c r="E340" s="27">
        <v>2018</v>
      </c>
      <c r="F340" s="27" t="s">
        <v>718</v>
      </c>
      <c r="G340" s="194">
        <v>187.57</v>
      </c>
    </row>
    <row r="341" spans="1:50" x14ac:dyDescent="0.25">
      <c r="A341" s="26" t="s">
        <v>334</v>
      </c>
      <c r="B341" s="27">
        <v>13083</v>
      </c>
      <c r="C341" s="27" t="s">
        <v>343</v>
      </c>
      <c r="D341" s="72">
        <v>43423</v>
      </c>
      <c r="E341" s="27">
        <v>2018</v>
      </c>
      <c r="F341" s="27" t="s">
        <v>718</v>
      </c>
      <c r="G341" s="194">
        <v>226.08</v>
      </c>
    </row>
    <row r="342" spans="1:50" x14ac:dyDescent="0.25">
      <c r="A342" s="26" t="s">
        <v>334</v>
      </c>
      <c r="B342" s="27">
        <v>13082</v>
      </c>
      <c r="C342" s="27" t="s">
        <v>344</v>
      </c>
      <c r="D342" s="72">
        <v>43423</v>
      </c>
      <c r="E342" s="27">
        <v>2018</v>
      </c>
      <c r="F342" s="27" t="s">
        <v>718</v>
      </c>
      <c r="G342" s="194">
        <v>237.4</v>
      </c>
    </row>
    <row r="343" spans="1:50" x14ac:dyDescent="0.25">
      <c r="A343" s="26" t="s">
        <v>334</v>
      </c>
      <c r="B343" s="27">
        <v>13081</v>
      </c>
      <c r="C343" s="27" t="s">
        <v>345</v>
      </c>
      <c r="D343" s="72">
        <v>43423</v>
      </c>
      <c r="E343" s="27">
        <v>2018</v>
      </c>
      <c r="F343" s="27" t="s">
        <v>718</v>
      </c>
      <c r="G343" s="194">
        <v>191.37</v>
      </c>
    </row>
    <row r="344" spans="1:50" x14ac:dyDescent="0.25">
      <c r="A344" s="26" t="s">
        <v>334</v>
      </c>
      <c r="B344" s="27">
        <v>13080</v>
      </c>
      <c r="C344" s="27" t="s">
        <v>346</v>
      </c>
      <c r="D344" s="72">
        <v>43423</v>
      </c>
      <c r="E344" s="27">
        <v>2018</v>
      </c>
      <c r="F344" s="27" t="s">
        <v>718</v>
      </c>
      <c r="G344" s="194">
        <v>205.48</v>
      </c>
    </row>
    <row r="345" spans="1:50" x14ac:dyDescent="0.25">
      <c r="A345" s="26" t="s">
        <v>334</v>
      </c>
      <c r="B345" s="27">
        <v>13079</v>
      </c>
      <c r="C345" s="27" t="s">
        <v>347</v>
      </c>
      <c r="D345" s="72">
        <v>43423</v>
      </c>
      <c r="E345" s="27">
        <v>2018</v>
      </c>
      <c r="F345" s="27" t="s">
        <v>718</v>
      </c>
      <c r="G345" s="194">
        <v>200.29</v>
      </c>
    </row>
    <row r="346" spans="1:50" x14ac:dyDescent="0.25">
      <c r="A346" s="26" t="s">
        <v>334</v>
      </c>
      <c r="B346" s="27">
        <v>13078</v>
      </c>
      <c r="C346" s="27" t="s">
        <v>348</v>
      </c>
      <c r="D346" s="72">
        <v>43423</v>
      </c>
      <c r="E346" s="27">
        <v>2018</v>
      </c>
      <c r="F346" s="27" t="s">
        <v>718</v>
      </c>
      <c r="G346" s="194">
        <v>219.02</v>
      </c>
      <c r="J346" s="48"/>
    </row>
    <row r="347" spans="1:50" x14ac:dyDescent="0.25">
      <c r="A347" s="26" t="s">
        <v>334</v>
      </c>
      <c r="B347" s="27">
        <v>13077</v>
      </c>
      <c r="C347" s="27" t="s">
        <v>349</v>
      </c>
      <c r="D347" s="72">
        <v>43423</v>
      </c>
      <c r="E347" s="27">
        <v>2018</v>
      </c>
      <c r="F347" s="27" t="s">
        <v>718</v>
      </c>
      <c r="G347" s="194">
        <v>406.61</v>
      </c>
      <c r="J347" s="48"/>
    </row>
    <row r="348" spans="1:50" x14ac:dyDescent="0.25">
      <c r="A348" s="26" t="s">
        <v>334</v>
      </c>
      <c r="B348" s="27">
        <v>13076</v>
      </c>
      <c r="C348" s="27" t="s">
        <v>350</v>
      </c>
      <c r="D348" s="72">
        <v>43423</v>
      </c>
      <c r="E348" s="27">
        <v>2018</v>
      </c>
      <c r="F348" s="27" t="s">
        <v>718</v>
      </c>
      <c r="G348" s="194">
        <v>384.72</v>
      </c>
      <c r="J348" s="48"/>
      <c r="AT348" s="41"/>
      <c r="AU348" s="41"/>
      <c r="AV348" s="41"/>
      <c r="AW348" s="41"/>
      <c r="AX348" s="41"/>
    </row>
    <row r="349" spans="1:50" x14ac:dyDescent="0.25">
      <c r="A349" s="26" t="s">
        <v>334</v>
      </c>
      <c r="B349" s="27">
        <v>13017</v>
      </c>
      <c r="C349" s="27" t="s">
        <v>351</v>
      </c>
      <c r="D349" s="72">
        <v>43395</v>
      </c>
      <c r="E349" s="27">
        <v>2018</v>
      </c>
      <c r="F349" s="27" t="s">
        <v>718</v>
      </c>
      <c r="G349" s="194">
        <v>234.24</v>
      </c>
      <c r="J349" s="48"/>
      <c r="AT349" s="41"/>
      <c r="AU349" s="41"/>
      <c r="AV349" s="41"/>
      <c r="AW349" s="41"/>
      <c r="AX349" s="41"/>
    </row>
    <row r="350" spans="1:50" x14ac:dyDescent="0.25">
      <c r="A350" s="26" t="s">
        <v>334</v>
      </c>
      <c r="B350" s="27">
        <v>13016</v>
      </c>
      <c r="C350" s="27" t="s">
        <v>352</v>
      </c>
      <c r="D350" s="72">
        <v>43395</v>
      </c>
      <c r="E350" s="27">
        <v>2018</v>
      </c>
      <c r="F350" s="27" t="s">
        <v>718</v>
      </c>
      <c r="G350" s="194">
        <v>218.79</v>
      </c>
      <c r="J350" s="48"/>
      <c r="AT350" s="41"/>
      <c r="AU350" s="41"/>
      <c r="AV350" s="41"/>
      <c r="AW350" s="41"/>
      <c r="AX350" s="41"/>
    </row>
    <row r="351" spans="1:50" x14ac:dyDescent="0.25">
      <c r="A351" s="26" t="s">
        <v>334</v>
      </c>
      <c r="B351" s="27">
        <v>13015</v>
      </c>
      <c r="C351" s="27" t="s">
        <v>353</v>
      </c>
      <c r="D351" s="72">
        <v>43395</v>
      </c>
      <c r="E351" s="27">
        <v>2018</v>
      </c>
      <c r="F351" s="27" t="s">
        <v>718</v>
      </c>
      <c r="G351" s="194">
        <v>224.08</v>
      </c>
      <c r="J351" s="48"/>
      <c r="AT351" s="195"/>
      <c r="AU351" s="196"/>
      <c r="AV351" s="197"/>
      <c r="AW351" s="198"/>
      <c r="AX351" s="41"/>
    </row>
    <row r="352" spans="1:50" x14ac:dyDescent="0.25">
      <c r="A352" s="26" t="s">
        <v>334</v>
      </c>
      <c r="B352" s="27">
        <v>13014</v>
      </c>
      <c r="C352" s="27" t="s">
        <v>354</v>
      </c>
      <c r="D352" s="72">
        <v>43395</v>
      </c>
      <c r="E352" s="27">
        <v>2018</v>
      </c>
      <c r="F352" s="27" t="s">
        <v>718</v>
      </c>
      <c r="G352" s="194">
        <v>233.59</v>
      </c>
      <c r="J352" s="48"/>
      <c r="AT352" s="195"/>
      <c r="AU352" s="196"/>
      <c r="AV352" s="41"/>
      <c r="AW352" s="41"/>
      <c r="AX352" s="41"/>
    </row>
    <row r="353" spans="1:47" x14ac:dyDescent="0.25">
      <c r="A353" s="26" t="s">
        <v>334</v>
      </c>
      <c r="B353" s="27">
        <v>13013</v>
      </c>
      <c r="C353" s="27" t="s">
        <v>355</v>
      </c>
      <c r="D353" s="72">
        <v>43395</v>
      </c>
      <c r="E353" s="27">
        <v>2018</v>
      </c>
      <c r="F353" s="27" t="s">
        <v>718</v>
      </c>
      <c r="G353" s="194">
        <v>209.29</v>
      </c>
      <c r="J353" s="48"/>
      <c r="AT353" s="195"/>
      <c r="AU353" s="196"/>
    </row>
    <row r="354" spans="1:47" x14ac:dyDescent="0.25">
      <c r="A354" s="26" t="s">
        <v>334</v>
      </c>
      <c r="B354" s="27">
        <v>13012</v>
      </c>
      <c r="C354" s="27" t="s">
        <v>356</v>
      </c>
      <c r="D354" s="72">
        <v>43395</v>
      </c>
      <c r="E354" s="27">
        <v>2018</v>
      </c>
      <c r="F354" s="27" t="s">
        <v>718</v>
      </c>
      <c r="G354" s="194">
        <v>194.96</v>
      </c>
      <c r="J354" s="48"/>
      <c r="O354" s="26" t="s">
        <v>720</v>
      </c>
      <c r="AT354" s="195"/>
      <c r="AU354" s="196"/>
    </row>
    <row r="355" spans="1:47" x14ac:dyDescent="0.25">
      <c r="A355" s="26" t="s">
        <v>334</v>
      </c>
      <c r="B355" s="27">
        <v>13011</v>
      </c>
      <c r="C355" s="27" t="s">
        <v>357</v>
      </c>
      <c r="D355" s="72">
        <v>43395</v>
      </c>
      <c r="E355" s="27">
        <v>2018</v>
      </c>
      <c r="F355" s="27" t="s">
        <v>718</v>
      </c>
      <c r="G355" s="194">
        <v>204.78</v>
      </c>
      <c r="J355" s="48"/>
      <c r="AT355" s="195"/>
      <c r="AU355" s="196"/>
    </row>
    <row r="356" spans="1:47" x14ac:dyDescent="0.25">
      <c r="A356" s="26" t="s">
        <v>334</v>
      </c>
      <c r="B356" s="27">
        <v>13010</v>
      </c>
      <c r="C356" s="27" t="s">
        <v>358</v>
      </c>
      <c r="D356" s="72">
        <v>43395</v>
      </c>
      <c r="E356" s="27">
        <v>2018</v>
      </c>
      <c r="F356" s="27" t="s">
        <v>718</v>
      </c>
      <c r="G356" s="194">
        <v>180.91</v>
      </c>
      <c r="J356" s="48"/>
      <c r="AT356" s="199"/>
      <c r="AU356" s="200"/>
    </row>
    <row r="357" spans="1:47" x14ac:dyDescent="0.25">
      <c r="A357" s="26" t="s">
        <v>334</v>
      </c>
      <c r="B357" s="27">
        <v>13009</v>
      </c>
      <c r="C357" s="27" t="s">
        <v>359</v>
      </c>
      <c r="D357" s="72">
        <v>43395</v>
      </c>
      <c r="E357" s="27">
        <v>2018</v>
      </c>
      <c r="F357" s="27" t="s">
        <v>718</v>
      </c>
      <c r="G357" s="194">
        <v>160.32</v>
      </c>
      <c r="J357" s="48"/>
      <c r="AT357" s="195"/>
      <c r="AU357" s="196"/>
    </row>
    <row r="358" spans="1:47" x14ac:dyDescent="0.25">
      <c r="A358" s="26" t="s">
        <v>334</v>
      </c>
      <c r="B358" s="27">
        <v>13008</v>
      </c>
      <c r="C358" s="27" t="s">
        <v>360</v>
      </c>
      <c r="D358" s="72">
        <v>43395</v>
      </c>
      <c r="E358" s="27">
        <v>2018</v>
      </c>
      <c r="F358" s="27" t="s">
        <v>718</v>
      </c>
      <c r="G358" s="194">
        <v>153.01</v>
      </c>
      <c r="J358" s="48"/>
      <c r="AT358" s="201"/>
      <c r="AU358" s="200"/>
    </row>
    <row r="359" spans="1:47" x14ac:dyDescent="0.25">
      <c r="A359" s="26" t="s">
        <v>334</v>
      </c>
      <c r="B359" s="27">
        <v>13007</v>
      </c>
      <c r="C359" s="27" t="s">
        <v>361</v>
      </c>
      <c r="D359" s="72">
        <v>43395</v>
      </c>
      <c r="E359" s="27">
        <v>2018</v>
      </c>
      <c r="F359" s="27" t="s">
        <v>718</v>
      </c>
      <c r="G359" s="194">
        <v>147.84</v>
      </c>
      <c r="J359" s="48"/>
      <c r="AT359" s="195"/>
      <c r="AU359" s="196"/>
    </row>
    <row r="360" spans="1:47" x14ac:dyDescent="0.25">
      <c r="A360" s="26" t="s">
        <v>334</v>
      </c>
      <c r="B360" s="27">
        <v>13006</v>
      </c>
      <c r="C360" s="27" t="s">
        <v>362</v>
      </c>
      <c r="D360" s="72">
        <v>43395</v>
      </c>
      <c r="E360" s="27">
        <v>2018</v>
      </c>
      <c r="F360" s="27" t="s">
        <v>718</v>
      </c>
      <c r="G360" s="194">
        <v>135.9</v>
      </c>
      <c r="J360" s="48"/>
      <c r="AT360" s="195"/>
      <c r="AU360" s="196"/>
    </row>
    <row r="361" spans="1:47" x14ac:dyDescent="0.25">
      <c r="A361" s="26" t="s">
        <v>334</v>
      </c>
      <c r="B361" s="27">
        <v>13005</v>
      </c>
      <c r="C361" s="27" t="s">
        <v>363</v>
      </c>
      <c r="D361" s="72">
        <v>43395</v>
      </c>
      <c r="E361" s="27">
        <v>2018</v>
      </c>
      <c r="F361" s="27" t="s">
        <v>718</v>
      </c>
      <c r="G361" s="194">
        <v>136.88</v>
      </c>
      <c r="AT361" s="195"/>
      <c r="AU361" s="200"/>
    </row>
    <row r="362" spans="1:47" x14ac:dyDescent="0.25">
      <c r="A362" s="26" t="s">
        <v>334</v>
      </c>
      <c r="B362" s="27">
        <v>13004</v>
      </c>
      <c r="C362" s="27" t="s">
        <v>364</v>
      </c>
      <c r="D362" s="72">
        <v>43395</v>
      </c>
      <c r="E362" s="27">
        <v>2018</v>
      </c>
      <c r="F362" s="27" t="s">
        <v>718</v>
      </c>
      <c r="G362" s="194">
        <v>128.63999999999999</v>
      </c>
      <c r="AT362" s="195"/>
      <c r="AU362" s="196"/>
    </row>
    <row r="363" spans="1:47" x14ac:dyDescent="0.25">
      <c r="A363" s="26" t="s">
        <v>334</v>
      </c>
      <c r="B363" s="27">
        <v>13003</v>
      </c>
      <c r="C363" s="27" t="s">
        <v>365</v>
      </c>
      <c r="D363" s="72">
        <v>43395</v>
      </c>
      <c r="E363" s="27">
        <v>2018</v>
      </c>
      <c r="F363" s="27" t="s">
        <v>718</v>
      </c>
      <c r="G363" s="194">
        <v>402.35</v>
      </c>
      <c r="AT363" s="202"/>
      <c r="AU363" s="203"/>
    </row>
    <row r="364" spans="1:47" x14ac:dyDescent="0.25">
      <c r="A364" s="26" t="s">
        <v>334</v>
      </c>
      <c r="B364" s="27">
        <v>13002</v>
      </c>
      <c r="C364" s="27" t="s">
        <v>366</v>
      </c>
      <c r="D364" s="72">
        <v>43395</v>
      </c>
      <c r="E364" s="27">
        <v>2018</v>
      </c>
      <c r="F364" s="27" t="s">
        <v>718</v>
      </c>
      <c r="G364" s="194">
        <v>408.26</v>
      </c>
      <c r="AT364" s="195"/>
      <c r="AU364" s="196"/>
    </row>
    <row r="365" spans="1:47" x14ac:dyDescent="0.25">
      <c r="A365" s="26" t="s">
        <v>5</v>
      </c>
      <c r="B365" s="27">
        <v>12946</v>
      </c>
      <c r="C365" s="27" t="s">
        <v>367</v>
      </c>
      <c r="D365" s="29">
        <v>43314</v>
      </c>
      <c r="E365" s="27">
        <v>2018</v>
      </c>
      <c r="F365" s="27" t="s">
        <v>718</v>
      </c>
      <c r="G365" s="177">
        <v>1000</v>
      </c>
      <c r="AT365" s="198"/>
      <c r="AU365" s="204"/>
    </row>
    <row r="366" spans="1:47" x14ac:dyDescent="0.25">
      <c r="A366" s="26" t="s">
        <v>5</v>
      </c>
      <c r="B366" s="27">
        <v>12945</v>
      </c>
      <c r="C366" s="27" t="s">
        <v>368</v>
      </c>
      <c r="D366" s="29">
        <v>43314</v>
      </c>
      <c r="E366" s="27">
        <v>2018</v>
      </c>
      <c r="F366" s="27" t="s">
        <v>718</v>
      </c>
      <c r="G366" s="177">
        <v>880</v>
      </c>
      <c r="AT366" s="41"/>
      <c r="AU366" s="41"/>
    </row>
    <row r="367" spans="1:47" x14ac:dyDescent="0.25">
      <c r="A367" s="26" t="s">
        <v>5</v>
      </c>
      <c r="B367" s="27">
        <v>12944</v>
      </c>
      <c r="C367" s="27" t="s">
        <v>369</v>
      </c>
      <c r="D367" s="29">
        <v>43314</v>
      </c>
      <c r="E367" s="27">
        <v>2018</v>
      </c>
      <c r="F367" s="27" t="s">
        <v>718</v>
      </c>
      <c r="G367" s="177">
        <v>790</v>
      </c>
    </row>
    <row r="368" spans="1:47" x14ac:dyDescent="0.25">
      <c r="A368" s="26" t="s">
        <v>5</v>
      </c>
      <c r="B368" s="27">
        <v>12943</v>
      </c>
      <c r="C368" s="27" t="s">
        <v>370</v>
      </c>
      <c r="D368" s="29">
        <v>43314</v>
      </c>
      <c r="E368" s="27">
        <v>2018</v>
      </c>
      <c r="F368" s="27" t="s">
        <v>718</v>
      </c>
      <c r="G368" s="177">
        <v>770</v>
      </c>
    </row>
    <row r="369" spans="1:7" x14ac:dyDescent="0.25">
      <c r="A369" s="26" t="s">
        <v>5</v>
      </c>
      <c r="B369" s="27">
        <v>12942</v>
      </c>
      <c r="C369" s="27" t="s">
        <v>371</v>
      </c>
      <c r="D369" s="29">
        <v>43314</v>
      </c>
      <c r="E369" s="27">
        <v>2018</v>
      </c>
      <c r="F369" s="27" t="s">
        <v>718</v>
      </c>
      <c r="G369" s="177">
        <v>910</v>
      </c>
    </row>
    <row r="370" spans="1:7" x14ac:dyDescent="0.25">
      <c r="A370" s="26" t="s">
        <v>5</v>
      </c>
      <c r="B370" s="27">
        <v>12941</v>
      </c>
      <c r="C370" s="27" t="s">
        <v>372</v>
      </c>
      <c r="D370" s="29">
        <v>43314</v>
      </c>
      <c r="E370" s="27">
        <v>2018</v>
      </c>
      <c r="F370" s="27" t="s">
        <v>718</v>
      </c>
      <c r="G370" s="177">
        <v>910</v>
      </c>
    </row>
    <row r="371" spans="1:7" x14ac:dyDescent="0.25">
      <c r="A371" s="26" t="s">
        <v>5</v>
      </c>
      <c r="B371" s="27">
        <v>12940</v>
      </c>
      <c r="C371" s="27" t="s">
        <v>373</v>
      </c>
      <c r="D371" s="29">
        <v>43314</v>
      </c>
      <c r="E371" s="27">
        <v>2018</v>
      </c>
      <c r="F371" s="27" t="s">
        <v>718</v>
      </c>
      <c r="G371" s="177">
        <v>889.99999999999989</v>
      </c>
    </row>
    <row r="372" spans="1:7" x14ac:dyDescent="0.25">
      <c r="A372" s="26" t="s">
        <v>5</v>
      </c>
      <c r="B372" s="27">
        <v>12939</v>
      </c>
      <c r="C372" s="27" t="s">
        <v>374</v>
      </c>
      <c r="D372" s="29">
        <v>43314</v>
      </c>
      <c r="E372" s="27">
        <v>2018</v>
      </c>
      <c r="F372" s="27" t="s">
        <v>718</v>
      </c>
      <c r="G372" s="177">
        <v>800</v>
      </c>
    </row>
    <row r="373" spans="1:7" x14ac:dyDescent="0.25">
      <c r="A373" s="26" t="s">
        <v>5</v>
      </c>
      <c r="B373" s="27">
        <v>12938</v>
      </c>
      <c r="C373" s="27" t="s">
        <v>375</v>
      </c>
      <c r="D373" s="29">
        <v>43314</v>
      </c>
      <c r="E373" s="27">
        <v>2018</v>
      </c>
      <c r="F373" s="27" t="s">
        <v>718</v>
      </c>
      <c r="G373" s="177">
        <v>829.99999999999989</v>
      </c>
    </row>
    <row r="374" spans="1:7" x14ac:dyDescent="0.25">
      <c r="A374" s="26" t="s">
        <v>5</v>
      </c>
      <c r="B374" s="27">
        <v>12937</v>
      </c>
      <c r="C374" s="27" t="s">
        <v>376</v>
      </c>
      <c r="D374" s="29">
        <v>43314</v>
      </c>
      <c r="E374" s="27">
        <v>2018</v>
      </c>
      <c r="F374" s="27" t="s">
        <v>718</v>
      </c>
      <c r="G374" s="177">
        <v>950</v>
      </c>
    </row>
    <row r="375" spans="1:7" x14ac:dyDescent="0.25">
      <c r="A375" s="26" t="s">
        <v>5</v>
      </c>
      <c r="B375" s="27">
        <v>12936</v>
      </c>
      <c r="C375" s="27" t="s">
        <v>377</v>
      </c>
      <c r="D375" s="29">
        <v>43314</v>
      </c>
      <c r="E375" s="27">
        <v>2018</v>
      </c>
      <c r="F375" s="27" t="s">
        <v>718</v>
      </c>
      <c r="G375" s="177">
        <v>940</v>
      </c>
    </row>
    <row r="376" spans="1:7" x14ac:dyDescent="0.25">
      <c r="A376" s="26" t="s">
        <v>5</v>
      </c>
      <c r="B376" s="27">
        <v>12935</v>
      </c>
      <c r="C376" s="27" t="s">
        <v>378</v>
      </c>
      <c r="D376" s="29">
        <v>43314</v>
      </c>
      <c r="E376" s="27">
        <v>2018</v>
      </c>
      <c r="F376" s="27" t="s">
        <v>718</v>
      </c>
      <c r="G376" s="177">
        <v>829.99999999999989</v>
      </c>
    </row>
    <row r="377" spans="1:7" x14ac:dyDescent="0.25">
      <c r="A377" s="26" t="s">
        <v>5</v>
      </c>
      <c r="B377" s="27">
        <v>12934</v>
      </c>
      <c r="C377" s="27" t="s">
        <v>379</v>
      </c>
      <c r="D377" s="29">
        <v>43314</v>
      </c>
      <c r="E377" s="27">
        <v>2018</v>
      </c>
      <c r="F377" s="27" t="s">
        <v>718</v>
      </c>
      <c r="G377" s="177">
        <v>780</v>
      </c>
    </row>
    <row r="378" spans="1:7" x14ac:dyDescent="0.25">
      <c r="A378" s="26" t="s">
        <v>5</v>
      </c>
      <c r="B378" s="27">
        <v>12933</v>
      </c>
      <c r="C378" s="27" t="s">
        <v>380</v>
      </c>
      <c r="D378" s="29">
        <v>43314</v>
      </c>
      <c r="E378" s="27">
        <v>2018</v>
      </c>
      <c r="F378" s="27" t="s">
        <v>718</v>
      </c>
      <c r="G378" s="177">
        <v>960</v>
      </c>
    </row>
    <row r="379" spans="1:7" x14ac:dyDescent="0.25">
      <c r="A379" s="26" t="s">
        <v>5</v>
      </c>
      <c r="B379" s="27">
        <v>12932</v>
      </c>
      <c r="C379" s="27" t="s">
        <v>381</v>
      </c>
      <c r="D379" s="29">
        <v>43314</v>
      </c>
      <c r="E379" s="27">
        <v>2018</v>
      </c>
      <c r="F379" s="27" t="s">
        <v>718</v>
      </c>
      <c r="G379" s="177">
        <v>910</v>
      </c>
    </row>
    <row r="380" spans="1:7" x14ac:dyDescent="0.25">
      <c r="A380" s="26" t="s">
        <v>334</v>
      </c>
      <c r="B380" s="27">
        <v>12882</v>
      </c>
      <c r="C380" s="27" t="s">
        <v>382</v>
      </c>
      <c r="D380" s="72">
        <v>43368</v>
      </c>
      <c r="E380" s="27">
        <v>2018</v>
      </c>
      <c r="F380" s="27" t="s">
        <v>718</v>
      </c>
      <c r="G380" s="194">
        <v>275.97000000000003</v>
      </c>
    </row>
    <row r="381" spans="1:7" x14ac:dyDescent="0.25">
      <c r="A381" s="26" t="s">
        <v>334</v>
      </c>
      <c r="B381" s="27">
        <v>12881</v>
      </c>
      <c r="C381" s="27" t="s">
        <v>383</v>
      </c>
      <c r="D381" s="72">
        <v>43368</v>
      </c>
      <c r="E381" s="27">
        <v>2018</v>
      </c>
      <c r="F381" s="27" t="s">
        <v>718</v>
      </c>
      <c r="G381" s="194">
        <v>269.7</v>
      </c>
    </row>
    <row r="382" spans="1:7" x14ac:dyDescent="0.25">
      <c r="A382" s="26" t="s">
        <v>334</v>
      </c>
      <c r="B382" s="27">
        <v>12880</v>
      </c>
      <c r="C382" s="27" t="s">
        <v>384</v>
      </c>
      <c r="D382" s="72">
        <v>43368</v>
      </c>
      <c r="E382" s="27">
        <v>2018</v>
      </c>
      <c r="F382" s="27" t="s">
        <v>718</v>
      </c>
      <c r="G382" s="194">
        <v>249.78</v>
      </c>
    </row>
    <row r="383" spans="1:7" x14ac:dyDescent="0.25">
      <c r="A383" s="26" t="s">
        <v>334</v>
      </c>
      <c r="B383" s="27">
        <v>12879</v>
      </c>
      <c r="C383" s="27" t="s">
        <v>385</v>
      </c>
      <c r="D383" s="72">
        <v>43368</v>
      </c>
      <c r="E383" s="27">
        <v>2018</v>
      </c>
      <c r="F383" s="27" t="s">
        <v>718</v>
      </c>
      <c r="G383" s="194">
        <v>270.27999999999997</v>
      </c>
    </row>
    <row r="384" spans="1:7" x14ac:dyDescent="0.25">
      <c r="A384" s="26" t="s">
        <v>334</v>
      </c>
      <c r="B384" s="27">
        <v>12878</v>
      </c>
      <c r="C384" s="27" t="s">
        <v>386</v>
      </c>
      <c r="D384" s="72">
        <v>43368</v>
      </c>
      <c r="E384" s="27">
        <v>2018</v>
      </c>
      <c r="F384" s="27" t="s">
        <v>718</v>
      </c>
      <c r="G384" s="194">
        <v>222.55</v>
      </c>
    </row>
    <row r="385" spans="1:50" x14ac:dyDescent="0.25">
      <c r="A385" s="26" t="s">
        <v>334</v>
      </c>
      <c r="B385" s="27">
        <v>12877</v>
      </c>
      <c r="C385" s="27" t="s">
        <v>387</v>
      </c>
      <c r="D385" s="72">
        <v>43368</v>
      </c>
      <c r="E385" s="27">
        <v>2018</v>
      </c>
      <c r="F385" s="27" t="s">
        <v>718</v>
      </c>
      <c r="G385" s="194">
        <v>229.68</v>
      </c>
    </row>
    <row r="386" spans="1:50" x14ac:dyDescent="0.25">
      <c r="A386" s="26" t="s">
        <v>334</v>
      </c>
      <c r="B386" s="27">
        <v>12876</v>
      </c>
      <c r="C386" s="27" t="s">
        <v>388</v>
      </c>
      <c r="D386" s="72">
        <v>43368</v>
      </c>
      <c r="E386" s="27">
        <v>2018</v>
      </c>
      <c r="F386" s="27" t="s">
        <v>718</v>
      </c>
      <c r="G386" s="194">
        <v>214.09</v>
      </c>
    </row>
    <row r="387" spans="1:50" x14ac:dyDescent="0.25">
      <c r="A387" s="26" t="s">
        <v>334</v>
      </c>
      <c r="B387" s="27">
        <v>12875</v>
      </c>
      <c r="C387" s="27" t="s">
        <v>389</v>
      </c>
      <c r="D387" s="72">
        <v>43368</v>
      </c>
      <c r="E387" s="27">
        <v>2018</v>
      </c>
      <c r="F387" s="27" t="s">
        <v>718</v>
      </c>
      <c r="G387" s="194">
        <v>224.33</v>
      </c>
    </row>
    <row r="388" spans="1:50" x14ac:dyDescent="0.25">
      <c r="A388" s="26" t="s">
        <v>334</v>
      </c>
      <c r="B388" s="27">
        <v>12874</v>
      </c>
      <c r="C388" s="27" t="s">
        <v>390</v>
      </c>
      <c r="D388" s="72">
        <v>43368</v>
      </c>
      <c r="E388" s="27">
        <v>2018</v>
      </c>
      <c r="F388" s="27" t="s">
        <v>718</v>
      </c>
      <c r="G388" s="194">
        <v>168.37</v>
      </c>
    </row>
    <row r="389" spans="1:50" x14ac:dyDescent="0.25">
      <c r="A389" s="26" t="s">
        <v>334</v>
      </c>
      <c r="B389" s="27">
        <v>12873</v>
      </c>
      <c r="C389" s="27" t="s">
        <v>391</v>
      </c>
      <c r="D389" s="72">
        <v>43368</v>
      </c>
      <c r="E389" s="27">
        <v>2018</v>
      </c>
      <c r="F389" s="27" t="s">
        <v>718</v>
      </c>
      <c r="G389" s="194">
        <v>197.56</v>
      </c>
      <c r="AV389" s="205"/>
      <c r="AW389" s="205"/>
      <c r="AX389" s="205"/>
    </row>
    <row r="390" spans="1:50" x14ac:dyDescent="0.25">
      <c r="A390" s="26" t="s">
        <v>334</v>
      </c>
      <c r="B390" s="27">
        <v>12872</v>
      </c>
      <c r="C390" s="27" t="s">
        <v>392</v>
      </c>
      <c r="D390" s="72">
        <v>43368</v>
      </c>
      <c r="E390" s="27">
        <v>2018</v>
      </c>
      <c r="F390" s="27" t="s">
        <v>718</v>
      </c>
      <c r="G390" s="194">
        <v>184.54</v>
      </c>
      <c r="AV390" s="57"/>
      <c r="AW390" s="57"/>
      <c r="AX390" s="57"/>
    </row>
    <row r="391" spans="1:50" x14ac:dyDescent="0.25">
      <c r="A391" s="26" t="s">
        <v>334</v>
      </c>
      <c r="B391" s="27">
        <v>12871</v>
      </c>
      <c r="C391" s="27" t="s">
        <v>393</v>
      </c>
      <c r="D391" s="72">
        <v>43368</v>
      </c>
      <c r="E391" s="27">
        <v>2018</v>
      </c>
      <c r="F391" s="27" t="s">
        <v>718</v>
      </c>
      <c r="G391" s="194">
        <v>193.41</v>
      </c>
    </row>
    <row r="392" spans="1:50" x14ac:dyDescent="0.25">
      <c r="A392" s="26" t="s">
        <v>334</v>
      </c>
      <c r="B392" s="27">
        <v>12870</v>
      </c>
      <c r="C392" s="27" t="s">
        <v>394</v>
      </c>
      <c r="D392" s="72">
        <v>43368</v>
      </c>
      <c r="E392" s="27">
        <v>2018</v>
      </c>
      <c r="F392" s="27" t="s">
        <v>718</v>
      </c>
      <c r="G392" s="194">
        <v>156.46</v>
      </c>
    </row>
    <row r="393" spans="1:50" x14ac:dyDescent="0.25">
      <c r="A393" s="26" t="s">
        <v>334</v>
      </c>
      <c r="B393" s="27">
        <v>12869</v>
      </c>
      <c r="C393" s="27" t="s">
        <v>395</v>
      </c>
      <c r="D393" s="72">
        <v>43368</v>
      </c>
      <c r="E393" s="27">
        <v>2018</v>
      </c>
      <c r="F393" s="27" t="s">
        <v>718</v>
      </c>
      <c r="G393" s="194">
        <v>153.13</v>
      </c>
    </row>
    <row r="394" spans="1:50" x14ac:dyDescent="0.25">
      <c r="A394" s="26" t="s">
        <v>334</v>
      </c>
      <c r="B394" s="27">
        <v>12868</v>
      </c>
      <c r="C394" s="27" t="s">
        <v>396</v>
      </c>
      <c r="D394" s="72">
        <v>43368</v>
      </c>
      <c r="E394" s="27">
        <v>2018</v>
      </c>
      <c r="F394" s="27" t="s">
        <v>718</v>
      </c>
      <c r="G394" s="194">
        <v>368.43</v>
      </c>
    </row>
    <row r="395" spans="1:50" x14ac:dyDescent="0.25">
      <c r="A395" s="26" t="s">
        <v>334</v>
      </c>
      <c r="B395" s="27">
        <v>12867</v>
      </c>
      <c r="C395" s="27" t="s">
        <v>397</v>
      </c>
      <c r="D395" s="72">
        <v>43368</v>
      </c>
      <c r="E395" s="27">
        <v>2018</v>
      </c>
      <c r="F395" s="27" t="s">
        <v>718</v>
      </c>
      <c r="G395" s="194">
        <v>392.86</v>
      </c>
    </row>
    <row r="396" spans="1:50" x14ac:dyDescent="0.25">
      <c r="A396" s="26" t="s">
        <v>334</v>
      </c>
      <c r="B396" s="27">
        <v>12801</v>
      </c>
      <c r="C396" s="27" t="s">
        <v>398</v>
      </c>
      <c r="D396" s="72">
        <v>43356</v>
      </c>
      <c r="E396" s="27">
        <v>2018</v>
      </c>
      <c r="F396" s="27" t="s">
        <v>718</v>
      </c>
      <c r="G396" s="194">
        <v>1250</v>
      </c>
    </row>
    <row r="397" spans="1:50" x14ac:dyDescent="0.25">
      <c r="A397" s="26" t="s">
        <v>334</v>
      </c>
      <c r="B397" s="27">
        <v>12800</v>
      </c>
      <c r="C397" s="27" t="s">
        <v>399</v>
      </c>
      <c r="D397" s="72">
        <v>43357</v>
      </c>
      <c r="E397" s="27">
        <v>2018</v>
      </c>
      <c r="F397" s="27" t="s">
        <v>718</v>
      </c>
      <c r="G397" s="194">
        <v>1250</v>
      </c>
    </row>
    <row r="398" spans="1:50" x14ac:dyDescent="0.25">
      <c r="A398" s="26" t="s">
        <v>334</v>
      </c>
      <c r="B398" s="27">
        <v>12799</v>
      </c>
      <c r="C398" s="27" t="s">
        <v>400</v>
      </c>
      <c r="D398" s="72">
        <v>43357</v>
      </c>
      <c r="E398" s="27">
        <v>2018</v>
      </c>
      <c r="F398" s="27" t="s">
        <v>718</v>
      </c>
      <c r="G398" s="194">
        <v>1250</v>
      </c>
    </row>
    <row r="399" spans="1:50" x14ac:dyDescent="0.25">
      <c r="A399" s="26" t="s">
        <v>334</v>
      </c>
      <c r="B399" s="27">
        <v>12798</v>
      </c>
      <c r="C399" s="27" t="s">
        <v>401</v>
      </c>
      <c r="D399" s="72">
        <v>43357</v>
      </c>
      <c r="E399" s="27">
        <v>2018</v>
      </c>
      <c r="F399" s="27" t="s">
        <v>718</v>
      </c>
      <c r="G399" s="194">
        <v>1250</v>
      </c>
    </row>
    <row r="400" spans="1:50" x14ac:dyDescent="0.25">
      <c r="A400" s="26" t="s">
        <v>334</v>
      </c>
      <c r="B400" s="27">
        <v>12797</v>
      </c>
      <c r="C400" s="27" t="s">
        <v>402</v>
      </c>
      <c r="D400" s="72">
        <v>43356</v>
      </c>
      <c r="E400" s="27">
        <v>2018</v>
      </c>
      <c r="F400" s="27" t="s">
        <v>718</v>
      </c>
      <c r="G400" s="194">
        <v>1250</v>
      </c>
    </row>
    <row r="401" spans="1:55" x14ac:dyDescent="0.25">
      <c r="A401" s="26" t="s">
        <v>334</v>
      </c>
      <c r="B401" s="27">
        <v>12796</v>
      </c>
      <c r="C401" s="27" t="s">
        <v>403</v>
      </c>
      <c r="D401" s="72">
        <v>43356</v>
      </c>
      <c r="E401" s="27">
        <v>2018</v>
      </c>
      <c r="F401" s="27" t="s">
        <v>718</v>
      </c>
      <c r="G401" s="194">
        <v>1250</v>
      </c>
    </row>
    <row r="402" spans="1:55" x14ac:dyDescent="0.25">
      <c r="A402" s="26" t="s">
        <v>334</v>
      </c>
      <c r="B402" s="27">
        <v>12658</v>
      </c>
      <c r="C402" s="27" t="s">
        <v>404</v>
      </c>
      <c r="D402" s="72">
        <v>43332</v>
      </c>
      <c r="E402" s="27">
        <v>2018</v>
      </c>
      <c r="F402" s="27" t="s">
        <v>718</v>
      </c>
      <c r="G402" s="194">
        <v>202.63</v>
      </c>
    </row>
    <row r="403" spans="1:55" x14ac:dyDescent="0.25">
      <c r="A403" s="26" t="s">
        <v>334</v>
      </c>
      <c r="B403" s="27">
        <v>12657</v>
      </c>
      <c r="C403" s="27" t="s">
        <v>405</v>
      </c>
      <c r="D403" s="72">
        <v>43332</v>
      </c>
      <c r="E403" s="27">
        <v>2018</v>
      </c>
      <c r="F403" s="27" t="s">
        <v>718</v>
      </c>
      <c r="G403" s="194">
        <v>240.94</v>
      </c>
      <c r="AT403" s="205"/>
      <c r="AU403" s="205"/>
    </row>
    <row r="404" spans="1:55" x14ac:dyDescent="0.25">
      <c r="A404" s="26" t="s">
        <v>334</v>
      </c>
      <c r="B404" s="27">
        <v>12656</v>
      </c>
      <c r="C404" s="27" t="s">
        <v>406</v>
      </c>
      <c r="D404" s="72">
        <v>43332</v>
      </c>
      <c r="E404" s="27">
        <v>2018</v>
      </c>
      <c r="F404" s="27" t="s">
        <v>718</v>
      </c>
      <c r="G404" s="194">
        <v>211.18</v>
      </c>
      <c r="AT404" s="57"/>
      <c r="AU404" s="57"/>
      <c r="AY404" s="41"/>
      <c r="AZ404" s="41"/>
      <c r="BA404" s="41"/>
      <c r="BB404" s="41"/>
      <c r="BC404" s="41"/>
    </row>
    <row r="405" spans="1:55" x14ac:dyDescent="0.25">
      <c r="A405" s="26" t="s">
        <v>334</v>
      </c>
      <c r="B405" s="27">
        <v>12655</v>
      </c>
      <c r="C405" s="27" t="s">
        <v>407</v>
      </c>
      <c r="D405" s="72">
        <v>43332</v>
      </c>
      <c r="E405" s="27">
        <v>2018</v>
      </c>
      <c r="F405" s="27" t="s">
        <v>718</v>
      </c>
      <c r="G405" s="194">
        <v>212.34</v>
      </c>
    </row>
    <row r="406" spans="1:55" x14ac:dyDescent="0.25">
      <c r="A406" s="26" t="s">
        <v>334</v>
      </c>
      <c r="B406" s="27">
        <v>12654</v>
      </c>
      <c r="C406" s="27" t="s">
        <v>408</v>
      </c>
      <c r="D406" s="72">
        <v>43332</v>
      </c>
      <c r="E406" s="27">
        <v>2018</v>
      </c>
      <c r="F406" s="27" t="s">
        <v>718</v>
      </c>
      <c r="G406" s="194">
        <v>206.5</v>
      </c>
      <c r="AY406" s="205"/>
      <c r="AZ406" s="205"/>
      <c r="BA406" s="205"/>
      <c r="BB406" s="205"/>
      <c r="BC406" s="205"/>
    </row>
    <row r="407" spans="1:55" x14ac:dyDescent="0.25">
      <c r="A407" s="26" t="s">
        <v>334</v>
      </c>
      <c r="B407" s="27">
        <v>12653</v>
      </c>
      <c r="C407" s="27" t="s">
        <v>409</v>
      </c>
      <c r="D407" s="72">
        <v>43332</v>
      </c>
      <c r="E407" s="27">
        <v>2018</v>
      </c>
      <c r="F407" s="27" t="s">
        <v>718</v>
      </c>
      <c r="G407" s="194">
        <v>182.68</v>
      </c>
      <c r="AY407" s="205"/>
      <c r="AZ407" s="205"/>
      <c r="BA407" s="205"/>
      <c r="BB407" s="205"/>
      <c r="BC407" s="205"/>
    </row>
    <row r="408" spans="1:55" x14ac:dyDescent="0.25">
      <c r="A408" s="26" t="s">
        <v>334</v>
      </c>
      <c r="B408" s="27">
        <v>12652</v>
      </c>
      <c r="C408" s="27" t="s">
        <v>410</v>
      </c>
      <c r="D408" s="72">
        <v>43332</v>
      </c>
      <c r="E408" s="27">
        <v>2018</v>
      </c>
      <c r="F408" s="27" t="s">
        <v>718</v>
      </c>
      <c r="G408" s="194">
        <v>161.57</v>
      </c>
    </row>
    <row r="409" spans="1:55" x14ac:dyDescent="0.25">
      <c r="A409" s="26" t="s">
        <v>334</v>
      </c>
      <c r="B409" s="27">
        <v>12651</v>
      </c>
      <c r="C409" s="27" t="s">
        <v>411</v>
      </c>
      <c r="D409" s="72">
        <v>43332</v>
      </c>
      <c r="E409" s="27">
        <v>2018</v>
      </c>
      <c r="F409" s="27" t="s">
        <v>718</v>
      </c>
      <c r="G409" s="194">
        <v>159.69999999999999</v>
      </c>
    </row>
    <row r="410" spans="1:55" x14ac:dyDescent="0.25">
      <c r="A410" s="26" t="s">
        <v>334</v>
      </c>
      <c r="B410" s="27">
        <v>12650</v>
      </c>
      <c r="C410" s="27" t="s">
        <v>412</v>
      </c>
      <c r="D410" s="72">
        <v>43332</v>
      </c>
      <c r="E410" s="27">
        <v>2018</v>
      </c>
      <c r="F410" s="27" t="s">
        <v>718</v>
      </c>
      <c r="G410" s="194">
        <v>159.03</v>
      </c>
    </row>
    <row r="411" spans="1:55" x14ac:dyDescent="0.25">
      <c r="A411" s="26" t="s">
        <v>334</v>
      </c>
      <c r="B411" s="27">
        <v>12649</v>
      </c>
      <c r="C411" s="27" t="s">
        <v>413</v>
      </c>
      <c r="D411" s="72">
        <v>43332</v>
      </c>
      <c r="E411" s="27">
        <v>2018</v>
      </c>
      <c r="F411" s="27" t="s">
        <v>718</v>
      </c>
      <c r="G411" s="194">
        <v>157.04</v>
      </c>
    </row>
    <row r="412" spans="1:55" x14ac:dyDescent="0.25">
      <c r="A412" s="26" t="s">
        <v>334</v>
      </c>
      <c r="B412" s="27">
        <v>12648</v>
      </c>
      <c r="C412" s="27" t="s">
        <v>414</v>
      </c>
      <c r="D412" s="72">
        <v>43332</v>
      </c>
      <c r="E412" s="27">
        <v>2018</v>
      </c>
      <c r="F412" s="27" t="s">
        <v>718</v>
      </c>
      <c r="G412" s="194">
        <v>153.33000000000001</v>
      </c>
      <c r="I412" s="206"/>
      <c r="J412" s="207"/>
      <c r="K412" s="54"/>
      <c r="L412" s="54"/>
      <c r="M412" s="54"/>
      <c r="N412" s="179"/>
      <c r="O412" s="179"/>
      <c r="P412" s="179"/>
      <c r="Q412" s="179"/>
      <c r="R412" s="179"/>
      <c r="S412" s="179"/>
      <c r="T412" s="179"/>
      <c r="U412" s="179"/>
      <c r="V412" s="179"/>
      <c r="W412" s="179"/>
      <c r="X412" s="182"/>
      <c r="Y412" s="183"/>
      <c r="Z412" s="183"/>
      <c r="AA412" s="183"/>
      <c r="AB412" s="208"/>
      <c r="AC412" s="209"/>
      <c r="AD412" s="209"/>
      <c r="AE412" s="209"/>
      <c r="AF412" s="208"/>
      <c r="AG412" s="208"/>
      <c r="AH412" s="53"/>
      <c r="AI412" s="209"/>
      <c r="AJ412" s="209"/>
      <c r="AK412" s="209"/>
      <c r="AL412" s="53"/>
      <c r="AM412" s="209"/>
      <c r="AN412" s="210"/>
      <c r="AO412" s="209"/>
      <c r="AP412" s="184"/>
      <c r="AQ412" s="53"/>
      <c r="AR412" s="211"/>
      <c r="AS412" s="211"/>
    </row>
    <row r="413" spans="1:55" x14ac:dyDescent="0.25">
      <c r="A413" s="26" t="s">
        <v>334</v>
      </c>
      <c r="B413" s="27">
        <v>12647</v>
      </c>
      <c r="C413" s="27" t="s">
        <v>415</v>
      </c>
      <c r="D413" s="72">
        <v>43332</v>
      </c>
      <c r="E413" s="27">
        <v>2018</v>
      </c>
      <c r="F413" s="27" t="s">
        <v>718</v>
      </c>
      <c r="G413" s="194">
        <v>149.84</v>
      </c>
      <c r="I413" s="206"/>
      <c r="J413" s="212"/>
      <c r="K413" s="54"/>
      <c r="L413" s="54"/>
      <c r="M413" s="54"/>
      <c r="N413" s="179"/>
      <c r="O413" s="179"/>
      <c r="P413" s="179"/>
      <c r="Q413" s="179"/>
      <c r="R413" s="179"/>
      <c r="S413" s="179"/>
      <c r="T413" s="179"/>
      <c r="U413" s="179"/>
      <c r="V413" s="179"/>
      <c r="W413" s="182"/>
      <c r="X413" s="183"/>
      <c r="Y413" s="183"/>
      <c r="Z413" s="183"/>
      <c r="AA413" s="183"/>
      <c r="AB413" s="208"/>
      <c r="AC413" s="209"/>
      <c r="AD413" s="209"/>
      <c r="AE413" s="209"/>
      <c r="AF413" s="208"/>
      <c r="AG413" s="208"/>
      <c r="AH413" s="53"/>
      <c r="AI413" s="209"/>
      <c r="AJ413" s="209"/>
      <c r="AK413" s="209"/>
      <c r="AL413" s="53"/>
      <c r="AM413" s="209"/>
      <c r="AN413" s="210"/>
      <c r="AO413" s="209"/>
      <c r="AP413" s="184"/>
      <c r="AQ413" s="53"/>
      <c r="AR413" s="211"/>
      <c r="AS413" s="211"/>
    </row>
    <row r="414" spans="1:55" x14ac:dyDescent="0.25">
      <c r="A414" s="26" t="s">
        <v>334</v>
      </c>
      <c r="B414" s="27">
        <v>12646</v>
      </c>
      <c r="C414" s="27" t="s">
        <v>416</v>
      </c>
      <c r="D414" s="72">
        <v>43332</v>
      </c>
      <c r="E414" s="27">
        <v>2018</v>
      </c>
      <c r="F414" s="27" t="s">
        <v>718</v>
      </c>
      <c r="G414" s="194">
        <v>116.99</v>
      </c>
      <c r="I414" s="206"/>
      <c r="J414" s="212"/>
      <c r="K414" s="54"/>
      <c r="L414" s="54"/>
      <c r="M414" s="54"/>
      <c r="N414" s="179"/>
      <c r="O414" s="179"/>
      <c r="P414" s="179"/>
      <c r="Q414" s="179"/>
      <c r="R414" s="179"/>
      <c r="S414" s="179"/>
      <c r="T414" s="179"/>
      <c r="U414" s="179"/>
      <c r="V414" s="179"/>
      <c r="W414" s="182"/>
      <c r="X414" s="183"/>
      <c r="Y414" s="183"/>
      <c r="Z414" s="183"/>
      <c r="AA414" s="183"/>
      <c r="AB414" s="208"/>
      <c r="AC414" s="209"/>
      <c r="AD414" s="209"/>
      <c r="AE414" s="209"/>
      <c r="AF414" s="208"/>
      <c r="AG414" s="208"/>
      <c r="AH414" s="53"/>
      <c r="AI414" s="213"/>
      <c r="AJ414" s="209"/>
      <c r="AK414" s="209"/>
      <c r="AL414" s="53"/>
      <c r="AM414" s="209"/>
      <c r="AN414" s="210"/>
      <c r="AO414" s="209"/>
      <c r="AP414" s="184"/>
      <c r="AQ414" s="53"/>
      <c r="AR414" s="211"/>
      <c r="AS414" s="211"/>
    </row>
    <row r="415" spans="1:55" x14ac:dyDescent="0.25">
      <c r="A415" s="26" t="s">
        <v>334</v>
      </c>
      <c r="B415" s="27">
        <v>12645</v>
      </c>
      <c r="C415" s="27" t="s">
        <v>417</v>
      </c>
      <c r="D415" s="72">
        <v>43332</v>
      </c>
      <c r="E415" s="27">
        <v>2018</v>
      </c>
      <c r="F415" s="27" t="s">
        <v>718</v>
      </c>
      <c r="G415" s="194">
        <v>131.80000000000001</v>
      </c>
      <c r="I415" s="206"/>
      <c r="J415" s="212"/>
      <c r="K415" s="54"/>
      <c r="L415" s="54"/>
      <c r="M415" s="54"/>
      <c r="N415" s="179"/>
      <c r="O415" s="179"/>
      <c r="P415" s="179"/>
      <c r="Q415" s="179"/>
      <c r="R415" s="179"/>
      <c r="S415" s="179"/>
      <c r="T415" s="179"/>
      <c r="U415" s="179"/>
      <c r="V415" s="179"/>
      <c r="W415" s="182"/>
      <c r="X415" s="183"/>
      <c r="Y415" s="183"/>
      <c r="Z415" s="183"/>
      <c r="AA415" s="183"/>
      <c r="AB415" s="208"/>
      <c r="AC415" s="209"/>
      <c r="AD415" s="209"/>
      <c r="AE415" s="209"/>
      <c r="AF415" s="208"/>
      <c r="AG415" s="208"/>
      <c r="AH415" s="53"/>
      <c r="AI415" s="209"/>
      <c r="AJ415" s="209"/>
      <c r="AK415" s="209"/>
      <c r="AL415" s="53"/>
      <c r="AM415" s="209"/>
      <c r="AN415" s="210"/>
      <c r="AO415" s="209"/>
      <c r="AP415" s="184"/>
      <c r="AQ415" s="53"/>
      <c r="AR415" s="211"/>
      <c r="AS415" s="211"/>
    </row>
    <row r="416" spans="1:55" x14ac:dyDescent="0.25">
      <c r="A416" s="26" t="s">
        <v>334</v>
      </c>
      <c r="B416" s="27">
        <v>12644</v>
      </c>
      <c r="C416" s="27" t="s">
        <v>418</v>
      </c>
      <c r="D416" s="72">
        <v>43332</v>
      </c>
      <c r="E416" s="27">
        <v>2018</v>
      </c>
      <c r="F416" s="27" t="s">
        <v>718</v>
      </c>
      <c r="G416" s="194">
        <v>423.52</v>
      </c>
      <c r="I416" s="206"/>
      <c r="J416" s="212"/>
      <c r="K416" s="54"/>
      <c r="L416" s="54"/>
      <c r="M416" s="54"/>
      <c r="N416" s="179"/>
      <c r="O416" s="179"/>
      <c r="P416" s="179"/>
      <c r="Q416" s="179"/>
      <c r="R416" s="179"/>
      <c r="S416" s="179"/>
      <c r="T416" s="179"/>
      <c r="U416" s="179"/>
      <c r="V416" s="179"/>
      <c r="W416" s="182"/>
      <c r="X416" s="183"/>
      <c r="Y416" s="183"/>
      <c r="Z416" s="183"/>
      <c r="AA416" s="183"/>
      <c r="AB416" s="208"/>
      <c r="AC416" s="209"/>
      <c r="AD416" s="209"/>
      <c r="AE416" s="209"/>
      <c r="AF416" s="208"/>
      <c r="AG416" s="208"/>
      <c r="AH416" s="53"/>
      <c r="AI416" s="209"/>
      <c r="AJ416" s="209"/>
      <c r="AK416" s="209"/>
      <c r="AL416" s="53"/>
      <c r="AM416" s="214"/>
      <c r="AN416" s="215"/>
      <c r="AO416" s="214"/>
      <c r="AP416" s="188"/>
      <c r="AQ416" s="55"/>
      <c r="AR416" s="211"/>
      <c r="AS416" s="211"/>
    </row>
    <row r="417" spans="1:45" x14ac:dyDescent="0.25">
      <c r="A417" s="26" t="s">
        <v>334</v>
      </c>
      <c r="B417" s="27">
        <v>12643</v>
      </c>
      <c r="C417" s="27" t="s">
        <v>419</v>
      </c>
      <c r="D417" s="72">
        <v>43332</v>
      </c>
      <c r="E417" s="27">
        <v>2018</v>
      </c>
      <c r="F417" s="27" t="s">
        <v>718</v>
      </c>
      <c r="G417" s="194">
        <v>365</v>
      </c>
      <c r="I417" s="206"/>
      <c r="J417" s="212"/>
      <c r="K417" s="216"/>
      <c r="L417" s="216"/>
      <c r="M417" s="216"/>
      <c r="N417" s="179"/>
      <c r="O417" s="179"/>
      <c r="P417" s="179"/>
      <c r="Q417" s="179"/>
      <c r="R417" s="217"/>
      <c r="S417" s="217"/>
      <c r="T417" s="217"/>
      <c r="U417" s="179"/>
      <c r="V417" s="179"/>
      <c r="W417" s="217"/>
      <c r="X417" s="218"/>
      <c r="Y417" s="218"/>
      <c r="Z417" s="218"/>
      <c r="AA417" s="218"/>
      <c r="AB417" s="219"/>
      <c r="AC417" s="220"/>
      <c r="AD417" s="220"/>
      <c r="AE417" s="220"/>
      <c r="AF417" s="219"/>
      <c r="AG417" s="219"/>
      <c r="AH417" s="221"/>
      <c r="AI417" s="220"/>
      <c r="AJ417" s="220"/>
      <c r="AK417" s="220"/>
      <c r="AL417" s="221"/>
      <c r="AM417" s="220"/>
      <c r="AN417" s="210"/>
      <c r="AO417" s="209"/>
      <c r="AP417" s="222"/>
      <c r="AQ417" s="221"/>
      <c r="AR417" s="223"/>
      <c r="AS417" s="223"/>
    </row>
    <row r="418" spans="1:45" x14ac:dyDescent="0.25">
      <c r="A418" s="26" t="s">
        <v>334</v>
      </c>
      <c r="B418" s="27">
        <v>12642</v>
      </c>
      <c r="C418" s="27" t="s">
        <v>420</v>
      </c>
      <c r="D418" s="72">
        <v>43313</v>
      </c>
      <c r="E418" s="27">
        <v>2018</v>
      </c>
      <c r="F418" s="27" t="s">
        <v>718</v>
      </c>
      <c r="G418" s="194">
        <v>500</v>
      </c>
      <c r="I418" s="206"/>
      <c r="J418" s="212"/>
      <c r="K418" s="54"/>
      <c r="L418" s="54"/>
      <c r="M418" s="54"/>
      <c r="N418" s="179"/>
      <c r="O418" s="179"/>
      <c r="P418" s="179"/>
      <c r="Q418" s="179"/>
      <c r="R418" s="179"/>
      <c r="S418" s="179"/>
      <c r="T418" s="179"/>
      <c r="U418" s="179"/>
      <c r="V418" s="179"/>
      <c r="W418" s="182"/>
      <c r="X418" s="183"/>
      <c r="Y418" s="183"/>
      <c r="Z418" s="183"/>
      <c r="AA418" s="183"/>
      <c r="AB418" s="208"/>
      <c r="AC418" s="209"/>
      <c r="AD418" s="209"/>
      <c r="AE418" s="209"/>
      <c r="AF418" s="208"/>
      <c r="AG418" s="208"/>
      <c r="AH418" s="53"/>
      <c r="AI418" s="209"/>
      <c r="AJ418" s="209"/>
      <c r="AK418" s="209"/>
      <c r="AL418" s="53"/>
      <c r="AM418" s="209"/>
      <c r="AN418" s="210"/>
      <c r="AO418" s="209"/>
      <c r="AP418" s="184"/>
      <c r="AQ418" s="53"/>
      <c r="AR418" s="211"/>
      <c r="AS418" s="211"/>
    </row>
    <row r="419" spans="1:45" x14ac:dyDescent="0.25">
      <c r="A419" s="26" t="s">
        <v>334</v>
      </c>
      <c r="B419" s="27">
        <v>12641</v>
      </c>
      <c r="C419" s="27" t="s">
        <v>421</v>
      </c>
      <c r="D419" s="72">
        <v>43313</v>
      </c>
      <c r="E419" s="27">
        <v>2018</v>
      </c>
      <c r="F419" s="27" t="s">
        <v>718</v>
      </c>
      <c r="G419" s="194">
        <v>800</v>
      </c>
      <c r="I419" s="206"/>
      <c r="J419" s="212"/>
      <c r="K419" s="216"/>
      <c r="L419" s="216"/>
      <c r="M419" s="216"/>
      <c r="N419" s="179"/>
      <c r="O419" s="179"/>
      <c r="P419" s="179"/>
      <c r="Q419" s="179"/>
      <c r="R419" s="217"/>
      <c r="S419" s="217"/>
      <c r="T419" s="217"/>
      <c r="U419" s="179"/>
      <c r="V419" s="179"/>
      <c r="W419" s="217"/>
      <c r="X419" s="218"/>
      <c r="Y419" s="218"/>
      <c r="Z419" s="218"/>
      <c r="AA419" s="218"/>
      <c r="AB419" s="219"/>
      <c r="AC419" s="220"/>
      <c r="AD419" s="220"/>
      <c r="AE419" s="220"/>
      <c r="AF419" s="219"/>
      <c r="AG419" s="219"/>
      <c r="AH419" s="221"/>
      <c r="AI419" s="220"/>
      <c r="AJ419" s="220"/>
      <c r="AK419" s="220"/>
      <c r="AL419" s="221"/>
      <c r="AM419" s="220"/>
      <c r="AN419" s="210"/>
      <c r="AO419" s="209"/>
      <c r="AP419" s="216"/>
      <c r="AQ419" s="221"/>
      <c r="AR419" s="216"/>
      <c r="AS419" s="216"/>
    </row>
    <row r="420" spans="1:45" x14ac:dyDescent="0.25">
      <c r="A420" s="26" t="s">
        <v>334</v>
      </c>
      <c r="B420" s="27">
        <v>12640</v>
      </c>
      <c r="C420" s="27" t="s">
        <v>422</v>
      </c>
      <c r="D420" s="72">
        <v>43313</v>
      </c>
      <c r="E420" s="27">
        <v>2018</v>
      </c>
      <c r="F420" s="27" t="s">
        <v>718</v>
      </c>
      <c r="G420" s="194">
        <v>800</v>
      </c>
      <c r="I420" s="206"/>
      <c r="J420" s="212"/>
      <c r="K420" s="54"/>
      <c r="L420" s="54"/>
      <c r="M420" s="54"/>
      <c r="N420" s="179"/>
      <c r="O420" s="179"/>
      <c r="P420" s="179"/>
      <c r="Q420" s="179"/>
      <c r="R420" s="179"/>
      <c r="S420" s="179"/>
      <c r="T420" s="179"/>
      <c r="U420" s="179"/>
      <c r="V420" s="179"/>
      <c r="W420" s="182"/>
      <c r="X420" s="183"/>
      <c r="Y420" s="183"/>
      <c r="Z420" s="183"/>
      <c r="AA420" s="183"/>
      <c r="AB420" s="208"/>
      <c r="AC420" s="209"/>
      <c r="AD420" s="209"/>
      <c r="AE420" s="209"/>
      <c r="AF420" s="208"/>
      <c r="AG420" s="208"/>
      <c r="AH420" s="53"/>
      <c r="AI420" s="209"/>
      <c r="AJ420" s="209"/>
      <c r="AK420" s="209"/>
      <c r="AL420" s="53"/>
      <c r="AM420" s="209"/>
      <c r="AN420" s="210"/>
      <c r="AO420" s="209"/>
      <c r="AP420" s="184"/>
      <c r="AQ420" s="53"/>
      <c r="AR420" s="211"/>
      <c r="AS420" s="211"/>
    </row>
    <row r="421" spans="1:45" x14ac:dyDescent="0.25">
      <c r="A421" s="26" t="s">
        <v>334</v>
      </c>
      <c r="B421" s="27">
        <v>12639</v>
      </c>
      <c r="C421" s="27" t="s">
        <v>423</v>
      </c>
      <c r="D421" s="72">
        <v>43311</v>
      </c>
      <c r="E421" s="27">
        <v>2018</v>
      </c>
      <c r="F421" s="27" t="s">
        <v>718</v>
      </c>
      <c r="G421" s="194">
        <v>400</v>
      </c>
      <c r="I421" s="206"/>
      <c r="J421" s="207"/>
      <c r="K421" s="54"/>
      <c r="L421" s="54"/>
      <c r="M421" s="54"/>
      <c r="N421" s="179"/>
      <c r="O421" s="179"/>
      <c r="P421" s="179"/>
      <c r="Q421" s="179"/>
      <c r="R421" s="179"/>
      <c r="S421" s="179"/>
      <c r="T421" s="179"/>
      <c r="U421" s="179"/>
      <c r="V421" s="179"/>
      <c r="W421" s="179"/>
      <c r="X421" s="182"/>
      <c r="Y421" s="183"/>
      <c r="Z421" s="183"/>
      <c r="AA421" s="183"/>
      <c r="AB421" s="208"/>
      <c r="AC421" s="209"/>
      <c r="AD421" s="209"/>
      <c r="AE421" s="209"/>
      <c r="AF421" s="208"/>
      <c r="AG421" s="208"/>
      <c r="AH421" s="53"/>
      <c r="AI421" s="209"/>
      <c r="AJ421" s="209"/>
      <c r="AK421" s="209"/>
      <c r="AL421" s="53"/>
      <c r="AM421" s="209"/>
      <c r="AN421" s="210"/>
      <c r="AO421" s="209"/>
      <c r="AP421" s="184"/>
      <c r="AQ421" s="53"/>
      <c r="AR421" s="211"/>
      <c r="AS421" s="211"/>
    </row>
    <row r="422" spans="1:45" x14ac:dyDescent="0.25">
      <c r="A422" s="26" t="s">
        <v>334</v>
      </c>
      <c r="B422" s="27">
        <v>12638</v>
      </c>
      <c r="C422" s="27" t="s">
        <v>424</v>
      </c>
      <c r="D422" s="72">
        <v>43311</v>
      </c>
      <c r="E422" s="27">
        <v>2018</v>
      </c>
      <c r="F422" s="27" t="s">
        <v>718</v>
      </c>
      <c r="G422" s="194">
        <v>400</v>
      </c>
      <c r="I422" s="224"/>
      <c r="J422" s="225"/>
      <c r="K422" s="216"/>
      <c r="L422" s="216"/>
      <c r="M422" s="216"/>
      <c r="N422" s="179"/>
      <c r="O422" s="179"/>
      <c r="P422" s="179"/>
      <c r="Q422" s="179"/>
      <c r="R422" s="217"/>
      <c r="S422" s="217"/>
      <c r="T422" s="217"/>
      <c r="U422" s="179"/>
      <c r="V422" s="179"/>
      <c r="W422" s="217"/>
      <c r="X422" s="217"/>
      <c r="Y422" s="218"/>
      <c r="Z422" s="218"/>
      <c r="AA422" s="218"/>
      <c r="AB422" s="219"/>
      <c r="AC422" s="220"/>
      <c r="AD422" s="220"/>
      <c r="AE422" s="220"/>
      <c r="AF422" s="219"/>
      <c r="AG422" s="219"/>
      <c r="AH422" s="221"/>
      <c r="AI422" s="220"/>
      <c r="AJ422" s="220"/>
      <c r="AK422" s="220"/>
      <c r="AL422" s="221"/>
      <c r="AM422" s="220"/>
      <c r="AN422" s="226"/>
      <c r="AO422" s="209"/>
      <c r="AP422" s="184"/>
      <c r="AQ422" s="221"/>
      <c r="AR422" s="211"/>
      <c r="AS422" s="211"/>
    </row>
    <row r="423" spans="1:45" x14ac:dyDescent="0.25">
      <c r="A423" s="26" t="s">
        <v>334</v>
      </c>
      <c r="B423" s="27">
        <v>12637</v>
      </c>
      <c r="C423" s="27" t="s">
        <v>425</v>
      </c>
      <c r="D423" s="72">
        <v>43311</v>
      </c>
      <c r="E423" s="27">
        <v>2018</v>
      </c>
      <c r="F423" s="27" t="s">
        <v>718</v>
      </c>
      <c r="G423" s="194">
        <v>500</v>
      </c>
      <c r="I423" s="206"/>
      <c r="J423" s="207"/>
      <c r="K423" s="54"/>
      <c r="L423" s="54"/>
      <c r="M423" s="54"/>
      <c r="N423" s="179"/>
      <c r="O423" s="179"/>
      <c r="P423" s="179"/>
      <c r="Q423" s="179"/>
      <c r="R423" s="179"/>
      <c r="S423" s="179"/>
      <c r="T423" s="179"/>
      <c r="U423" s="179"/>
      <c r="V423" s="179"/>
      <c r="W423" s="182"/>
      <c r="X423" s="183"/>
      <c r="Y423" s="183"/>
      <c r="Z423" s="183"/>
      <c r="AA423" s="183"/>
      <c r="AB423" s="208"/>
      <c r="AC423" s="209"/>
      <c r="AD423" s="209"/>
      <c r="AE423" s="209"/>
      <c r="AF423" s="208"/>
      <c r="AG423" s="208"/>
      <c r="AH423" s="53"/>
      <c r="AI423" s="209"/>
      <c r="AJ423" s="209"/>
      <c r="AK423" s="209"/>
      <c r="AL423" s="53"/>
      <c r="AM423" s="209"/>
      <c r="AN423" s="210"/>
      <c r="AO423" s="209"/>
      <c r="AP423" s="184"/>
      <c r="AQ423" s="53"/>
      <c r="AR423" s="211"/>
      <c r="AS423" s="211"/>
    </row>
    <row r="424" spans="1:45" x14ac:dyDescent="0.25">
      <c r="A424" s="26" t="s">
        <v>227</v>
      </c>
      <c r="B424" s="27">
        <v>12562</v>
      </c>
      <c r="C424" s="27" t="s">
        <v>426</v>
      </c>
      <c r="D424" s="28">
        <v>43334</v>
      </c>
      <c r="E424" s="27">
        <v>2018</v>
      </c>
      <c r="F424" s="27" t="s">
        <v>719</v>
      </c>
      <c r="G424" s="177">
        <v>3.7333333333333334</v>
      </c>
      <c r="I424" s="227"/>
      <c r="J424" s="228"/>
      <c r="K424" s="56"/>
      <c r="L424" s="56"/>
      <c r="M424" s="56"/>
      <c r="N424" s="180"/>
      <c r="O424" s="180"/>
      <c r="P424" s="180"/>
      <c r="Q424" s="180"/>
      <c r="R424" s="180"/>
      <c r="S424" s="180"/>
      <c r="T424" s="180"/>
      <c r="U424" s="180"/>
      <c r="V424" s="179"/>
      <c r="W424" s="180"/>
      <c r="X424" s="187"/>
      <c r="Y424" s="187"/>
      <c r="Z424" s="187"/>
      <c r="AA424" s="187"/>
      <c r="AB424" s="229"/>
      <c r="AC424" s="214"/>
      <c r="AD424" s="214"/>
      <c r="AE424" s="214"/>
      <c r="AF424" s="229"/>
      <c r="AG424" s="229"/>
      <c r="AH424" s="55"/>
      <c r="AI424" s="214"/>
      <c r="AJ424" s="214"/>
      <c r="AK424" s="214"/>
      <c r="AL424" s="55"/>
      <c r="AM424" s="214"/>
      <c r="AN424" s="215"/>
      <c r="AO424" s="214"/>
      <c r="AP424" s="188"/>
      <c r="AQ424" s="55"/>
      <c r="AR424" s="230"/>
      <c r="AS424" s="230"/>
    </row>
    <row r="425" spans="1:45" x14ac:dyDescent="0.25">
      <c r="A425" s="26" t="s">
        <v>227</v>
      </c>
      <c r="B425" s="27">
        <v>12561</v>
      </c>
      <c r="C425" s="27" t="s">
        <v>427</v>
      </c>
      <c r="D425" s="28">
        <v>43334</v>
      </c>
      <c r="E425" s="27">
        <v>2018</v>
      </c>
      <c r="F425" s="27" t="s">
        <v>719</v>
      </c>
      <c r="G425" s="177">
        <v>3.7333333333333334</v>
      </c>
      <c r="I425" s="206"/>
      <c r="J425" s="207"/>
      <c r="K425" s="54"/>
      <c r="L425" s="54"/>
      <c r="M425" s="54"/>
      <c r="N425" s="179"/>
      <c r="O425" s="179"/>
      <c r="P425" s="179"/>
      <c r="Q425" s="179"/>
      <c r="R425" s="179"/>
      <c r="S425" s="179"/>
      <c r="T425" s="179"/>
      <c r="U425" s="179"/>
      <c r="V425" s="179"/>
      <c r="W425" s="182"/>
      <c r="X425" s="183"/>
      <c r="Y425" s="183"/>
      <c r="Z425" s="183"/>
      <c r="AA425" s="183"/>
      <c r="AB425" s="208"/>
      <c r="AC425" s="209"/>
      <c r="AD425" s="209"/>
      <c r="AE425" s="209"/>
      <c r="AF425" s="208"/>
      <c r="AG425" s="208"/>
      <c r="AH425" s="53"/>
      <c r="AI425" s="209"/>
      <c r="AJ425" s="209"/>
      <c r="AK425" s="209"/>
      <c r="AL425" s="53"/>
      <c r="AM425" s="209"/>
      <c r="AN425" s="210"/>
      <c r="AO425" s="209"/>
      <c r="AP425" s="184"/>
      <c r="AQ425" s="53"/>
      <c r="AR425" s="211"/>
      <c r="AS425" s="211"/>
    </row>
    <row r="426" spans="1:45" x14ac:dyDescent="0.25">
      <c r="A426" s="26" t="s">
        <v>227</v>
      </c>
      <c r="B426" s="27">
        <v>12560</v>
      </c>
      <c r="C426" s="27" t="s">
        <v>428</v>
      </c>
      <c r="D426" s="28">
        <v>43334</v>
      </c>
      <c r="E426" s="27">
        <v>2018</v>
      </c>
      <c r="F426" s="27" t="s">
        <v>719</v>
      </c>
      <c r="G426" s="177">
        <v>3.7333333333333334</v>
      </c>
      <c r="I426" s="231"/>
      <c r="J426" s="232"/>
      <c r="K426" s="192"/>
      <c r="L426" s="192"/>
      <c r="M426" s="192"/>
      <c r="N426" s="181"/>
      <c r="O426" s="179"/>
      <c r="P426" s="181"/>
      <c r="Q426" s="181"/>
      <c r="R426" s="181"/>
      <c r="S426" s="181"/>
      <c r="T426" s="181"/>
      <c r="U426" s="181"/>
      <c r="V426" s="181"/>
      <c r="W426" s="181"/>
      <c r="X426" s="190"/>
      <c r="Y426" s="190"/>
      <c r="Z426" s="190"/>
      <c r="AA426" s="190"/>
      <c r="AB426" s="233"/>
      <c r="AC426" s="234"/>
      <c r="AD426" s="234"/>
      <c r="AE426" s="234"/>
      <c r="AF426" s="233"/>
      <c r="AG426" s="233"/>
      <c r="AH426" s="191"/>
      <c r="AI426" s="234"/>
      <c r="AJ426" s="234"/>
      <c r="AK426" s="234"/>
      <c r="AL426" s="191"/>
      <c r="AM426" s="234"/>
      <c r="AN426" s="235"/>
      <c r="AO426" s="234"/>
      <c r="AP426" s="236"/>
      <c r="AQ426" s="191"/>
      <c r="AR426" s="237"/>
      <c r="AS426" s="237"/>
    </row>
    <row r="427" spans="1:45" x14ac:dyDescent="0.25">
      <c r="A427" s="26" t="s">
        <v>227</v>
      </c>
      <c r="B427" s="27">
        <v>12559</v>
      </c>
      <c r="C427" s="27" t="s">
        <v>429</v>
      </c>
      <c r="D427" s="28">
        <v>43334</v>
      </c>
      <c r="E427" s="27">
        <v>2018</v>
      </c>
      <c r="F427" s="27" t="s">
        <v>719</v>
      </c>
      <c r="G427" s="177">
        <v>2.8000000000000003</v>
      </c>
    </row>
    <row r="428" spans="1:45" x14ac:dyDescent="0.25">
      <c r="A428" s="26" t="s">
        <v>227</v>
      </c>
      <c r="B428" s="27">
        <v>12558</v>
      </c>
      <c r="C428" s="27" t="s">
        <v>430</v>
      </c>
      <c r="D428" s="28">
        <v>43334</v>
      </c>
      <c r="E428" s="27">
        <v>2018</v>
      </c>
      <c r="F428" s="27" t="s">
        <v>719</v>
      </c>
      <c r="G428" s="177">
        <v>1.8666666666666667</v>
      </c>
    </row>
    <row r="429" spans="1:45" x14ac:dyDescent="0.25">
      <c r="A429" s="26" t="s">
        <v>227</v>
      </c>
      <c r="B429" s="27">
        <v>12557</v>
      </c>
      <c r="C429" s="27" t="s">
        <v>431</v>
      </c>
      <c r="D429" s="28">
        <v>43334</v>
      </c>
      <c r="E429" s="27">
        <v>2018</v>
      </c>
      <c r="F429" s="27" t="s">
        <v>719</v>
      </c>
      <c r="G429" s="177">
        <v>2.0363636363636366</v>
      </c>
    </row>
    <row r="430" spans="1:45" x14ac:dyDescent="0.25">
      <c r="A430" s="26" t="s">
        <v>227</v>
      </c>
      <c r="B430" s="27">
        <v>12556</v>
      </c>
      <c r="C430" s="27" t="s">
        <v>432</v>
      </c>
      <c r="D430" s="28">
        <v>43334</v>
      </c>
      <c r="E430" s="27">
        <v>2018</v>
      </c>
      <c r="F430" s="27" t="s">
        <v>719</v>
      </c>
      <c r="G430" s="177">
        <v>2.4888888888888889</v>
      </c>
    </row>
    <row r="431" spans="1:45" x14ac:dyDescent="0.25">
      <c r="A431" s="26" t="s">
        <v>207</v>
      </c>
      <c r="B431" s="27">
        <v>12555</v>
      </c>
      <c r="C431" s="27" t="s">
        <v>433</v>
      </c>
      <c r="D431" s="28">
        <v>43334</v>
      </c>
      <c r="E431" s="27">
        <v>2018</v>
      </c>
      <c r="F431" s="27" t="s">
        <v>719</v>
      </c>
      <c r="G431" s="177">
        <v>1.3233974358974359</v>
      </c>
    </row>
    <row r="432" spans="1:45" x14ac:dyDescent="0.25">
      <c r="A432" s="26" t="s">
        <v>207</v>
      </c>
      <c r="B432" s="27">
        <v>12554</v>
      </c>
      <c r="C432" s="27" t="s">
        <v>434</v>
      </c>
      <c r="D432" s="28">
        <v>43334</v>
      </c>
      <c r="E432" s="27">
        <v>2018</v>
      </c>
      <c r="F432" s="27" t="s">
        <v>719</v>
      </c>
      <c r="G432" s="177">
        <v>1.328311965811966</v>
      </c>
    </row>
    <row r="433" spans="1:37" x14ac:dyDescent="0.25">
      <c r="A433" s="26" t="s">
        <v>207</v>
      </c>
      <c r="B433" s="27">
        <v>12553</v>
      </c>
      <c r="C433" s="27" t="s">
        <v>435</v>
      </c>
      <c r="D433" s="28">
        <v>43334</v>
      </c>
      <c r="E433" s="27">
        <v>2018</v>
      </c>
      <c r="F433" s="27" t="s">
        <v>719</v>
      </c>
      <c r="G433" s="177">
        <v>2.112678062678063</v>
      </c>
    </row>
    <row r="434" spans="1:37" x14ac:dyDescent="0.25">
      <c r="A434" s="26" t="s">
        <v>207</v>
      </c>
      <c r="B434" s="27">
        <v>12552</v>
      </c>
      <c r="C434" s="27" t="s">
        <v>436</v>
      </c>
      <c r="D434" s="28">
        <v>43334</v>
      </c>
      <c r="E434" s="27">
        <v>2018</v>
      </c>
      <c r="F434" s="27" t="s">
        <v>719</v>
      </c>
      <c r="G434" s="177">
        <v>1.4868131868131871</v>
      </c>
    </row>
    <row r="435" spans="1:37" x14ac:dyDescent="0.25">
      <c r="A435" s="26" t="s">
        <v>207</v>
      </c>
      <c r="B435" s="27">
        <v>12551</v>
      </c>
      <c r="C435" s="27" t="s">
        <v>437</v>
      </c>
      <c r="D435" s="28">
        <v>43334</v>
      </c>
      <c r="E435" s="27">
        <v>2018</v>
      </c>
      <c r="F435" s="27" t="s">
        <v>719</v>
      </c>
      <c r="G435" s="177">
        <v>1.2009615384615389</v>
      </c>
    </row>
    <row r="436" spans="1:37" x14ac:dyDescent="0.25">
      <c r="A436" s="26" t="s">
        <v>207</v>
      </c>
      <c r="B436" s="27">
        <v>12550</v>
      </c>
      <c r="C436" s="27" t="s">
        <v>438</v>
      </c>
      <c r="D436" s="28">
        <v>43334</v>
      </c>
      <c r="E436" s="27">
        <v>2018</v>
      </c>
      <c r="F436" s="27" t="s">
        <v>719</v>
      </c>
      <c r="G436" s="177">
        <v>1.2773504273504275</v>
      </c>
    </row>
    <row r="437" spans="1:37" x14ac:dyDescent="0.25">
      <c r="A437" s="26" t="s">
        <v>207</v>
      </c>
      <c r="B437" s="27">
        <v>12549</v>
      </c>
      <c r="C437" s="27" t="s">
        <v>439</v>
      </c>
      <c r="D437" s="28">
        <v>43334</v>
      </c>
      <c r="E437" s="27">
        <v>2018</v>
      </c>
      <c r="F437" s="27" t="s">
        <v>719</v>
      </c>
      <c r="G437" s="177">
        <v>1.618269230769231</v>
      </c>
    </row>
    <row r="438" spans="1:37" x14ac:dyDescent="0.25">
      <c r="A438" s="26" t="s">
        <v>188</v>
      </c>
      <c r="B438" s="27">
        <v>12494</v>
      </c>
      <c r="C438" s="27" t="s">
        <v>440</v>
      </c>
      <c r="D438" s="28">
        <v>43318</v>
      </c>
      <c r="E438" s="27">
        <v>2018</v>
      </c>
      <c r="F438" s="27" t="s">
        <v>719</v>
      </c>
      <c r="G438" s="177">
        <v>10</v>
      </c>
    </row>
    <row r="439" spans="1:37" x14ac:dyDescent="0.25">
      <c r="A439" s="26" t="s">
        <v>188</v>
      </c>
      <c r="B439" s="27">
        <v>12493</v>
      </c>
      <c r="C439" s="27" t="s">
        <v>441</v>
      </c>
      <c r="D439" s="28">
        <v>43318</v>
      </c>
      <c r="E439" s="27">
        <v>2018</v>
      </c>
      <c r="F439" s="27" t="s">
        <v>719</v>
      </c>
      <c r="G439" s="177">
        <v>0.28500000000000003</v>
      </c>
    </row>
    <row r="440" spans="1:37" x14ac:dyDescent="0.25">
      <c r="A440" s="26" t="s">
        <v>188</v>
      </c>
      <c r="B440" s="27">
        <v>12492</v>
      </c>
      <c r="C440" s="27" t="s">
        <v>442</v>
      </c>
      <c r="D440" s="28">
        <v>43318</v>
      </c>
      <c r="E440" s="27">
        <v>2018</v>
      </c>
      <c r="F440" s="27" t="s">
        <v>719</v>
      </c>
      <c r="G440" s="177">
        <v>0.28500000000000003</v>
      </c>
    </row>
    <row r="441" spans="1:37" x14ac:dyDescent="0.25">
      <c r="A441" s="26" t="s">
        <v>188</v>
      </c>
      <c r="B441" s="27">
        <v>12491</v>
      </c>
      <c r="C441" s="27" t="s">
        <v>443</v>
      </c>
      <c r="D441" s="28">
        <v>43318</v>
      </c>
      <c r="E441" s="27">
        <v>2018</v>
      </c>
      <c r="F441" s="27" t="s">
        <v>719</v>
      </c>
      <c r="G441" s="177">
        <v>8.1428571428571441</v>
      </c>
    </row>
    <row r="442" spans="1:37" x14ac:dyDescent="0.25">
      <c r="A442" s="26" t="s">
        <v>188</v>
      </c>
      <c r="B442" s="27">
        <v>12490</v>
      </c>
      <c r="C442" s="27" t="s">
        <v>444</v>
      </c>
      <c r="D442" s="28">
        <v>43318</v>
      </c>
      <c r="E442" s="27">
        <v>2018</v>
      </c>
      <c r="F442" s="27" t="s">
        <v>719</v>
      </c>
      <c r="G442" s="177">
        <v>1.9000000000000001</v>
      </c>
    </row>
    <row r="443" spans="1:37" x14ac:dyDescent="0.25">
      <c r="A443" s="26" t="s">
        <v>188</v>
      </c>
      <c r="B443" s="27">
        <v>12489</v>
      </c>
      <c r="C443" s="27" t="s">
        <v>445</v>
      </c>
      <c r="D443" s="28">
        <v>43318</v>
      </c>
      <c r="E443" s="27">
        <v>2018</v>
      </c>
      <c r="F443" s="27" t="s">
        <v>719</v>
      </c>
      <c r="G443" s="177">
        <v>1.425</v>
      </c>
    </row>
    <row r="444" spans="1:37" x14ac:dyDescent="0.25">
      <c r="A444" s="26" t="s">
        <v>188</v>
      </c>
      <c r="B444" s="27">
        <v>12488</v>
      </c>
      <c r="C444" s="27" t="s">
        <v>446</v>
      </c>
      <c r="D444" s="28">
        <v>43318</v>
      </c>
      <c r="E444" s="27">
        <v>2018</v>
      </c>
      <c r="F444" s="27" t="s">
        <v>719</v>
      </c>
      <c r="G444" s="177">
        <v>5.1818181818181825</v>
      </c>
    </row>
    <row r="445" spans="1:37" x14ac:dyDescent="0.25">
      <c r="A445" s="26" t="s">
        <v>188</v>
      </c>
      <c r="B445" s="27">
        <v>12487</v>
      </c>
      <c r="C445" s="27" t="s">
        <v>447</v>
      </c>
      <c r="D445" s="28">
        <v>43318</v>
      </c>
      <c r="E445" s="27">
        <v>2018</v>
      </c>
      <c r="F445" s="27" t="s">
        <v>719</v>
      </c>
      <c r="G445" s="177">
        <v>4.0714285714285721</v>
      </c>
    </row>
    <row r="446" spans="1:37" x14ac:dyDescent="0.25">
      <c r="A446" s="26" t="s">
        <v>188</v>
      </c>
      <c r="B446" s="27">
        <v>12486</v>
      </c>
      <c r="C446" s="27" t="s">
        <v>448</v>
      </c>
      <c r="D446" s="28">
        <v>43318</v>
      </c>
      <c r="E446" s="27">
        <v>2018</v>
      </c>
      <c r="F446" s="27" t="s">
        <v>719</v>
      </c>
      <c r="G446" s="177">
        <v>1.7100000000000002</v>
      </c>
    </row>
    <row r="447" spans="1:37" x14ac:dyDescent="0.25">
      <c r="A447" s="26" t="s">
        <v>188</v>
      </c>
      <c r="B447" s="27">
        <v>12485</v>
      </c>
      <c r="C447" s="27" t="s">
        <v>449</v>
      </c>
      <c r="D447" s="28">
        <v>43318</v>
      </c>
      <c r="E447" s="27">
        <v>2018</v>
      </c>
      <c r="F447" s="27" t="s">
        <v>719</v>
      </c>
      <c r="G447" s="177">
        <v>11.4</v>
      </c>
    </row>
    <row r="448" spans="1:37" x14ac:dyDescent="0.25">
      <c r="A448" s="26" t="s">
        <v>188</v>
      </c>
      <c r="B448" s="27">
        <v>12484</v>
      </c>
      <c r="C448" s="27" t="s">
        <v>450</v>
      </c>
      <c r="D448" s="28">
        <v>43318</v>
      </c>
      <c r="E448" s="27">
        <v>2018</v>
      </c>
      <c r="F448" s="27" t="s">
        <v>719</v>
      </c>
      <c r="G448" s="177">
        <v>7.125</v>
      </c>
      <c r="I448" s="44"/>
      <c r="J448" s="44"/>
      <c r="K448" s="179"/>
      <c r="L448" s="179"/>
      <c r="M448" s="179"/>
      <c r="N448" s="179"/>
      <c r="O448" s="182"/>
      <c r="P448" s="193"/>
      <c r="Q448" s="193"/>
      <c r="R448" s="193"/>
      <c r="S448" s="193"/>
      <c r="T448" s="208"/>
      <c r="U448" s="209"/>
      <c r="V448" s="209"/>
      <c r="W448" s="209"/>
      <c r="X448" s="208"/>
      <c r="Y448" s="208"/>
      <c r="Z448" s="53"/>
      <c r="AA448" s="209"/>
      <c r="AB448" s="209"/>
      <c r="AC448" s="209"/>
      <c r="AD448" s="53"/>
      <c r="AE448" s="184"/>
      <c r="AF448" s="211"/>
      <c r="AG448" s="211"/>
      <c r="AH448" s="50"/>
      <c r="AI448" s="53"/>
      <c r="AJ448" s="54"/>
      <c r="AK448" s="50"/>
    </row>
    <row r="449" spans="1:45" x14ac:dyDescent="0.25">
      <c r="A449" s="26" t="s">
        <v>188</v>
      </c>
      <c r="B449" s="27">
        <v>12483</v>
      </c>
      <c r="C449" s="27" t="s">
        <v>451</v>
      </c>
      <c r="D449" s="28">
        <v>43318</v>
      </c>
      <c r="E449" s="27">
        <v>2018</v>
      </c>
      <c r="F449" s="27" t="s">
        <v>719</v>
      </c>
      <c r="G449" s="177">
        <v>4.384615384615385</v>
      </c>
      <c r="I449" s="44"/>
      <c r="J449" s="44"/>
      <c r="K449" s="179"/>
      <c r="L449" s="179"/>
      <c r="M449" s="179"/>
      <c r="N449" s="179"/>
      <c r="O449" s="182"/>
      <c r="P449" s="193"/>
      <c r="Q449" s="193"/>
      <c r="R449" s="193"/>
      <c r="S449" s="193"/>
      <c r="T449" s="208"/>
      <c r="U449" s="209"/>
      <c r="V449" s="209"/>
      <c r="W449" s="209"/>
      <c r="X449" s="208"/>
      <c r="Y449" s="208"/>
      <c r="Z449" s="53"/>
      <c r="AA449" s="209"/>
      <c r="AB449" s="209"/>
      <c r="AC449" s="209"/>
      <c r="AD449" s="53"/>
      <c r="AE449" s="184"/>
      <c r="AF449" s="211"/>
      <c r="AG449" s="211"/>
      <c r="AH449" s="50"/>
      <c r="AI449" s="53"/>
      <c r="AJ449" s="54"/>
      <c r="AK449" s="50"/>
    </row>
    <row r="450" spans="1:45" x14ac:dyDescent="0.25">
      <c r="A450" s="26" t="s">
        <v>188</v>
      </c>
      <c r="B450" s="27">
        <v>12482</v>
      </c>
      <c r="C450" s="27" t="s">
        <v>452</v>
      </c>
      <c r="D450" s="28">
        <v>43318</v>
      </c>
      <c r="E450" s="27">
        <v>2018</v>
      </c>
      <c r="F450" s="27" t="s">
        <v>719</v>
      </c>
      <c r="G450" s="177">
        <v>10.363636363636365</v>
      </c>
      <c r="I450" s="44"/>
      <c r="J450" s="44"/>
      <c r="K450" s="179"/>
      <c r="L450" s="179"/>
      <c r="M450" s="179"/>
      <c r="N450" s="179"/>
      <c r="O450" s="179"/>
      <c r="P450" s="193"/>
      <c r="Q450" s="193"/>
      <c r="R450" s="193"/>
      <c r="S450" s="193"/>
      <c r="T450" s="208"/>
      <c r="U450" s="209"/>
      <c r="V450" s="209"/>
      <c r="W450" s="209"/>
      <c r="X450" s="208"/>
      <c r="Y450" s="208"/>
      <c r="Z450" s="53"/>
      <c r="AA450" s="209"/>
      <c r="AB450" s="209"/>
      <c r="AC450" s="209"/>
      <c r="AD450" s="53"/>
      <c r="AE450" s="184"/>
      <c r="AF450" s="211"/>
      <c r="AG450" s="211"/>
      <c r="AH450" s="50"/>
      <c r="AI450" s="53"/>
      <c r="AJ450" s="54"/>
      <c r="AK450" s="50"/>
    </row>
    <row r="451" spans="1:45" x14ac:dyDescent="0.25">
      <c r="A451" s="26" t="s">
        <v>188</v>
      </c>
      <c r="B451" s="27">
        <v>12481</v>
      </c>
      <c r="C451" s="27" t="s">
        <v>453</v>
      </c>
      <c r="D451" s="28">
        <v>43318</v>
      </c>
      <c r="E451" s="27">
        <v>2018</v>
      </c>
      <c r="F451" s="27" t="s">
        <v>719</v>
      </c>
      <c r="G451" s="177">
        <v>3.5625</v>
      </c>
      <c r="I451" s="44"/>
      <c r="J451" s="44"/>
      <c r="K451" s="179"/>
      <c r="L451" s="179"/>
      <c r="M451" s="179"/>
      <c r="N451" s="179"/>
      <c r="O451" s="182"/>
      <c r="P451" s="193"/>
      <c r="Q451" s="193"/>
      <c r="R451" s="193"/>
      <c r="S451" s="193"/>
      <c r="T451" s="208"/>
      <c r="U451" s="209"/>
      <c r="V451" s="209"/>
      <c r="W451" s="209"/>
      <c r="X451" s="208"/>
      <c r="Y451" s="208"/>
      <c r="Z451" s="53"/>
      <c r="AA451" s="209"/>
      <c r="AB451" s="209"/>
      <c r="AC451" s="209"/>
      <c r="AD451" s="53"/>
      <c r="AE451" s="184"/>
      <c r="AF451" s="211"/>
      <c r="AG451" s="211"/>
      <c r="AH451" s="50"/>
      <c r="AI451" s="53"/>
      <c r="AJ451" s="53"/>
      <c r="AK451" s="50"/>
    </row>
    <row r="452" spans="1:45" x14ac:dyDescent="0.25">
      <c r="A452" s="26" t="s">
        <v>188</v>
      </c>
      <c r="B452" s="27">
        <v>12480</v>
      </c>
      <c r="C452" s="27" t="s">
        <v>454</v>
      </c>
      <c r="D452" s="28">
        <v>43318</v>
      </c>
      <c r="E452" s="27">
        <v>2018</v>
      </c>
      <c r="F452" s="27" t="s">
        <v>719</v>
      </c>
      <c r="G452" s="177">
        <v>2.85</v>
      </c>
      <c r="I452" s="44"/>
      <c r="J452" s="44"/>
      <c r="K452" s="179"/>
      <c r="L452" s="179"/>
      <c r="M452" s="179"/>
      <c r="N452" s="179"/>
      <c r="O452" s="179"/>
      <c r="P452" s="193"/>
      <c r="Q452" s="193"/>
      <c r="R452" s="193"/>
      <c r="S452" s="193"/>
      <c r="T452" s="208"/>
      <c r="U452" s="209"/>
      <c r="V452" s="209"/>
      <c r="W452" s="209"/>
      <c r="X452" s="208"/>
      <c r="Y452" s="208"/>
      <c r="Z452" s="53"/>
      <c r="AA452" s="209"/>
      <c r="AB452" s="209"/>
      <c r="AC452" s="209"/>
      <c r="AD452" s="53"/>
      <c r="AE452" s="184"/>
      <c r="AF452" s="211"/>
      <c r="AG452" s="211"/>
      <c r="AH452" s="50"/>
      <c r="AI452" s="53"/>
      <c r="AJ452" s="54"/>
      <c r="AK452" s="54"/>
    </row>
    <row r="453" spans="1:45" x14ac:dyDescent="0.25">
      <c r="A453" s="26" t="s">
        <v>188</v>
      </c>
      <c r="B453" s="27">
        <v>12479</v>
      </c>
      <c r="C453" s="27" t="s">
        <v>455</v>
      </c>
      <c r="D453" s="28">
        <v>43318</v>
      </c>
      <c r="E453" s="27">
        <v>2018</v>
      </c>
      <c r="F453" s="27" t="s">
        <v>719</v>
      </c>
      <c r="G453" s="177">
        <v>5.34375</v>
      </c>
      <c r="I453" s="44"/>
      <c r="J453" s="44"/>
      <c r="K453" s="179"/>
      <c r="L453" s="179"/>
      <c r="M453" s="179"/>
      <c r="N453" s="179"/>
      <c r="O453" s="182"/>
      <c r="P453" s="193"/>
      <c r="Q453" s="193"/>
      <c r="R453" s="193"/>
      <c r="S453" s="193"/>
      <c r="T453" s="208"/>
      <c r="U453" s="209"/>
      <c r="V453" s="209"/>
      <c r="W453" s="209"/>
      <c r="X453" s="208"/>
      <c r="Y453" s="208"/>
      <c r="Z453" s="53"/>
      <c r="AA453" s="209"/>
      <c r="AB453" s="209"/>
      <c r="AC453" s="209"/>
      <c r="AD453" s="53"/>
      <c r="AE453" s="184"/>
      <c r="AF453" s="211"/>
      <c r="AG453" s="211"/>
      <c r="AH453" s="50"/>
      <c r="AI453" s="53"/>
      <c r="AJ453" s="54"/>
      <c r="AK453" s="50"/>
    </row>
    <row r="454" spans="1:45" x14ac:dyDescent="0.25">
      <c r="A454" s="26" t="s">
        <v>188</v>
      </c>
      <c r="B454" s="27">
        <v>12478</v>
      </c>
      <c r="C454" s="27" t="s">
        <v>456</v>
      </c>
      <c r="D454" s="28">
        <v>43318</v>
      </c>
      <c r="E454" s="27">
        <v>2018</v>
      </c>
      <c r="F454" s="27" t="s">
        <v>719</v>
      </c>
      <c r="G454" s="177">
        <v>2.2800000000000002</v>
      </c>
      <c r="I454" s="44"/>
      <c r="J454" s="44"/>
      <c r="K454" s="179"/>
      <c r="L454" s="179"/>
      <c r="M454" s="179"/>
      <c r="N454" s="179"/>
      <c r="O454" s="182"/>
      <c r="P454" s="193"/>
      <c r="Q454" s="193"/>
      <c r="R454" s="193"/>
      <c r="S454" s="193"/>
      <c r="T454" s="208"/>
      <c r="U454" s="209"/>
      <c r="V454" s="209"/>
      <c r="W454" s="209"/>
      <c r="X454" s="208"/>
      <c r="Y454" s="208"/>
      <c r="Z454" s="53"/>
      <c r="AA454" s="209"/>
      <c r="AB454" s="209"/>
      <c r="AC454" s="209"/>
      <c r="AD454" s="53"/>
      <c r="AE454" s="184"/>
      <c r="AF454" s="211"/>
      <c r="AG454" s="211"/>
      <c r="AH454" s="50"/>
      <c r="AI454" s="53"/>
      <c r="AJ454" s="54"/>
      <c r="AK454" s="50"/>
    </row>
    <row r="455" spans="1:45" x14ac:dyDescent="0.25">
      <c r="A455" s="26" t="s">
        <v>188</v>
      </c>
      <c r="B455" s="27">
        <v>12477</v>
      </c>
      <c r="C455" s="27" t="s">
        <v>457</v>
      </c>
      <c r="D455" s="28">
        <v>43318</v>
      </c>
      <c r="E455" s="27">
        <v>2018</v>
      </c>
      <c r="F455" s="27" t="s">
        <v>719</v>
      </c>
      <c r="G455" s="177">
        <v>0.95000000000000007</v>
      </c>
      <c r="I455" s="44"/>
      <c r="J455" s="44"/>
      <c r="K455" s="179"/>
      <c r="L455" s="179"/>
      <c r="M455" s="179"/>
      <c r="N455" s="179"/>
      <c r="O455" s="182"/>
      <c r="P455" s="179"/>
      <c r="Q455" s="183"/>
      <c r="R455" s="183"/>
      <c r="S455" s="183"/>
      <c r="T455" s="208"/>
      <c r="U455" s="209"/>
      <c r="V455" s="209"/>
      <c r="W455" s="209"/>
      <c r="X455" s="208"/>
      <c r="Y455" s="208"/>
      <c r="Z455" s="53"/>
      <c r="AA455" s="209"/>
      <c r="AB455" s="209"/>
      <c r="AC455" s="209"/>
      <c r="AD455" s="53"/>
      <c r="AE455" s="184"/>
      <c r="AF455" s="211"/>
      <c r="AG455" s="211"/>
      <c r="AH455" s="50"/>
      <c r="AI455" s="53"/>
      <c r="AJ455" s="54"/>
      <c r="AK455" s="50"/>
    </row>
    <row r="456" spans="1:45" x14ac:dyDescent="0.25">
      <c r="A456" s="26" t="s">
        <v>188</v>
      </c>
      <c r="B456" s="27">
        <v>12476</v>
      </c>
      <c r="C456" s="27" t="s">
        <v>458</v>
      </c>
      <c r="D456" s="28">
        <v>43318</v>
      </c>
      <c r="E456" s="27">
        <v>2018</v>
      </c>
      <c r="F456" s="27" t="s">
        <v>719</v>
      </c>
      <c r="G456" s="177">
        <v>7.125</v>
      </c>
      <c r="I456" s="44"/>
      <c r="J456" s="44"/>
      <c r="K456" s="179"/>
      <c r="L456" s="179"/>
      <c r="M456" s="179"/>
      <c r="N456" s="179"/>
      <c r="O456" s="182"/>
      <c r="P456" s="179"/>
      <c r="Q456" s="183"/>
      <c r="R456" s="183"/>
      <c r="S456" s="183"/>
      <c r="T456" s="208"/>
      <c r="U456" s="209"/>
      <c r="V456" s="209"/>
      <c r="W456" s="209"/>
      <c r="X456" s="208"/>
      <c r="Y456" s="208"/>
      <c r="Z456" s="53"/>
      <c r="AA456" s="209"/>
      <c r="AB456" s="209"/>
      <c r="AC456" s="209"/>
      <c r="AD456" s="53"/>
      <c r="AE456" s="184"/>
      <c r="AF456" s="211"/>
      <c r="AG456" s="211"/>
      <c r="AH456" s="50"/>
      <c r="AI456" s="53"/>
      <c r="AJ456" s="54"/>
      <c r="AK456" s="50"/>
    </row>
    <row r="457" spans="1:45" x14ac:dyDescent="0.25">
      <c r="A457" s="26" t="s">
        <v>188</v>
      </c>
      <c r="B457" s="27">
        <v>12475</v>
      </c>
      <c r="C457" s="27" t="s">
        <v>459</v>
      </c>
      <c r="D457" s="28">
        <v>43318</v>
      </c>
      <c r="E457" s="27">
        <v>2018</v>
      </c>
      <c r="F457" s="27" t="s">
        <v>719</v>
      </c>
      <c r="G457" s="177">
        <v>3.8000000000000003</v>
      </c>
      <c r="I457" s="44"/>
      <c r="J457" s="44"/>
      <c r="K457" s="179"/>
      <c r="L457" s="179"/>
      <c r="M457" s="179"/>
      <c r="N457" s="179"/>
      <c r="O457" s="182"/>
      <c r="P457" s="179"/>
      <c r="Q457" s="183"/>
      <c r="R457" s="183"/>
      <c r="S457" s="183"/>
      <c r="T457" s="208"/>
      <c r="U457" s="209"/>
      <c r="V457" s="209"/>
      <c r="W457" s="209"/>
      <c r="X457" s="208"/>
      <c r="Y457" s="208"/>
      <c r="Z457" s="53"/>
      <c r="AA457" s="209"/>
      <c r="AB457" s="209"/>
      <c r="AC457" s="209"/>
      <c r="AD457" s="53"/>
      <c r="AE457" s="184"/>
      <c r="AF457" s="211"/>
      <c r="AG457" s="211"/>
      <c r="AH457" s="50"/>
      <c r="AI457" s="53"/>
      <c r="AJ457" s="54"/>
      <c r="AK457" s="50"/>
    </row>
    <row r="458" spans="1:45" x14ac:dyDescent="0.25">
      <c r="A458" s="26" t="s">
        <v>188</v>
      </c>
      <c r="B458" s="27">
        <v>12474</v>
      </c>
      <c r="C458" s="27" t="s">
        <v>460</v>
      </c>
      <c r="D458" s="28">
        <v>43318</v>
      </c>
      <c r="E458" s="27">
        <v>2018</v>
      </c>
      <c r="F458" s="27" t="s">
        <v>719</v>
      </c>
      <c r="G458" s="177">
        <v>2.1375000000000002</v>
      </c>
      <c r="I458" s="44"/>
      <c r="J458" s="44"/>
      <c r="K458" s="179"/>
      <c r="L458" s="179"/>
      <c r="M458" s="179"/>
      <c r="N458" s="179"/>
      <c r="O458" s="182"/>
      <c r="P458" s="179"/>
      <c r="Q458" s="183"/>
      <c r="R458" s="183"/>
      <c r="S458" s="183"/>
      <c r="T458" s="208"/>
      <c r="U458" s="209"/>
      <c r="V458" s="209"/>
      <c r="W458" s="209"/>
      <c r="X458" s="208"/>
      <c r="Y458" s="208"/>
      <c r="Z458" s="53"/>
      <c r="AA458" s="209"/>
      <c r="AB458" s="209"/>
      <c r="AC458" s="209"/>
      <c r="AD458" s="53"/>
      <c r="AE458" s="184"/>
      <c r="AF458" s="211"/>
      <c r="AG458" s="211"/>
      <c r="AH458" s="50"/>
      <c r="AI458" s="53"/>
      <c r="AJ458" s="54"/>
      <c r="AK458" s="50"/>
    </row>
    <row r="459" spans="1:45" x14ac:dyDescent="0.25">
      <c r="A459" s="26" t="s">
        <v>188</v>
      </c>
      <c r="B459" s="27">
        <v>12473</v>
      </c>
      <c r="C459" s="27" t="s">
        <v>461</v>
      </c>
      <c r="D459" s="28">
        <v>43318</v>
      </c>
      <c r="E459" s="27">
        <v>2018</v>
      </c>
      <c r="F459" s="27" t="s">
        <v>719</v>
      </c>
      <c r="G459" s="177">
        <v>11.4</v>
      </c>
      <c r="I459" s="44"/>
      <c r="J459" s="44"/>
      <c r="K459" s="179"/>
      <c r="L459" s="179"/>
      <c r="M459" s="179"/>
      <c r="N459" s="179"/>
      <c r="O459" s="182"/>
      <c r="P459" s="179"/>
      <c r="Q459" s="183"/>
      <c r="R459" s="183"/>
      <c r="S459" s="183"/>
      <c r="T459" s="208"/>
      <c r="U459" s="209"/>
      <c r="V459" s="209"/>
      <c r="W459" s="209"/>
      <c r="X459" s="208"/>
      <c r="Y459" s="208"/>
      <c r="Z459" s="53"/>
      <c r="AA459" s="209"/>
      <c r="AB459" s="209"/>
      <c r="AC459" s="209"/>
      <c r="AD459" s="53"/>
      <c r="AE459" s="184"/>
      <c r="AF459" s="211"/>
      <c r="AG459" s="211"/>
      <c r="AH459" s="50"/>
      <c r="AI459" s="53"/>
      <c r="AJ459" s="54"/>
      <c r="AK459" s="50"/>
    </row>
    <row r="460" spans="1:45" x14ac:dyDescent="0.25">
      <c r="A460" s="26" t="s">
        <v>188</v>
      </c>
      <c r="B460" s="27">
        <v>12472</v>
      </c>
      <c r="C460" s="27" t="s">
        <v>462</v>
      </c>
      <c r="D460" s="28">
        <v>43318</v>
      </c>
      <c r="E460" s="27">
        <v>2018</v>
      </c>
      <c r="F460" s="27" t="s">
        <v>719</v>
      </c>
      <c r="G460" s="177">
        <v>3.4200000000000004</v>
      </c>
      <c r="I460" s="44"/>
      <c r="J460" s="44"/>
      <c r="K460" s="179"/>
      <c r="L460" s="179"/>
      <c r="M460" s="179"/>
      <c r="N460" s="179"/>
      <c r="O460" s="182"/>
      <c r="P460" s="179"/>
      <c r="Q460" s="183"/>
      <c r="R460" s="183"/>
      <c r="S460" s="183"/>
      <c r="T460" s="208"/>
      <c r="U460" s="209"/>
      <c r="V460" s="209"/>
      <c r="W460" s="209"/>
      <c r="X460" s="208"/>
      <c r="Y460" s="208"/>
      <c r="Z460" s="53"/>
      <c r="AA460" s="209"/>
      <c r="AB460" s="209"/>
      <c r="AC460" s="209"/>
      <c r="AD460" s="53"/>
      <c r="AE460" s="184"/>
      <c r="AF460" s="211"/>
      <c r="AG460" s="211"/>
      <c r="AH460" s="50"/>
      <c r="AI460" s="53"/>
      <c r="AJ460" s="54"/>
      <c r="AK460" s="50"/>
    </row>
    <row r="461" spans="1:45" x14ac:dyDescent="0.25">
      <c r="A461" s="26" t="s">
        <v>188</v>
      </c>
      <c r="B461" s="27">
        <v>12471</v>
      </c>
      <c r="C461" s="27" t="s">
        <v>463</v>
      </c>
      <c r="D461" s="28">
        <v>43318</v>
      </c>
      <c r="E461" s="27">
        <v>2018</v>
      </c>
      <c r="F461" s="27" t="s">
        <v>719</v>
      </c>
      <c r="G461" s="177">
        <v>1.1400000000000001</v>
      </c>
      <c r="I461" s="44"/>
      <c r="J461" s="44"/>
      <c r="K461" s="179"/>
      <c r="L461" s="179"/>
      <c r="M461" s="179"/>
      <c r="N461" s="179"/>
      <c r="O461" s="182"/>
      <c r="P461" s="193"/>
      <c r="Q461" s="183"/>
      <c r="R461" s="183"/>
      <c r="S461" s="183"/>
      <c r="T461" s="208"/>
      <c r="U461" s="209"/>
      <c r="V461" s="209"/>
      <c r="W461" s="209"/>
      <c r="X461" s="208"/>
      <c r="Y461" s="208"/>
      <c r="Z461" s="53"/>
      <c r="AA461" s="213"/>
      <c r="AB461" s="209"/>
      <c r="AC461" s="209"/>
      <c r="AD461" s="53"/>
      <c r="AE461" s="184"/>
      <c r="AF461" s="211"/>
      <c r="AG461" s="211"/>
      <c r="AH461" s="50"/>
      <c r="AI461" s="53"/>
      <c r="AJ461" s="53"/>
      <c r="AK461" s="50"/>
    </row>
    <row r="462" spans="1:45" x14ac:dyDescent="0.25">
      <c r="A462" s="26" t="s">
        <v>188</v>
      </c>
      <c r="B462" s="27">
        <v>12470</v>
      </c>
      <c r="C462" s="27" t="s">
        <v>464</v>
      </c>
      <c r="D462" s="28">
        <v>43318</v>
      </c>
      <c r="E462" s="27">
        <v>2018</v>
      </c>
      <c r="F462" s="27" t="s">
        <v>719</v>
      </c>
      <c r="G462" s="177">
        <v>5.7</v>
      </c>
      <c r="I462" s="44"/>
      <c r="J462" s="44"/>
      <c r="K462" s="179"/>
      <c r="L462" s="179"/>
      <c r="M462" s="179"/>
      <c r="N462" s="179"/>
      <c r="O462" s="182"/>
      <c r="P462" s="193"/>
      <c r="Q462" s="183"/>
      <c r="R462" s="183"/>
      <c r="S462" s="183"/>
      <c r="T462" s="208"/>
      <c r="U462" s="209"/>
      <c r="V462" s="209"/>
      <c r="W462" s="209"/>
      <c r="X462" s="208"/>
      <c r="Y462" s="208"/>
      <c r="Z462" s="53"/>
      <c r="AA462" s="209"/>
      <c r="AB462" s="209"/>
      <c r="AC462" s="209"/>
      <c r="AD462" s="53"/>
      <c r="AE462" s="184"/>
      <c r="AF462" s="211"/>
      <c r="AG462" s="211"/>
      <c r="AH462" s="50"/>
      <c r="AI462" s="53"/>
      <c r="AJ462" s="54"/>
      <c r="AK462" s="54"/>
    </row>
    <row r="463" spans="1:45" x14ac:dyDescent="0.25">
      <c r="A463" s="26" t="s">
        <v>188</v>
      </c>
      <c r="B463" s="27">
        <v>12469</v>
      </c>
      <c r="C463" s="27" t="s">
        <v>465</v>
      </c>
      <c r="D463" s="28">
        <v>43318</v>
      </c>
      <c r="E463" s="27">
        <v>2018</v>
      </c>
      <c r="F463" s="27" t="s">
        <v>719</v>
      </c>
      <c r="G463" s="177">
        <v>2.85</v>
      </c>
      <c r="I463" s="45"/>
      <c r="J463" s="45"/>
      <c r="K463" s="180"/>
      <c r="L463" s="180"/>
      <c r="M463" s="180"/>
      <c r="N463" s="180"/>
      <c r="O463" s="180"/>
      <c r="P463" s="187"/>
      <c r="Q463" s="187"/>
      <c r="R463" s="187"/>
      <c r="S463" s="187"/>
      <c r="T463" s="229"/>
      <c r="U463" s="214"/>
      <c r="V463" s="214"/>
      <c r="W463" s="214"/>
      <c r="X463" s="229"/>
      <c r="Y463" s="229"/>
      <c r="Z463" s="55"/>
      <c r="AA463" s="214"/>
      <c r="AB463" s="214"/>
      <c r="AC463" s="214"/>
      <c r="AD463" s="55"/>
      <c r="AE463" s="184"/>
      <c r="AF463" s="230"/>
      <c r="AG463" s="230"/>
      <c r="AH463" s="51"/>
      <c r="AI463" s="55"/>
      <c r="AJ463" s="56"/>
      <c r="AK463" s="51"/>
    </row>
    <row r="464" spans="1:45" x14ac:dyDescent="0.25">
      <c r="A464" s="26" t="s">
        <v>188</v>
      </c>
      <c r="B464" s="27">
        <v>12468</v>
      </c>
      <c r="C464" s="27" t="s">
        <v>466</v>
      </c>
      <c r="D464" s="28">
        <v>43318</v>
      </c>
      <c r="E464" s="27">
        <v>2018</v>
      </c>
      <c r="F464" s="27" t="s">
        <v>719</v>
      </c>
      <c r="G464" s="177">
        <v>10</v>
      </c>
      <c r="AL464" s="49"/>
      <c r="AM464" s="49"/>
      <c r="AN464" s="49"/>
      <c r="AO464" s="49"/>
      <c r="AP464" s="49"/>
      <c r="AQ464" s="49"/>
      <c r="AR464" s="49"/>
      <c r="AS464" s="49"/>
    </row>
    <row r="465" spans="1:268" x14ac:dyDescent="0.25">
      <c r="A465" s="26" t="s">
        <v>5</v>
      </c>
      <c r="B465" s="27">
        <v>12048</v>
      </c>
      <c r="C465" s="27" t="s">
        <v>467</v>
      </c>
      <c r="D465" s="70">
        <v>43242</v>
      </c>
      <c r="E465" s="27">
        <v>2018</v>
      </c>
      <c r="F465" s="27" t="s">
        <v>718</v>
      </c>
      <c r="G465" s="177">
        <v>250</v>
      </c>
      <c r="AL465" s="49"/>
      <c r="AM465" s="49"/>
      <c r="AN465" s="49"/>
      <c r="AO465" s="49"/>
      <c r="AP465" s="49"/>
      <c r="AQ465" s="49"/>
      <c r="AR465" s="49"/>
      <c r="AS465" s="49"/>
      <c r="BD465" s="41"/>
      <c r="BE465" s="41"/>
      <c r="BF465" s="41"/>
      <c r="BG465" s="41"/>
      <c r="BH465" s="41"/>
      <c r="BI465" s="41"/>
      <c r="BJ465" s="41"/>
      <c r="BK465" s="41"/>
      <c r="BL465" s="41"/>
      <c r="BM465" s="41"/>
      <c r="BN465" s="41"/>
      <c r="BO465" s="41"/>
      <c r="BP465" s="41"/>
      <c r="BQ465" s="41"/>
      <c r="BR465" s="41"/>
      <c r="BS465" s="41"/>
      <c r="BT465" s="41"/>
      <c r="BU465" s="41"/>
      <c r="BV465" s="41"/>
      <c r="BW465" s="41"/>
      <c r="BX465" s="41"/>
      <c r="BY465" s="41"/>
      <c r="BZ465" s="41"/>
      <c r="CA465" s="41"/>
      <c r="CB465" s="41"/>
      <c r="CC465" s="41"/>
      <c r="CD465" s="41"/>
      <c r="CE465" s="41"/>
      <c r="CF465" s="41"/>
      <c r="CG465" s="41"/>
      <c r="CH465" s="41"/>
      <c r="CI465" s="41"/>
      <c r="CJ465" s="41"/>
      <c r="CK465" s="41"/>
      <c r="CL465" s="41"/>
      <c r="CM465" s="41"/>
      <c r="CN465" s="41"/>
      <c r="CO465" s="41"/>
      <c r="CP465" s="41"/>
      <c r="CQ465" s="41"/>
      <c r="CR465" s="41"/>
      <c r="CS465" s="41"/>
      <c r="CT465" s="41"/>
      <c r="CU465" s="41"/>
      <c r="CV465" s="41"/>
      <c r="CW465" s="41"/>
      <c r="CX465" s="41"/>
      <c r="CY465" s="41"/>
      <c r="CZ465" s="41"/>
      <c r="DA465" s="41"/>
      <c r="DB465" s="41"/>
      <c r="DC465" s="41"/>
      <c r="DD465" s="41"/>
      <c r="DE465" s="41"/>
      <c r="DF465" s="41"/>
      <c r="DG465" s="41"/>
      <c r="DH465" s="41"/>
      <c r="DI465" s="41"/>
      <c r="DJ465" s="41"/>
      <c r="DK465" s="41"/>
      <c r="DL465" s="41"/>
      <c r="DM465" s="41"/>
      <c r="DN465" s="41"/>
      <c r="DO465" s="41"/>
      <c r="DP465" s="41"/>
      <c r="DQ465" s="41"/>
      <c r="DR465" s="41"/>
      <c r="DS465" s="41"/>
      <c r="DT465" s="41"/>
      <c r="DU465" s="41"/>
      <c r="DV465" s="41"/>
      <c r="DW465" s="41"/>
      <c r="DX465" s="41"/>
      <c r="DY465" s="41"/>
      <c r="DZ465" s="41"/>
      <c r="EA465" s="41"/>
      <c r="EB465" s="41"/>
      <c r="EC465" s="41"/>
      <c r="ED465" s="41"/>
      <c r="EE465" s="41"/>
      <c r="EF465" s="41"/>
      <c r="EG465" s="41"/>
      <c r="EH465" s="41"/>
      <c r="EI465" s="41"/>
      <c r="EJ465" s="41"/>
      <c r="EK465" s="41"/>
      <c r="EL465" s="41"/>
      <c r="EM465" s="41"/>
      <c r="EN465" s="41"/>
      <c r="EO465" s="41"/>
      <c r="EP465" s="41"/>
      <c r="EQ465" s="41"/>
      <c r="ER465" s="41"/>
      <c r="ES465" s="41"/>
      <c r="ET465" s="41"/>
      <c r="EU465" s="41"/>
      <c r="EV465" s="41"/>
      <c r="EW465" s="41"/>
      <c r="EX465" s="41"/>
      <c r="EY465" s="41"/>
      <c r="EZ465" s="41"/>
      <c r="FA465" s="41"/>
      <c r="FB465" s="41"/>
      <c r="FC465" s="41"/>
      <c r="FD465" s="41"/>
      <c r="FE465" s="41"/>
      <c r="FF465" s="41"/>
      <c r="FG465" s="41"/>
      <c r="FH465" s="41"/>
      <c r="FI465" s="41"/>
      <c r="FJ465" s="41"/>
      <c r="FK465" s="41"/>
      <c r="FL465" s="41"/>
      <c r="FM465" s="41"/>
      <c r="FN465" s="41"/>
      <c r="FO465" s="41"/>
      <c r="FP465" s="41"/>
      <c r="FQ465" s="41"/>
      <c r="FR465" s="41"/>
      <c r="FS465" s="41"/>
      <c r="FT465" s="41"/>
      <c r="FU465" s="41"/>
      <c r="FV465" s="41"/>
      <c r="FW465" s="41"/>
      <c r="FX465" s="41"/>
      <c r="FY465" s="41"/>
      <c r="FZ465" s="41"/>
      <c r="GA465" s="41"/>
      <c r="GB465" s="41"/>
      <c r="GC465" s="41"/>
      <c r="GD465" s="41"/>
      <c r="GE465" s="41"/>
      <c r="GF465" s="41"/>
      <c r="GG465" s="41"/>
      <c r="GH465" s="41"/>
      <c r="GI465" s="41"/>
      <c r="GJ465" s="41"/>
      <c r="GK465" s="41"/>
      <c r="GL465" s="41"/>
      <c r="GM465" s="41"/>
      <c r="GN465" s="41"/>
      <c r="GO465" s="41"/>
      <c r="GP465" s="41"/>
      <c r="GQ465" s="41"/>
      <c r="GR465" s="41"/>
      <c r="GS465" s="41"/>
      <c r="GT465" s="41"/>
      <c r="GU465" s="41"/>
      <c r="GV465" s="41"/>
      <c r="GW465" s="41"/>
      <c r="GX465" s="41"/>
      <c r="GY465" s="41"/>
      <c r="GZ465" s="41"/>
      <c r="HA465" s="41"/>
      <c r="HB465" s="41"/>
      <c r="HC465" s="41"/>
      <c r="HD465" s="41"/>
      <c r="HE465" s="41"/>
      <c r="HF465" s="41"/>
      <c r="HG465" s="41"/>
      <c r="HH465" s="41"/>
      <c r="HI465" s="41"/>
      <c r="HJ465" s="41"/>
      <c r="HK465" s="41"/>
      <c r="HL465" s="41"/>
      <c r="HM465" s="41"/>
      <c r="HN465" s="41"/>
      <c r="HO465" s="41"/>
      <c r="HP465" s="41"/>
      <c r="HQ465" s="41"/>
      <c r="HR465" s="41"/>
      <c r="HS465" s="41"/>
      <c r="HT465" s="41"/>
      <c r="HU465" s="41"/>
      <c r="HV465" s="41"/>
      <c r="HW465" s="41"/>
      <c r="HX465" s="41"/>
      <c r="HY465" s="41"/>
      <c r="HZ465" s="41"/>
      <c r="IA465" s="41"/>
      <c r="IB465" s="41"/>
      <c r="IC465" s="41"/>
      <c r="ID465" s="41"/>
      <c r="IE465" s="41"/>
      <c r="IF465" s="41"/>
      <c r="IG465" s="41"/>
      <c r="IH465" s="41"/>
      <c r="II465" s="41"/>
      <c r="IJ465" s="41"/>
      <c r="IK465" s="41"/>
      <c r="IL465" s="41"/>
      <c r="IM465" s="41"/>
      <c r="IN465" s="41"/>
      <c r="IO465" s="41"/>
      <c r="IP465" s="41"/>
      <c r="IQ465" s="41"/>
      <c r="IR465" s="41"/>
      <c r="IS465" s="41"/>
      <c r="IT465" s="41"/>
      <c r="IU465" s="41"/>
      <c r="IV465" s="41"/>
      <c r="IW465" s="41"/>
      <c r="IX465" s="41"/>
      <c r="IY465" s="41"/>
      <c r="IZ465" s="41"/>
      <c r="JA465" s="41"/>
      <c r="JB465" s="41"/>
      <c r="JC465" s="41"/>
      <c r="JD465" s="41"/>
      <c r="JE465" s="41"/>
      <c r="JF465" s="41"/>
      <c r="JG465" s="41"/>
      <c r="JH465" s="41"/>
    </row>
    <row r="466" spans="1:268" x14ac:dyDescent="0.25">
      <c r="A466" s="26"/>
      <c r="B466" s="26"/>
      <c r="C466" s="26"/>
      <c r="D466" s="26"/>
      <c r="E466" s="27"/>
      <c r="F466" s="27"/>
      <c r="G466" s="27"/>
    </row>
    <row r="467" spans="1:268" s="205" customFormat="1" x14ac:dyDescent="0.25">
      <c r="A467" s="26"/>
      <c r="B467" s="26"/>
      <c r="C467" s="26"/>
      <c r="D467" s="26"/>
      <c r="E467" s="27"/>
      <c r="F467" s="27"/>
      <c r="G467" s="27"/>
      <c r="H467" s="26"/>
      <c r="I467" s="43"/>
      <c r="J467" s="43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</row>
    <row r="468" spans="1:268" s="205" customFormat="1" x14ac:dyDescent="0.25">
      <c r="A468" s="26"/>
      <c r="B468" s="26"/>
      <c r="C468" s="26"/>
      <c r="D468" s="26"/>
      <c r="E468" s="27"/>
      <c r="F468" s="27"/>
      <c r="G468" s="27"/>
      <c r="H468" s="26"/>
      <c r="I468" s="43"/>
      <c r="J468" s="43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</row>
    <row r="469" spans="1:268" x14ac:dyDescent="0.25">
      <c r="A469" s="26"/>
      <c r="B469" s="26"/>
      <c r="C469" s="26"/>
      <c r="D469" s="26"/>
      <c r="E469" s="27"/>
      <c r="F469" s="27"/>
      <c r="G469" s="27"/>
    </row>
    <row r="470" spans="1:268" x14ac:dyDescent="0.25">
      <c r="A470" s="26"/>
      <c r="B470" s="26"/>
      <c r="C470" s="26"/>
      <c r="D470" s="26"/>
      <c r="E470" s="26"/>
      <c r="F470" s="27"/>
      <c r="G470" s="27"/>
      <c r="P470" s="238"/>
      <c r="Q470" s="238"/>
      <c r="R470" s="238"/>
      <c r="S470" s="239"/>
      <c r="T470" s="239"/>
      <c r="U470" s="239"/>
      <c r="V470" s="239"/>
      <c r="W470" s="239"/>
      <c r="X470" s="239"/>
      <c r="Y470" s="240"/>
      <c r="Z470" s="239"/>
      <c r="AA470" s="239"/>
      <c r="AB470" s="239"/>
      <c r="AC470" s="240"/>
      <c r="AD470" s="238"/>
      <c r="AE470" s="239"/>
      <c r="AF470" s="239"/>
      <c r="AG470" s="240"/>
      <c r="AH470" s="240"/>
      <c r="AJ470" s="240"/>
    </row>
    <row r="471" spans="1:268" x14ac:dyDescent="0.25">
      <c r="A471" s="26"/>
      <c r="B471" s="26"/>
      <c r="C471" s="26"/>
      <c r="D471" s="26"/>
      <c r="E471" s="26"/>
      <c r="F471" s="27"/>
      <c r="G471" s="27"/>
      <c r="P471" s="238"/>
      <c r="Q471" s="238"/>
      <c r="R471" s="238"/>
      <c r="S471" s="239"/>
      <c r="T471" s="239"/>
      <c r="U471" s="239"/>
      <c r="V471" s="239"/>
      <c r="W471" s="239"/>
      <c r="X471" s="239"/>
      <c r="Y471" s="240"/>
      <c r="Z471" s="239"/>
      <c r="AA471" s="239"/>
      <c r="AB471" s="239"/>
      <c r="AC471" s="240"/>
      <c r="AD471" s="238"/>
      <c r="AE471" s="239"/>
      <c r="AF471" s="239"/>
      <c r="AG471" s="240"/>
      <c r="AH471" s="240"/>
      <c r="AJ471" s="240"/>
    </row>
    <row r="472" spans="1:268" x14ac:dyDescent="0.25">
      <c r="A472" s="26"/>
      <c r="B472" s="26"/>
      <c r="C472" s="26"/>
      <c r="D472" s="26"/>
      <c r="E472" s="26"/>
      <c r="F472" s="27"/>
      <c r="G472" s="27"/>
      <c r="P472" s="238"/>
      <c r="Q472" s="238"/>
      <c r="R472" s="238"/>
      <c r="S472" s="239"/>
      <c r="T472" s="239"/>
      <c r="U472" s="239"/>
      <c r="V472" s="239"/>
      <c r="W472" s="239"/>
      <c r="X472" s="239"/>
      <c r="Y472" s="240"/>
      <c r="Z472" s="239"/>
      <c r="AA472" s="239"/>
      <c r="AB472" s="239"/>
      <c r="AC472" s="240"/>
      <c r="AD472" s="238"/>
      <c r="AE472" s="239"/>
      <c r="AF472" s="239"/>
      <c r="AG472" s="240"/>
      <c r="AH472" s="240"/>
      <c r="AJ472" s="240"/>
    </row>
    <row r="473" spans="1:268" x14ac:dyDescent="0.25">
      <c r="A473" s="26"/>
      <c r="B473" s="26"/>
      <c r="C473" s="26"/>
      <c r="D473" s="26"/>
      <c r="E473" s="26"/>
      <c r="F473" s="27"/>
      <c r="G473" s="27"/>
      <c r="P473" s="238"/>
      <c r="Q473" s="238"/>
      <c r="R473" s="238"/>
      <c r="S473" s="239"/>
      <c r="T473" s="239"/>
      <c r="U473" s="239"/>
      <c r="V473" s="239"/>
      <c r="W473" s="239"/>
      <c r="X473" s="239"/>
      <c r="Y473" s="240"/>
      <c r="Z473" s="239"/>
      <c r="AA473" s="239"/>
      <c r="AB473" s="239"/>
      <c r="AC473" s="240"/>
      <c r="AD473" s="238"/>
      <c r="AE473" s="239"/>
      <c r="AF473" s="239"/>
      <c r="AG473" s="240"/>
      <c r="AH473" s="240"/>
      <c r="AJ473" s="240"/>
    </row>
    <row r="474" spans="1:268" x14ac:dyDescent="0.25">
      <c r="A474" s="26"/>
      <c r="B474" s="26"/>
      <c r="C474" s="26"/>
      <c r="D474" s="26"/>
      <c r="E474" s="26"/>
      <c r="F474" s="27"/>
      <c r="G474" s="27"/>
      <c r="P474" s="238"/>
      <c r="Q474" s="238"/>
      <c r="R474" s="238"/>
      <c r="S474" s="239"/>
      <c r="T474" s="239"/>
      <c r="U474" s="239"/>
      <c r="V474" s="239"/>
      <c r="W474" s="239"/>
      <c r="X474" s="239"/>
      <c r="Y474" s="240"/>
      <c r="Z474" s="239"/>
      <c r="AA474" s="239"/>
      <c r="AB474" s="239"/>
      <c r="AC474" s="240"/>
      <c r="AD474" s="238"/>
      <c r="AE474" s="239"/>
      <c r="AF474" s="239"/>
      <c r="AG474" s="240"/>
      <c r="AH474" s="240"/>
      <c r="AI474" s="240"/>
      <c r="AJ474" s="240"/>
    </row>
    <row r="475" spans="1:268" x14ac:dyDescent="0.25">
      <c r="A475" s="26"/>
      <c r="B475" s="26"/>
      <c r="C475" s="26"/>
      <c r="D475" s="26"/>
      <c r="E475" s="26"/>
      <c r="F475" s="27"/>
      <c r="G475" s="27"/>
      <c r="P475" s="238"/>
      <c r="Q475" s="238"/>
      <c r="R475" s="238"/>
      <c r="S475" s="239"/>
      <c r="T475" s="239"/>
      <c r="U475" s="239"/>
      <c r="V475" s="239"/>
      <c r="W475" s="239"/>
      <c r="X475" s="239"/>
      <c r="Y475" s="240"/>
      <c r="Z475" s="239"/>
      <c r="AA475" s="239"/>
      <c r="AB475" s="239"/>
      <c r="AC475" s="240"/>
      <c r="AD475" s="238"/>
      <c r="AE475" s="239"/>
      <c r="AF475" s="239"/>
      <c r="AG475" s="240"/>
      <c r="AH475" s="240"/>
      <c r="AJ475" s="240"/>
    </row>
    <row r="476" spans="1:268" x14ac:dyDescent="0.25">
      <c r="A476" s="26"/>
      <c r="B476" s="26"/>
      <c r="C476" s="26"/>
      <c r="D476" s="26"/>
      <c r="E476" s="26"/>
      <c r="F476" s="27"/>
      <c r="G476" s="27"/>
      <c r="P476" s="238"/>
      <c r="Q476" s="238"/>
      <c r="R476" s="238"/>
      <c r="S476" s="239"/>
      <c r="T476" s="239"/>
      <c r="U476" s="239"/>
      <c r="V476" s="239"/>
      <c r="W476" s="239"/>
      <c r="X476" s="239"/>
      <c r="Y476" s="240"/>
      <c r="Z476" s="239"/>
      <c r="AA476" s="239"/>
      <c r="AB476" s="239"/>
      <c r="AC476" s="240"/>
      <c r="AD476" s="238"/>
      <c r="AE476" s="239"/>
      <c r="AF476" s="239"/>
      <c r="AG476" s="240"/>
      <c r="AH476" s="240"/>
      <c r="AJ476" s="240"/>
    </row>
    <row r="477" spans="1:268" x14ac:dyDescent="0.25">
      <c r="A477" s="26"/>
      <c r="B477" s="26"/>
      <c r="C477" s="26"/>
      <c r="D477" s="26"/>
      <c r="E477" s="26"/>
      <c r="F477" s="27"/>
      <c r="G477" s="27"/>
      <c r="P477" s="238"/>
      <c r="Q477" s="238"/>
      <c r="R477" s="238"/>
      <c r="S477" s="239"/>
      <c r="T477" s="239"/>
      <c r="U477" s="239"/>
      <c r="V477" s="239"/>
      <c r="W477" s="239"/>
      <c r="X477" s="239"/>
      <c r="Y477" s="240"/>
      <c r="Z477" s="239"/>
      <c r="AA477" s="239"/>
      <c r="AB477" s="239"/>
      <c r="AC477" s="240"/>
      <c r="AD477" s="238"/>
      <c r="AE477" s="239"/>
      <c r="AF477" s="239"/>
      <c r="AG477" s="240"/>
      <c r="AH477" s="240"/>
      <c r="AJ477" s="240"/>
    </row>
    <row r="478" spans="1:268" x14ac:dyDescent="0.25">
      <c r="A478" s="26"/>
      <c r="B478" s="26"/>
      <c r="C478" s="26"/>
      <c r="D478" s="26"/>
      <c r="E478" s="26"/>
      <c r="F478" s="27"/>
      <c r="G478" s="27"/>
      <c r="P478" s="238"/>
      <c r="Q478" s="238"/>
      <c r="R478" s="238"/>
      <c r="S478" s="239"/>
      <c r="T478" s="239"/>
      <c r="U478" s="239"/>
      <c r="V478" s="239"/>
      <c r="W478" s="239"/>
      <c r="X478" s="239"/>
      <c r="Y478" s="240"/>
      <c r="Z478" s="239"/>
      <c r="AA478" s="239"/>
      <c r="AB478" s="239"/>
      <c r="AC478" s="240"/>
      <c r="AD478" s="238"/>
      <c r="AE478" s="239"/>
      <c r="AF478" s="239"/>
      <c r="AG478" s="240"/>
      <c r="AH478" s="240"/>
      <c r="AJ478" s="240"/>
    </row>
    <row r="479" spans="1:268" x14ac:dyDescent="0.25">
      <c r="A479" s="26"/>
      <c r="B479" s="26"/>
      <c r="C479" s="26"/>
      <c r="D479" s="26"/>
      <c r="E479" s="26"/>
      <c r="F479" s="27"/>
      <c r="G479" s="27"/>
      <c r="P479" s="238"/>
      <c r="Q479" s="238"/>
      <c r="R479" s="238"/>
      <c r="S479" s="239"/>
      <c r="T479" s="239"/>
      <c r="U479" s="239"/>
      <c r="V479" s="239"/>
      <c r="W479" s="239"/>
      <c r="X479" s="239"/>
      <c r="Y479" s="240"/>
      <c r="Z479" s="239"/>
      <c r="AA479" s="239"/>
      <c r="AB479" s="239"/>
      <c r="AC479" s="240"/>
      <c r="AD479" s="238"/>
      <c r="AE479" s="239"/>
      <c r="AF479" s="239"/>
      <c r="AG479" s="240"/>
      <c r="AH479" s="240"/>
      <c r="AJ479" s="240"/>
    </row>
    <row r="480" spans="1:268" x14ac:dyDescent="0.25">
      <c r="A480" s="26"/>
      <c r="B480" s="26"/>
      <c r="C480" s="26"/>
      <c r="D480" s="26"/>
      <c r="E480" s="26"/>
      <c r="F480" s="27"/>
      <c r="G480" s="27"/>
      <c r="P480" s="238"/>
      <c r="Q480" s="238"/>
      <c r="R480" s="238"/>
      <c r="S480" s="239"/>
      <c r="T480" s="239"/>
      <c r="U480" s="239"/>
      <c r="V480" s="239"/>
      <c r="W480" s="239"/>
      <c r="X480" s="239"/>
      <c r="Y480" s="240"/>
      <c r="Z480" s="239"/>
      <c r="AA480" s="239"/>
      <c r="AB480" s="239"/>
      <c r="AC480" s="240"/>
      <c r="AD480" s="238"/>
      <c r="AE480" s="239"/>
      <c r="AF480" s="239"/>
      <c r="AG480" s="240"/>
      <c r="AH480" s="240"/>
      <c r="AJ480" s="240"/>
    </row>
    <row r="481" spans="1:36" x14ac:dyDescent="0.25">
      <c r="A481" s="26"/>
      <c r="B481" s="26"/>
      <c r="C481" s="26"/>
      <c r="D481" s="26"/>
      <c r="E481" s="26"/>
      <c r="F481" s="27"/>
      <c r="G481" s="27"/>
      <c r="P481" s="238"/>
      <c r="Q481" s="238"/>
      <c r="R481" s="238"/>
      <c r="S481" s="239"/>
      <c r="T481" s="239"/>
      <c r="U481" s="239"/>
      <c r="V481" s="239"/>
      <c r="W481" s="239"/>
      <c r="X481" s="239"/>
      <c r="Y481" s="240"/>
      <c r="Z481" s="239"/>
      <c r="AA481" s="239"/>
      <c r="AB481" s="239"/>
      <c r="AC481" s="240"/>
      <c r="AD481" s="238"/>
      <c r="AE481" s="239"/>
      <c r="AF481" s="239"/>
      <c r="AG481" s="240"/>
      <c r="AH481" s="240"/>
      <c r="AJ481" s="240"/>
    </row>
    <row r="482" spans="1:36" x14ac:dyDescent="0.25">
      <c r="A482" s="26"/>
      <c r="B482" s="26"/>
      <c r="C482" s="26"/>
      <c r="D482" s="26"/>
      <c r="E482" s="26"/>
      <c r="F482" s="27"/>
      <c r="G482" s="27"/>
      <c r="P482" s="238"/>
      <c r="Q482" s="238"/>
      <c r="R482" s="238"/>
      <c r="S482" s="239"/>
      <c r="T482" s="239"/>
      <c r="U482" s="239"/>
      <c r="V482" s="239"/>
      <c r="W482" s="239"/>
      <c r="X482" s="239"/>
      <c r="Y482" s="240"/>
      <c r="Z482" s="239"/>
      <c r="AA482" s="239"/>
      <c r="AB482" s="239"/>
      <c r="AC482" s="240"/>
      <c r="AD482" s="238"/>
      <c r="AE482" s="239"/>
      <c r="AF482" s="239"/>
      <c r="AG482" s="240"/>
      <c r="AH482" s="240"/>
      <c r="AJ482" s="240"/>
    </row>
    <row r="483" spans="1:36" x14ac:dyDescent="0.25">
      <c r="A483" s="26"/>
      <c r="B483" s="26"/>
      <c r="C483" s="26"/>
      <c r="D483" s="26"/>
      <c r="E483" s="26"/>
      <c r="F483" s="27"/>
      <c r="G483" s="27"/>
      <c r="P483" s="238"/>
      <c r="Q483" s="238"/>
      <c r="R483" s="238"/>
      <c r="S483" s="239"/>
      <c r="T483" s="239"/>
      <c r="U483" s="239"/>
      <c r="V483" s="239"/>
      <c r="W483" s="239"/>
      <c r="X483" s="239"/>
      <c r="Y483" s="240"/>
      <c r="Z483" s="239"/>
      <c r="AA483" s="239"/>
      <c r="AB483" s="239"/>
      <c r="AC483" s="240"/>
      <c r="AD483" s="238"/>
      <c r="AE483" s="239"/>
      <c r="AF483" s="239"/>
      <c r="AG483" s="240"/>
      <c r="AH483" s="240"/>
      <c r="AJ483" s="240"/>
    </row>
    <row r="484" spans="1:36" x14ac:dyDescent="0.25">
      <c r="A484" s="26"/>
      <c r="B484" s="26"/>
      <c r="C484" s="26"/>
      <c r="D484" s="26"/>
      <c r="E484" s="26"/>
      <c r="F484" s="27"/>
      <c r="G484" s="27"/>
      <c r="P484" s="238"/>
      <c r="Q484" s="238"/>
      <c r="R484" s="238"/>
      <c r="S484" s="239"/>
      <c r="T484" s="239"/>
      <c r="U484" s="239"/>
      <c r="V484" s="239"/>
      <c r="W484" s="239"/>
      <c r="X484" s="239"/>
      <c r="Y484" s="240"/>
      <c r="Z484" s="239"/>
      <c r="AA484" s="239"/>
      <c r="AB484" s="239"/>
      <c r="AC484" s="240"/>
      <c r="AD484" s="238"/>
      <c r="AE484" s="239"/>
      <c r="AF484" s="239"/>
      <c r="AG484" s="240"/>
      <c r="AH484" s="240"/>
      <c r="AI484" s="240"/>
      <c r="AJ484" s="240"/>
    </row>
    <row r="485" spans="1:36" x14ac:dyDescent="0.25">
      <c r="A485" s="26"/>
      <c r="B485" s="26"/>
      <c r="C485" s="26"/>
      <c r="D485" s="26"/>
      <c r="E485" s="26"/>
      <c r="F485" s="27"/>
      <c r="G485" s="27"/>
      <c r="P485" s="238"/>
      <c r="Q485" s="238"/>
      <c r="R485" s="238"/>
      <c r="S485" s="239"/>
      <c r="T485" s="239"/>
      <c r="U485" s="239"/>
      <c r="V485" s="239"/>
      <c r="W485" s="239"/>
      <c r="X485" s="239"/>
      <c r="Y485" s="240"/>
      <c r="Z485" s="239"/>
      <c r="AA485" s="239"/>
      <c r="AB485" s="239"/>
      <c r="AC485" s="240"/>
      <c r="AD485" s="238"/>
      <c r="AE485" s="239"/>
      <c r="AF485" s="239"/>
      <c r="AG485" s="240"/>
      <c r="AH485" s="240"/>
      <c r="AJ485" s="240"/>
    </row>
    <row r="486" spans="1:36" x14ac:dyDescent="0.25">
      <c r="A486" s="49"/>
      <c r="B486" s="49"/>
      <c r="C486" s="49"/>
      <c r="D486" s="49"/>
      <c r="E486" s="49"/>
      <c r="F486" s="241"/>
      <c r="G486" s="241"/>
      <c r="H486" s="49"/>
      <c r="P486" s="238"/>
      <c r="Q486" s="238"/>
      <c r="R486" s="238"/>
      <c r="S486" s="239"/>
      <c r="T486" s="239"/>
      <c r="U486" s="239"/>
      <c r="V486" s="239"/>
      <c r="W486" s="239"/>
      <c r="X486" s="239"/>
      <c r="Y486" s="240"/>
      <c r="Z486" s="239"/>
      <c r="AA486" s="239"/>
      <c r="AB486" s="239"/>
      <c r="AC486" s="240"/>
      <c r="AD486" s="238"/>
      <c r="AE486" s="239"/>
      <c r="AF486" s="239"/>
      <c r="AG486" s="240"/>
      <c r="AH486" s="240"/>
      <c r="AI486" s="240"/>
      <c r="AJ486" s="240"/>
    </row>
    <row r="487" spans="1:36" x14ac:dyDescent="0.25">
      <c r="A487" s="242"/>
      <c r="B487" s="49"/>
      <c r="C487" s="49"/>
      <c r="D487" s="49"/>
      <c r="E487" s="49"/>
      <c r="F487" s="241"/>
      <c r="G487" s="241"/>
      <c r="H487" s="49"/>
      <c r="P487" s="238"/>
      <c r="Q487" s="238"/>
      <c r="R487" s="238"/>
      <c r="S487" s="239"/>
      <c r="T487" s="239"/>
      <c r="U487" s="239"/>
      <c r="V487" s="239"/>
      <c r="W487" s="239"/>
      <c r="X487" s="239"/>
      <c r="Y487" s="240"/>
      <c r="Z487" s="239"/>
      <c r="AA487" s="239"/>
      <c r="AB487" s="239"/>
      <c r="AC487" s="240"/>
      <c r="AD487" s="238"/>
      <c r="AE487" s="239"/>
      <c r="AF487" s="239"/>
      <c r="AG487" s="240"/>
      <c r="AH487" s="240"/>
      <c r="AJ487" s="240"/>
    </row>
    <row r="488" spans="1:36" x14ac:dyDescent="0.25">
      <c r="A488" s="243"/>
      <c r="B488" s="243"/>
      <c r="C488" s="238"/>
      <c r="D488" s="26"/>
      <c r="E488" s="26"/>
      <c r="F488" s="27"/>
      <c r="G488" s="27"/>
      <c r="P488" s="238"/>
      <c r="Q488" s="238"/>
      <c r="R488" s="238"/>
      <c r="S488" s="239"/>
      <c r="T488" s="239"/>
      <c r="U488" s="239"/>
      <c r="V488" s="239"/>
      <c r="W488" s="239"/>
      <c r="X488" s="239"/>
      <c r="Y488" s="240"/>
      <c r="Z488" s="239"/>
      <c r="AA488" s="239"/>
      <c r="AB488" s="239"/>
      <c r="AC488" s="240"/>
      <c r="AD488" s="238"/>
      <c r="AE488" s="239"/>
      <c r="AF488" s="239"/>
      <c r="AG488" s="240"/>
      <c r="AH488" s="240"/>
      <c r="AJ488" s="240"/>
    </row>
    <row r="489" spans="1:36" x14ac:dyDescent="0.25">
      <c r="A489" s="243"/>
      <c r="B489" s="243"/>
      <c r="C489" s="238"/>
      <c r="D489" s="26"/>
      <c r="E489" s="26"/>
      <c r="F489" s="27"/>
      <c r="G489" s="27"/>
      <c r="P489" s="238"/>
      <c r="Q489" s="238"/>
      <c r="R489" s="238"/>
      <c r="S489" s="239"/>
      <c r="T489" s="239"/>
      <c r="U489" s="239"/>
      <c r="V489" s="239"/>
      <c r="W489" s="239"/>
      <c r="X489" s="239"/>
      <c r="Y489" s="240"/>
      <c r="Z489" s="239"/>
      <c r="AA489" s="239"/>
      <c r="AB489" s="239"/>
      <c r="AC489" s="240"/>
      <c r="AD489" s="238"/>
      <c r="AE489" s="239"/>
      <c r="AF489" s="239"/>
      <c r="AG489" s="240"/>
      <c r="AH489" s="240"/>
      <c r="AJ489" s="240"/>
    </row>
    <row r="490" spans="1:36" x14ac:dyDescent="0.25">
      <c r="A490" s="243"/>
      <c r="B490" s="243"/>
      <c r="C490" s="238"/>
      <c r="D490" s="26"/>
      <c r="E490" s="26"/>
      <c r="F490" s="27"/>
      <c r="G490" s="27"/>
      <c r="P490" s="238"/>
      <c r="Q490" s="238"/>
      <c r="R490" s="238"/>
      <c r="S490" s="239"/>
      <c r="T490" s="239"/>
      <c r="U490" s="239"/>
      <c r="V490" s="239"/>
      <c r="W490" s="239"/>
      <c r="X490" s="239"/>
      <c r="Y490" s="240"/>
      <c r="Z490" s="239"/>
      <c r="AA490" s="239"/>
      <c r="AB490" s="239"/>
      <c r="AC490" s="240"/>
      <c r="AD490" s="238"/>
      <c r="AE490" s="239"/>
      <c r="AF490" s="239"/>
      <c r="AG490" s="240"/>
      <c r="AH490" s="240"/>
      <c r="AJ490" s="240"/>
    </row>
    <row r="491" spans="1:36" x14ac:dyDescent="0.25">
      <c r="A491" s="243"/>
      <c r="B491" s="243"/>
      <c r="C491" s="238"/>
      <c r="D491" s="26"/>
      <c r="E491" s="26"/>
      <c r="F491" s="27"/>
      <c r="G491" s="27"/>
      <c r="P491" s="238"/>
      <c r="Q491" s="238"/>
      <c r="R491" s="238"/>
      <c r="S491" s="239"/>
      <c r="T491" s="239"/>
      <c r="U491" s="239"/>
      <c r="V491" s="239"/>
      <c r="W491" s="239"/>
      <c r="X491" s="239"/>
      <c r="Y491" s="240"/>
      <c r="Z491" s="239"/>
      <c r="AA491" s="239"/>
      <c r="AB491" s="239"/>
      <c r="AC491" s="240"/>
      <c r="AD491" s="238"/>
      <c r="AE491" s="239"/>
      <c r="AF491" s="239"/>
      <c r="AG491" s="240"/>
      <c r="AH491" s="240"/>
      <c r="AJ491" s="240"/>
    </row>
    <row r="492" spans="1:36" x14ac:dyDescent="0.25">
      <c r="A492" s="243"/>
      <c r="B492" s="243"/>
      <c r="C492" s="238"/>
      <c r="D492" s="26"/>
      <c r="E492" s="26"/>
      <c r="F492" s="27"/>
      <c r="G492" s="27"/>
      <c r="P492" s="238"/>
      <c r="Q492" s="238"/>
      <c r="R492" s="238"/>
      <c r="S492" s="239"/>
      <c r="T492" s="239"/>
      <c r="U492" s="239"/>
      <c r="V492" s="239"/>
      <c r="W492" s="239"/>
      <c r="X492" s="239"/>
      <c r="Y492" s="240"/>
      <c r="Z492" s="239"/>
      <c r="AA492" s="239"/>
      <c r="AB492" s="239"/>
      <c r="AC492" s="240"/>
      <c r="AD492" s="238"/>
      <c r="AE492" s="239"/>
      <c r="AF492" s="239"/>
      <c r="AG492" s="240"/>
      <c r="AH492" s="240"/>
      <c r="AJ492" s="240"/>
    </row>
    <row r="493" spans="1:36" x14ac:dyDescent="0.25">
      <c r="A493" s="243"/>
      <c r="B493" s="243"/>
      <c r="C493" s="238"/>
      <c r="D493" s="26"/>
      <c r="E493" s="26"/>
      <c r="F493" s="27"/>
      <c r="G493" s="27"/>
      <c r="P493" s="238"/>
      <c r="Q493" s="238"/>
      <c r="R493" s="238"/>
      <c r="S493" s="239"/>
      <c r="T493" s="239"/>
      <c r="U493" s="239"/>
      <c r="V493" s="239"/>
      <c r="W493" s="239"/>
      <c r="X493" s="239"/>
      <c r="Y493" s="240"/>
      <c r="Z493" s="239"/>
      <c r="AA493" s="239"/>
      <c r="AB493" s="239"/>
      <c r="AC493" s="240"/>
      <c r="AD493" s="238"/>
      <c r="AE493" s="239"/>
      <c r="AF493" s="239"/>
      <c r="AG493" s="240"/>
      <c r="AH493" s="240"/>
      <c r="AI493" s="240"/>
      <c r="AJ493" s="240"/>
    </row>
    <row r="494" spans="1:36" x14ac:dyDescent="0.25">
      <c r="A494" s="243"/>
      <c r="B494" s="243"/>
      <c r="C494" s="238"/>
      <c r="D494" s="26"/>
      <c r="E494" s="26"/>
      <c r="F494" s="27"/>
      <c r="G494" s="27"/>
      <c r="P494" s="238"/>
      <c r="Q494" s="238"/>
      <c r="R494" s="238"/>
      <c r="S494" s="239"/>
      <c r="T494" s="239"/>
      <c r="U494" s="239"/>
      <c r="V494" s="239"/>
      <c r="W494" s="239"/>
      <c r="X494" s="239"/>
      <c r="Y494" s="240"/>
      <c r="Z494" s="239"/>
      <c r="AA494" s="239"/>
      <c r="AB494" s="239"/>
      <c r="AC494" s="240"/>
      <c r="AD494" s="238"/>
      <c r="AE494" s="239"/>
      <c r="AF494" s="239"/>
      <c r="AG494" s="240"/>
      <c r="AH494" s="240"/>
      <c r="AJ494" s="240"/>
    </row>
    <row r="495" spans="1:36" x14ac:dyDescent="0.25">
      <c r="A495" s="243"/>
      <c r="B495" s="243"/>
      <c r="C495" s="238"/>
      <c r="D495" s="26"/>
      <c r="E495" s="26"/>
      <c r="F495" s="27"/>
      <c r="G495" s="27"/>
      <c r="P495" s="238"/>
      <c r="Q495" s="238"/>
      <c r="R495" s="238"/>
      <c r="S495" s="239"/>
      <c r="T495" s="239"/>
      <c r="U495" s="239"/>
      <c r="V495" s="239"/>
      <c r="W495" s="239"/>
      <c r="X495" s="239"/>
      <c r="Y495" s="240"/>
      <c r="Z495" s="239"/>
      <c r="AA495" s="239"/>
      <c r="AB495" s="239"/>
      <c r="AC495" s="240"/>
      <c r="AD495" s="238"/>
      <c r="AE495" s="239"/>
      <c r="AF495" s="239"/>
      <c r="AG495" s="240"/>
      <c r="AH495" s="240"/>
      <c r="AJ495" s="240"/>
    </row>
    <row r="496" spans="1:36" x14ac:dyDescent="0.25">
      <c r="A496" s="243"/>
      <c r="B496" s="243"/>
      <c r="C496" s="238"/>
      <c r="D496" s="26"/>
      <c r="E496" s="26"/>
      <c r="F496" s="27"/>
      <c r="G496" s="27"/>
      <c r="P496" s="238"/>
      <c r="Q496" s="238"/>
      <c r="R496" s="238"/>
      <c r="S496" s="239"/>
      <c r="T496" s="239"/>
      <c r="U496" s="239"/>
      <c r="V496" s="239"/>
      <c r="W496" s="239"/>
      <c r="X496" s="239"/>
      <c r="Y496" s="240"/>
      <c r="Z496" s="239"/>
      <c r="AA496" s="239"/>
      <c r="AB496" s="239"/>
      <c r="AC496" s="240"/>
      <c r="AD496" s="238"/>
      <c r="AE496" s="239"/>
      <c r="AF496" s="239"/>
      <c r="AG496" s="240"/>
      <c r="AH496" s="240"/>
      <c r="AJ496" s="240"/>
    </row>
    <row r="497" spans="1:36" x14ac:dyDescent="0.25">
      <c r="A497" s="243"/>
      <c r="B497" s="243"/>
      <c r="C497" s="238"/>
      <c r="D497" s="26"/>
      <c r="E497" s="26"/>
      <c r="F497" s="27"/>
      <c r="G497" s="27"/>
      <c r="P497" s="238"/>
      <c r="Q497" s="238"/>
      <c r="R497" s="238"/>
      <c r="S497" s="239"/>
      <c r="T497" s="239"/>
      <c r="U497" s="239"/>
      <c r="V497" s="239"/>
      <c r="W497" s="239"/>
      <c r="X497" s="239"/>
      <c r="Y497" s="240"/>
      <c r="Z497" s="239"/>
      <c r="AA497" s="239"/>
      <c r="AB497" s="239"/>
      <c r="AC497" s="240"/>
      <c r="AD497" s="238"/>
      <c r="AE497" s="239"/>
      <c r="AF497" s="239"/>
      <c r="AG497" s="240"/>
      <c r="AH497" s="240"/>
      <c r="AJ497" s="240"/>
    </row>
    <row r="498" spans="1:36" x14ac:dyDescent="0.25">
      <c r="A498" s="243"/>
      <c r="B498" s="243"/>
      <c r="C498" s="238"/>
      <c r="D498" s="26"/>
      <c r="E498" s="26"/>
      <c r="F498" s="27"/>
      <c r="G498" s="27"/>
      <c r="P498" s="238"/>
      <c r="Q498" s="238"/>
      <c r="R498" s="238"/>
      <c r="S498" s="239"/>
      <c r="T498" s="239"/>
      <c r="U498" s="239"/>
      <c r="V498" s="239"/>
      <c r="W498" s="239"/>
      <c r="X498" s="239"/>
      <c r="Y498" s="240"/>
      <c r="Z498" s="239"/>
      <c r="AA498" s="239"/>
      <c r="AB498" s="239"/>
      <c r="AC498" s="240"/>
      <c r="AD498" s="238"/>
      <c r="AE498" s="239"/>
      <c r="AF498" s="239"/>
      <c r="AG498" s="240"/>
      <c r="AH498" s="240"/>
      <c r="AJ498" s="240"/>
    </row>
    <row r="499" spans="1:36" x14ac:dyDescent="0.25">
      <c r="A499" s="243"/>
      <c r="B499" s="243"/>
      <c r="C499" s="238"/>
      <c r="D499" s="26"/>
      <c r="E499" s="26"/>
      <c r="F499" s="27"/>
      <c r="G499" s="27"/>
      <c r="P499" s="238"/>
      <c r="Q499" s="238"/>
      <c r="R499" s="238"/>
      <c r="S499" s="239"/>
      <c r="T499" s="239"/>
      <c r="U499" s="239"/>
      <c r="V499" s="239"/>
      <c r="W499" s="239"/>
      <c r="X499" s="239"/>
      <c r="Y499" s="240"/>
      <c r="Z499" s="239"/>
      <c r="AA499" s="239"/>
      <c r="AB499" s="239"/>
      <c r="AC499" s="240"/>
      <c r="AD499" s="238"/>
      <c r="AE499" s="239"/>
      <c r="AF499" s="239"/>
      <c r="AG499" s="240"/>
      <c r="AH499" s="240"/>
      <c r="AJ499" s="240"/>
    </row>
    <row r="500" spans="1:36" x14ac:dyDescent="0.25">
      <c r="A500" s="243"/>
      <c r="B500" s="243"/>
      <c r="C500" s="238"/>
      <c r="D500" s="26"/>
      <c r="E500" s="26"/>
      <c r="F500" s="27"/>
      <c r="G500" s="27"/>
      <c r="P500" s="238"/>
      <c r="Q500" s="238"/>
      <c r="R500" s="238"/>
      <c r="S500" s="239"/>
      <c r="T500" s="239"/>
      <c r="U500" s="239"/>
      <c r="V500" s="239"/>
      <c r="W500" s="239"/>
      <c r="X500" s="239"/>
      <c r="Y500" s="240"/>
      <c r="Z500" s="239"/>
      <c r="AA500" s="239"/>
      <c r="AB500" s="239"/>
      <c r="AC500" s="240"/>
      <c r="AD500" s="238"/>
      <c r="AE500" s="239"/>
      <c r="AF500" s="239"/>
      <c r="AG500" s="240"/>
      <c r="AH500" s="240"/>
      <c r="AJ500" s="240"/>
    </row>
    <row r="501" spans="1:36" x14ac:dyDescent="0.25">
      <c r="A501" s="243"/>
      <c r="B501" s="243"/>
      <c r="C501" s="238"/>
      <c r="D501" s="26"/>
      <c r="E501" s="26"/>
      <c r="F501" s="27"/>
      <c r="G501" s="27"/>
      <c r="P501" s="238"/>
      <c r="Q501" s="238"/>
      <c r="R501" s="238"/>
      <c r="S501" s="239"/>
      <c r="T501" s="239"/>
      <c r="U501" s="239"/>
      <c r="V501" s="239"/>
      <c r="W501" s="239"/>
      <c r="X501" s="239"/>
      <c r="Y501" s="240"/>
      <c r="Z501" s="239"/>
      <c r="AA501" s="239"/>
      <c r="AB501" s="239"/>
      <c r="AC501" s="240"/>
      <c r="AD501" s="238"/>
      <c r="AE501" s="239"/>
      <c r="AF501" s="239"/>
      <c r="AG501" s="240"/>
      <c r="AH501" s="240"/>
      <c r="AJ501" s="240"/>
    </row>
    <row r="502" spans="1:36" x14ac:dyDescent="0.25">
      <c r="A502" s="243"/>
      <c r="B502" s="243"/>
      <c r="C502" s="238"/>
      <c r="D502" s="26"/>
      <c r="E502" s="26"/>
      <c r="F502" s="27"/>
      <c r="G502" s="27"/>
      <c r="K502" s="238"/>
      <c r="P502" s="238"/>
      <c r="Q502" s="238"/>
      <c r="R502" s="238"/>
      <c r="S502" s="239"/>
      <c r="T502" s="239"/>
      <c r="U502" s="239"/>
      <c r="V502" s="239"/>
      <c r="W502" s="239"/>
      <c r="X502" s="239"/>
      <c r="Y502" s="240"/>
      <c r="Z502" s="239"/>
      <c r="AA502" s="239"/>
      <c r="AB502" s="239"/>
      <c r="AC502" s="240"/>
      <c r="AD502" s="238"/>
      <c r="AE502" s="239"/>
      <c r="AF502" s="239"/>
      <c r="AG502" s="240"/>
      <c r="AH502" s="240"/>
      <c r="AJ502" s="240"/>
    </row>
    <row r="503" spans="1:36" x14ac:dyDescent="0.25">
      <c r="A503" s="243"/>
      <c r="B503" s="243"/>
      <c r="C503" s="238"/>
      <c r="D503" s="26"/>
      <c r="E503" s="26"/>
      <c r="F503" s="27"/>
      <c r="G503" s="27"/>
      <c r="K503" s="238"/>
      <c r="P503" s="238"/>
      <c r="Q503" s="238"/>
      <c r="R503" s="238"/>
      <c r="S503" s="239"/>
      <c r="T503" s="239"/>
      <c r="U503" s="239"/>
      <c r="V503" s="239"/>
      <c r="W503" s="239"/>
      <c r="X503" s="239"/>
      <c r="Y503" s="240"/>
      <c r="Z503" s="239"/>
      <c r="AA503" s="239"/>
      <c r="AB503" s="239"/>
      <c r="AC503" s="240"/>
      <c r="AD503" s="238"/>
      <c r="AE503" s="239"/>
      <c r="AF503" s="239"/>
      <c r="AG503" s="240"/>
      <c r="AH503" s="240"/>
      <c r="AJ503" s="240"/>
    </row>
    <row r="504" spans="1:36" x14ac:dyDescent="0.25">
      <c r="A504" s="243"/>
      <c r="B504" s="243"/>
      <c r="C504" s="238"/>
      <c r="D504" s="26"/>
      <c r="E504" s="26"/>
      <c r="F504" s="27"/>
      <c r="G504" s="27"/>
      <c r="K504" s="238"/>
      <c r="P504" s="238"/>
      <c r="Q504" s="238"/>
      <c r="R504" s="238"/>
      <c r="S504" s="239"/>
      <c r="T504" s="239"/>
      <c r="U504" s="239"/>
      <c r="V504" s="239"/>
      <c r="W504" s="239"/>
      <c r="X504" s="239"/>
      <c r="Y504" s="240"/>
      <c r="Z504" s="239"/>
      <c r="AA504" s="239"/>
      <c r="AB504" s="239"/>
      <c r="AC504" s="240"/>
      <c r="AD504" s="238"/>
      <c r="AE504" s="239"/>
      <c r="AF504" s="239"/>
      <c r="AG504" s="240"/>
      <c r="AH504" s="240"/>
      <c r="AI504" s="240"/>
      <c r="AJ504" s="240"/>
    </row>
    <row r="505" spans="1:36" x14ac:dyDescent="0.25">
      <c r="A505" s="243"/>
      <c r="B505" s="243"/>
      <c r="C505" s="238"/>
      <c r="D505" s="26"/>
      <c r="E505" s="26"/>
      <c r="F505" s="27"/>
      <c r="G505" s="27"/>
      <c r="K505" s="238"/>
      <c r="P505" s="238"/>
      <c r="Q505" s="238"/>
      <c r="R505" s="238"/>
      <c r="S505" s="239"/>
      <c r="T505" s="239"/>
      <c r="U505" s="239"/>
      <c r="V505" s="239"/>
      <c r="W505" s="239"/>
      <c r="X505" s="239"/>
      <c r="Y505" s="240"/>
      <c r="Z505" s="239"/>
      <c r="AA505" s="239"/>
      <c r="AB505" s="239"/>
      <c r="AC505" s="240"/>
      <c r="AD505" s="238"/>
      <c r="AE505" s="239"/>
      <c r="AF505" s="239"/>
      <c r="AG505" s="240"/>
      <c r="AH505" s="240"/>
      <c r="AJ505" s="240"/>
    </row>
    <row r="506" spans="1:36" x14ac:dyDescent="0.25">
      <c r="A506" s="243"/>
      <c r="B506" s="243"/>
      <c r="C506" s="238"/>
      <c r="D506" s="26"/>
      <c r="E506" s="26"/>
      <c r="F506" s="27"/>
      <c r="G506" s="27"/>
      <c r="K506" s="238"/>
      <c r="P506" s="238"/>
      <c r="Q506" s="238"/>
      <c r="R506" s="238"/>
      <c r="S506" s="239"/>
      <c r="T506" s="239"/>
      <c r="U506" s="239"/>
      <c r="V506" s="239"/>
      <c r="W506" s="239"/>
      <c r="X506" s="239"/>
      <c r="Y506" s="240"/>
      <c r="Z506" s="239"/>
      <c r="AA506" s="239"/>
      <c r="AB506" s="239"/>
      <c r="AC506" s="240"/>
      <c r="AD506" s="238"/>
      <c r="AE506" s="239"/>
      <c r="AF506" s="239"/>
      <c r="AG506" s="240"/>
      <c r="AH506" s="240"/>
      <c r="AI506" s="240"/>
      <c r="AJ506" s="240"/>
    </row>
    <row r="507" spans="1:36" x14ac:dyDescent="0.25">
      <c r="A507" s="243"/>
      <c r="B507" s="243"/>
      <c r="C507" s="238"/>
      <c r="D507" s="26"/>
      <c r="E507" s="26"/>
      <c r="F507" s="27"/>
      <c r="G507" s="27"/>
      <c r="K507" s="238"/>
      <c r="P507" s="238"/>
      <c r="Q507" s="238"/>
      <c r="R507" s="238"/>
      <c r="S507" s="239"/>
      <c r="T507" s="239"/>
      <c r="U507" s="239"/>
      <c r="V507" s="239"/>
      <c r="W507" s="239"/>
      <c r="X507" s="239"/>
      <c r="Y507" s="240"/>
      <c r="Z507" s="239"/>
      <c r="AA507" s="239"/>
      <c r="AB507" s="239"/>
      <c r="AC507" s="240"/>
      <c r="AD507" s="238"/>
      <c r="AE507" s="239"/>
      <c r="AF507" s="239"/>
      <c r="AG507" s="240"/>
      <c r="AH507" s="240"/>
      <c r="AJ507" s="240"/>
    </row>
    <row r="508" spans="1:36" x14ac:dyDescent="0.25">
      <c r="A508" s="243"/>
      <c r="B508" s="243"/>
      <c r="C508" s="238"/>
      <c r="D508" s="26"/>
      <c r="E508" s="26"/>
      <c r="F508" s="27"/>
      <c r="G508" s="27"/>
      <c r="K508" s="238"/>
      <c r="P508" s="238"/>
      <c r="Q508" s="238"/>
      <c r="R508" s="238"/>
      <c r="S508" s="239"/>
      <c r="T508" s="239"/>
      <c r="U508" s="239"/>
      <c r="V508" s="239"/>
      <c r="W508" s="239"/>
      <c r="X508" s="239"/>
      <c r="Y508" s="240"/>
      <c r="Z508" s="239"/>
      <c r="AA508" s="239"/>
      <c r="AB508" s="239"/>
      <c r="AC508" s="240"/>
      <c r="AD508" s="238"/>
      <c r="AE508" s="239"/>
      <c r="AF508" s="239"/>
      <c r="AG508" s="240"/>
      <c r="AH508" s="240"/>
      <c r="AJ508" s="240"/>
    </row>
    <row r="509" spans="1:36" x14ac:dyDescent="0.25">
      <c r="A509" s="243"/>
      <c r="B509" s="243"/>
      <c r="C509" s="238"/>
      <c r="D509" s="26"/>
      <c r="E509" s="26"/>
      <c r="F509" s="27"/>
      <c r="G509" s="27"/>
      <c r="K509" s="238"/>
      <c r="P509" s="238"/>
      <c r="Q509" s="238"/>
      <c r="R509" s="238"/>
      <c r="S509" s="239"/>
      <c r="T509" s="239"/>
      <c r="U509" s="239"/>
      <c r="V509" s="239"/>
      <c r="W509" s="239"/>
      <c r="X509" s="239"/>
      <c r="Y509" s="240"/>
      <c r="Z509" s="239"/>
      <c r="AA509" s="239"/>
      <c r="AB509" s="239"/>
      <c r="AC509" s="240"/>
      <c r="AD509" s="238"/>
      <c r="AE509" s="239"/>
      <c r="AF509" s="239"/>
      <c r="AG509" s="240"/>
      <c r="AH509" s="240"/>
      <c r="AJ509" s="240"/>
    </row>
    <row r="510" spans="1:36" x14ac:dyDescent="0.25">
      <c r="A510" s="243"/>
      <c r="B510" s="243"/>
      <c r="C510" s="238"/>
      <c r="D510" s="26"/>
      <c r="E510" s="26"/>
      <c r="F510" s="27"/>
      <c r="G510" s="27"/>
      <c r="K510" s="238"/>
      <c r="P510" s="238"/>
      <c r="Q510" s="238"/>
      <c r="R510" s="238"/>
      <c r="S510" s="239"/>
      <c r="T510" s="239"/>
      <c r="U510" s="239"/>
      <c r="V510" s="239"/>
      <c r="W510" s="239"/>
      <c r="X510" s="239"/>
      <c r="Y510" s="240"/>
      <c r="Z510" s="239"/>
      <c r="AA510" s="239"/>
      <c r="AB510" s="239"/>
      <c r="AC510" s="240"/>
      <c r="AD510" s="238"/>
      <c r="AE510" s="239"/>
      <c r="AF510" s="239"/>
      <c r="AG510" s="240"/>
      <c r="AH510" s="240"/>
      <c r="AJ510" s="240"/>
    </row>
    <row r="511" spans="1:36" x14ac:dyDescent="0.25">
      <c r="A511" s="243"/>
      <c r="B511" s="243"/>
      <c r="C511" s="238"/>
      <c r="D511" s="26"/>
      <c r="E511" s="26"/>
      <c r="F511" s="27"/>
      <c r="G511" s="27"/>
      <c r="K511" s="238"/>
      <c r="P511" s="238"/>
      <c r="Q511" s="238"/>
      <c r="R511" s="238"/>
      <c r="S511" s="239"/>
      <c r="T511" s="239"/>
      <c r="U511" s="239"/>
      <c r="V511" s="239"/>
      <c r="W511" s="239"/>
      <c r="X511" s="239"/>
      <c r="Y511" s="240"/>
      <c r="Z511" s="239"/>
      <c r="AA511" s="239"/>
      <c r="AB511" s="239"/>
      <c r="AC511" s="240"/>
      <c r="AD511" s="238"/>
      <c r="AE511" s="239"/>
      <c r="AF511" s="239"/>
      <c r="AG511" s="240"/>
      <c r="AH511" s="240"/>
      <c r="AJ511" s="240"/>
    </row>
    <row r="512" spans="1:36" x14ac:dyDescent="0.25">
      <c r="A512" s="243"/>
      <c r="B512" s="243"/>
      <c r="C512" s="238"/>
      <c r="D512" s="26"/>
      <c r="E512" s="26"/>
      <c r="F512" s="27"/>
      <c r="G512" s="27"/>
      <c r="K512" s="238"/>
      <c r="P512" s="238"/>
      <c r="Q512" s="238"/>
      <c r="R512" s="238"/>
      <c r="S512" s="239"/>
      <c r="T512" s="239"/>
      <c r="U512" s="239"/>
      <c r="V512" s="239"/>
      <c r="W512" s="239"/>
      <c r="X512" s="239"/>
      <c r="Y512" s="240"/>
      <c r="Z512" s="239"/>
      <c r="AA512" s="239"/>
      <c r="AB512" s="239"/>
      <c r="AC512" s="240"/>
      <c r="AD512" s="238"/>
      <c r="AE512" s="239"/>
      <c r="AF512" s="239"/>
      <c r="AG512" s="240"/>
      <c r="AH512" s="240"/>
      <c r="AJ512" s="240"/>
    </row>
    <row r="513" spans="1:36" x14ac:dyDescent="0.25">
      <c r="A513" s="243"/>
      <c r="B513" s="243"/>
      <c r="C513" s="238"/>
      <c r="D513" s="26"/>
      <c r="E513" s="26"/>
      <c r="F513" s="27"/>
      <c r="G513" s="27"/>
      <c r="K513" s="238"/>
      <c r="P513" s="238"/>
      <c r="Q513" s="238"/>
      <c r="R513" s="238"/>
      <c r="S513" s="239"/>
      <c r="T513" s="239"/>
      <c r="U513" s="239"/>
      <c r="V513" s="239"/>
      <c r="W513" s="239"/>
      <c r="X513" s="239"/>
      <c r="Y513" s="240"/>
      <c r="Z513" s="239"/>
      <c r="AA513" s="239"/>
      <c r="AB513" s="239"/>
      <c r="AC513" s="240"/>
      <c r="AD513" s="238"/>
      <c r="AE513" s="239"/>
      <c r="AF513" s="239"/>
      <c r="AG513" s="240"/>
      <c r="AH513" s="240"/>
      <c r="AJ513" s="240"/>
    </row>
    <row r="514" spans="1:36" x14ac:dyDescent="0.25">
      <c r="A514" s="243"/>
      <c r="B514" s="243"/>
      <c r="C514" s="238"/>
      <c r="D514" s="26"/>
      <c r="E514" s="26"/>
      <c r="F514" s="27"/>
      <c r="G514" s="27"/>
      <c r="K514" s="238"/>
      <c r="P514" s="238"/>
      <c r="Q514" s="238"/>
      <c r="R514" s="238"/>
      <c r="S514" s="239"/>
      <c r="T514" s="239"/>
      <c r="U514" s="239"/>
      <c r="V514" s="239"/>
      <c r="W514" s="239"/>
      <c r="X514" s="239"/>
      <c r="Y514" s="240"/>
      <c r="Z514" s="239"/>
      <c r="AA514" s="239"/>
      <c r="AB514" s="239"/>
      <c r="AC514" s="240"/>
      <c r="AD514" s="238"/>
      <c r="AE514" s="239"/>
      <c r="AF514" s="239"/>
      <c r="AG514" s="240"/>
      <c r="AH514" s="240"/>
      <c r="AJ514" s="240"/>
    </row>
    <row r="515" spans="1:36" x14ac:dyDescent="0.25">
      <c r="A515" s="243"/>
      <c r="B515" s="243"/>
      <c r="C515" s="238"/>
      <c r="D515" s="26"/>
      <c r="E515" s="26"/>
      <c r="F515" s="27"/>
      <c r="G515" s="27"/>
      <c r="K515" s="238"/>
      <c r="P515" s="238"/>
      <c r="Q515" s="238"/>
      <c r="R515" s="238"/>
      <c r="S515" s="239"/>
      <c r="T515" s="239"/>
      <c r="U515" s="239"/>
      <c r="V515" s="239"/>
      <c r="W515" s="239"/>
      <c r="X515" s="239"/>
      <c r="Y515" s="240"/>
      <c r="Z515" s="239"/>
      <c r="AA515" s="239"/>
      <c r="AB515" s="239"/>
      <c r="AC515" s="240"/>
      <c r="AD515" s="238"/>
      <c r="AE515" s="239"/>
      <c r="AF515" s="239"/>
      <c r="AG515" s="240"/>
      <c r="AH515" s="240"/>
      <c r="AJ515" s="240"/>
    </row>
    <row r="516" spans="1:36" x14ac:dyDescent="0.25">
      <c r="A516" s="243"/>
      <c r="B516" s="243"/>
      <c r="C516" s="238"/>
      <c r="D516" s="26"/>
      <c r="E516" s="26"/>
      <c r="F516" s="27"/>
      <c r="G516" s="27"/>
      <c r="K516" s="238"/>
      <c r="P516" s="238"/>
      <c r="Q516" s="238"/>
      <c r="R516" s="238"/>
      <c r="S516" s="239"/>
      <c r="T516" s="239"/>
      <c r="U516" s="239"/>
      <c r="V516" s="239"/>
      <c r="W516" s="239"/>
      <c r="X516" s="239"/>
      <c r="Y516" s="240"/>
      <c r="Z516" s="239"/>
      <c r="AA516" s="239"/>
      <c r="AB516" s="239"/>
      <c r="AC516" s="240"/>
      <c r="AD516" s="238"/>
      <c r="AE516" s="239"/>
      <c r="AF516" s="239"/>
      <c r="AG516" s="240"/>
      <c r="AH516" s="240"/>
      <c r="AJ516" s="240"/>
    </row>
    <row r="517" spans="1:36" x14ac:dyDescent="0.25">
      <c r="A517" s="243"/>
      <c r="B517" s="243"/>
      <c r="C517" s="238"/>
      <c r="D517" s="26"/>
      <c r="E517" s="26"/>
      <c r="F517" s="27"/>
      <c r="G517" s="27"/>
      <c r="K517" s="238"/>
      <c r="P517" s="238"/>
      <c r="Q517" s="238"/>
      <c r="R517" s="238"/>
      <c r="S517" s="239"/>
      <c r="T517" s="239"/>
      <c r="U517" s="239"/>
      <c r="V517" s="239"/>
      <c r="W517" s="239"/>
      <c r="X517" s="239"/>
      <c r="Y517" s="240"/>
      <c r="Z517" s="239"/>
      <c r="AA517" s="239"/>
      <c r="AB517" s="239"/>
      <c r="AC517" s="240"/>
      <c r="AD517" s="238"/>
      <c r="AE517" s="239"/>
      <c r="AF517" s="239"/>
      <c r="AG517" s="240"/>
      <c r="AH517" s="240"/>
      <c r="AJ517" s="240"/>
    </row>
    <row r="518" spans="1:36" x14ac:dyDescent="0.25">
      <c r="A518" s="243"/>
      <c r="B518" s="243"/>
      <c r="C518" s="238"/>
      <c r="D518" s="26"/>
      <c r="E518" s="26"/>
      <c r="F518" s="27"/>
      <c r="G518" s="27"/>
      <c r="K518" s="238"/>
      <c r="P518" s="238"/>
      <c r="Q518" s="238"/>
      <c r="R518" s="238"/>
      <c r="S518" s="239"/>
      <c r="T518" s="239"/>
      <c r="U518" s="239"/>
      <c r="V518" s="239"/>
      <c r="W518" s="239"/>
      <c r="X518" s="239"/>
      <c r="Y518" s="240"/>
      <c r="Z518" s="239"/>
      <c r="AA518" s="239"/>
      <c r="AB518" s="239"/>
      <c r="AC518" s="240"/>
      <c r="AD518" s="238"/>
      <c r="AE518" s="239"/>
      <c r="AF518" s="239"/>
      <c r="AG518" s="240"/>
      <c r="AH518" s="240"/>
      <c r="AJ518" s="240"/>
    </row>
    <row r="519" spans="1:36" x14ac:dyDescent="0.25">
      <c r="A519" s="243"/>
      <c r="B519" s="243"/>
      <c r="C519" s="238"/>
      <c r="D519" s="26"/>
      <c r="E519" s="26"/>
      <c r="F519" s="27"/>
      <c r="G519" s="27"/>
      <c r="K519" s="238"/>
      <c r="P519" s="238"/>
      <c r="Q519" s="238"/>
      <c r="R519" s="238"/>
      <c r="S519" s="239"/>
      <c r="T519" s="239"/>
      <c r="U519" s="239"/>
      <c r="V519" s="239"/>
      <c r="W519" s="239"/>
      <c r="X519" s="239"/>
      <c r="Y519" s="240"/>
      <c r="Z519" s="239"/>
      <c r="AA519" s="239"/>
      <c r="AB519" s="239"/>
      <c r="AC519" s="240"/>
      <c r="AD519" s="238"/>
      <c r="AE519" s="239"/>
      <c r="AF519" s="239"/>
      <c r="AG519" s="240"/>
      <c r="AH519" s="240"/>
      <c r="AJ519" s="240"/>
    </row>
    <row r="520" spans="1:36" x14ac:dyDescent="0.25">
      <c r="A520" s="243"/>
      <c r="B520" s="243"/>
      <c r="C520" s="238"/>
      <c r="D520" s="26"/>
      <c r="E520" s="26"/>
      <c r="F520" s="27"/>
      <c r="G520" s="27"/>
      <c r="P520" s="238"/>
      <c r="Q520" s="238"/>
      <c r="R520" s="238"/>
      <c r="S520" s="239"/>
      <c r="T520" s="239"/>
      <c r="U520" s="239"/>
      <c r="V520" s="239"/>
      <c r="W520" s="239"/>
      <c r="X520" s="239"/>
      <c r="Y520" s="240"/>
      <c r="Z520" s="239"/>
      <c r="AA520" s="239"/>
      <c r="AB520" s="239"/>
      <c r="AC520" s="240"/>
      <c r="AD520" s="238"/>
      <c r="AE520" s="239"/>
      <c r="AF520" s="239"/>
      <c r="AG520" s="240"/>
      <c r="AH520" s="240"/>
      <c r="AJ520" s="240"/>
    </row>
    <row r="521" spans="1:36" x14ac:dyDescent="0.25">
      <c r="A521" s="243"/>
      <c r="B521" s="243"/>
      <c r="C521" s="238"/>
      <c r="D521" s="26"/>
      <c r="E521" s="26"/>
      <c r="F521" s="27"/>
      <c r="G521" s="27"/>
      <c r="O521" s="238"/>
      <c r="P521" s="238"/>
      <c r="Q521" s="238"/>
      <c r="R521" s="238"/>
      <c r="S521" s="239"/>
      <c r="T521" s="239"/>
      <c r="U521" s="239"/>
      <c r="V521" s="239"/>
      <c r="W521" s="239"/>
      <c r="X521" s="239"/>
      <c r="Y521" s="240"/>
      <c r="Z521" s="239"/>
      <c r="AA521" s="239"/>
      <c r="AB521" s="239"/>
      <c r="AC521" s="240"/>
      <c r="AD521" s="238"/>
      <c r="AE521" s="239"/>
      <c r="AF521" s="239"/>
      <c r="AG521" s="240"/>
      <c r="AH521" s="240"/>
      <c r="AJ521" s="240"/>
    </row>
    <row r="522" spans="1:36" x14ac:dyDescent="0.25">
      <c r="A522" s="243"/>
      <c r="B522" s="243"/>
      <c r="C522" s="238"/>
      <c r="D522" s="26"/>
      <c r="E522" s="26"/>
      <c r="F522" s="27"/>
      <c r="G522" s="27"/>
      <c r="O522" s="238"/>
      <c r="P522" s="238"/>
      <c r="Q522" s="238"/>
      <c r="R522" s="238"/>
      <c r="S522" s="239"/>
      <c r="T522" s="239"/>
      <c r="U522" s="239"/>
      <c r="V522" s="239"/>
      <c r="W522" s="239"/>
      <c r="X522" s="239"/>
      <c r="Y522" s="240"/>
      <c r="Z522" s="239"/>
      <c r="AA522" s="239"/>
      <c r="AB522" s="239"/>
      <c r="AC522" s="240"/>
      <c r="AD522" s="238"/>
      <c r="AE522" s="239"/>
      <c r="AF522" s="239"/>
      <c r="AG522" s="240"/>
      <c r="AH522" s="240"/>
      <c r="AJ522" s="240"/>
    </row>
    <row r="523" spans="1:36" x14ac:dyDescent="0.25">
      <c r="A523" s="243"/>
      <c r="B523" s="243"/>
      <c r="C523" s="238"/>
      <c r="D523" s="26"/>
      <c r="E523" s="26"/>
      <c r="F523" s="27"/>
      <c r="G523" s="27"/>
      <c r="O523" s="238"/>
      <c r="P523" s="238"/>
      <c r="Q523" s="238"/>
      <c r="R523" s="238"/>
      <c r="S523" s="239"/>
      <c r="T523" s="239"/>
      <c r="U523" s="239"/>
      <c r="V523" s="239"/>
      <c r="W523" s="239"/>
      <c r="X523" s="239"/>
      <c r="Y523" s="240"/>
      <c r="Z523" s="239"/>
      <c r="AA523" s="239"/>
      <c r="AB523" s="239"/>
      <c r="AC523" s="240"/>
      <c r="AD523" s="238"/>
      <c r="AE523" s="239"/>
      <c r="AF523" s="239"/>
      <c r="AG523" s="240"/>
      <c r="AH523" s="240"/>
      <c r="AJ523" s="240"/>
    </row>
    <row r="524" spans="1:36" x14ac:dyDescent="0.25">
      <c r="A524" s="243"/>
      <c r="B524" s="243"/>
      <c r="C524" s="26"/>
      <c r="D524" s="26"/>
      <c r="E524" s="26"/>
      <c r="F524" s="27"/>
      <c r="G524" s="27"/>
      <c r="P524" s="238"/>
      <c r="Q524" s="238"/>
      <c r="R524" s="238"/>
      <c r="S524" s="239"/>
      <c r="T524" s="239"/>
      <c r="U524" s="239"/>
      <c r="V524" s="239"/>
      <c r="W524" s="239"/>
      <c r="X524" s="239"/>
      <c r="Y524" s="240"/>
      <c r="Z524" s="239"/>
      <c r="AA524" s="239"/>
      <c r="AB524" s="239"/>
      <c r="AC524" s="240"/>
      <c r="AD524" s="238"/>
      <c r="AE524" s="239"/>
      <c r="AF524" s="239"/>
      <c r="AG524" s="240"/>
      <c r="AH524" s="240"/>
      <c r="AJ524" s="240"/>
    </row>
    <row r="525" spans="1:36" x14ac:dyDescent="0.25">
      <c r="A525" s="243"/>
      <c r="B525" s="243"/>
      <c r="C525" s="26"/>
      <c r="D525" s="26"/>
      <c r="E525" s="26"/>
      <c r="F525" s="27"/>
      <c r="G525" s="27"/>
      <c r="P525" s="238"/>
      <c r="Q525" s="238"/>
      <c r="R525" s="238"/>
      <c r="S525" s="239"/>
      <c r="T525" s="239"/>
      <c r="U525" s="239"/>
      <c r="V525" s="239"/>
      <c r="W525" s="239"/>
      <c r="X525" s="239"/>
      <c r="Y525" s="240"/>
      <c r="Z525" s="239"/>
      <c r="AA525" s="239"/>
      <c r="AB525" s="239"/>
      <c r="AC525" s="240"/>
      <c r="AD525" s="238"/>
      <c r="AE525" s="239"/>
      <c r="AF525" s="239"/>
      <c r="AG525" s="240"/>
      <c r="AH525" s="240"/>
      <c r="AJ525" s="240"/>
    </row>
    <row r="526" spans="1:36" x14ac:dyDescent="0.25">
      <c r="A526" s="243"/>
      <c r="B526" s="243"/>
      <c r="C526" s="26"/>
      <c r="D526" s="26"/>
      <c r="E526" s="26"/>
      <c r="F526" s="27"/>
      <c r="G526" s="27"/>
      <c r="P526" s="238"/>
      <c r="Q526" s="238"/>
      <c r="R526" s="238"/>
      <c r="S526" s="239"/>
      <c r="T526" s="239"/>
      <c r="U526" s="239"/>
      <c r="V526" s="239"/>
      <c r="W526" s="239"/>
      <c r="X526" s="239"/>
      <c r="Y526" s="240"/>
      <c r="Z526" s="239"/>
      <c r="AA526" s="239"/>
      <c r="AB526" s="239"/>
      <c r="AC526" s="240"/>
      <c r="AD526" s="238"/>
      <c r="AE526" s="239"/>
      <c r="AF526" s="239"/>
      <c r="AG526" s="240"/>
      <c r="AH526" s="240"/>
      <c r="AI526" s="240"/>
      <c r="AJ526" s="240"/>
    </row>
    <row r="527" spans="1:36" x14ac:dyDescent="0.25">
      <c r="A527" s="243"/>
      <c r="B527" s="243"/>
      <c r="C527" s="26"/>
      <c r="D527" s="26"/>
      <c r="E527" s="26"/>
      <c r="F527" s="27"/>
      <c r="G527" s="27"/>
      <c r="O527" s="238"/>
      <c r="P527" s="238"/>
      <c r="Q527" s="238"/>
      <c r="R527" s="238"/>
      <c r="S527" s="239"/>
      <c r="T527" s="239"/>
      <c r="U527" s="239"/>
      <c r="V527" s="239"/>
      <c r="W527" s="239"/>
      <c r="X527" s="239"/>
      <c r="Y527" s="240"/>
      <c r="Z527" s="239"/>
      <c r="AA527" s="239"/>
      <c r="AB527" s="239"/>
      <c r="AC527" s="240"/>
      <c r="AD527" s="238"/>
      <c r="AE527" s="239"/>
      <c r="AF527" s="239"/>
      <c r="AG527" s="240"/>
      <c r="AH527" s="240"/>
      <c r="AJ527" s="240"/>
    </row>
    <row r="528" spans="1:36" x14ac:dyDescent="0.25">
      <c r="A528" s="243"/>
      <c r="B528" s="243"/>
      <c r="C528" s="26"/>
      <c r="D528" s="26"/>
      <c r="E528" s="26"/>
      <c r="F528" s="27"/>
      <c r="G528" s="27"/>
      <c r="O528" s="238"/>
      <c r="P528" s="238"/>
      <c r="Q528" s="238"/>
      <c r="R528" s="238"/>
      <c r="S528" s="239"/>
      <c r="T528" s="239"/>
      <c r="U528" s="239"/>
      <c r="V528" s="239"/>
      <c r="W528" s="239"/>
      <c r="X528" s="239"/>
      <c r="Y528" s="240"/>
      <c r="Z528" s="239"/>
      <c r="AA528" s="239"/>
      <c r="AB528" s="239"/>
      <c r="AC528" s="240"/>
      <c r="AD528" s="238"/>
      <c r="AE528" s="239"/>
      <c r="AF528" s="239"/>
      <c r="AG528" s="240"/>
      <c r="AH528" s="240"/>
      <c r="AI528" s="240"/>
      <c r="AJ528" s="240"/>
    </row>
    <row r="529" spans="1:36" x14ac:dyDescent="0.25">
      <c r="A529" s="243"/>
      <c r="B529" s="243"/>
      <c r="C529" s="26"/>
      <c r="D529" s="26"/>
      <c r="E529" s="26"/>
      <c r="F529" s="27"/>
      <c r="G529" s="27"/>
      <c r="O529" s="238"/>
      <c r="P529" s="238"/>
      <c r="Q529" s="238"/>
      <c r="R529" s="238"/>
      <c r="S529" s="239"/>
      <c r="T529" s="239"/>
      <c r="U529" s="239"/>
      <c r="V529" s="239"/>
      <c r="W529" s="239"/>
      <c r="X529" s="239"/>
      <c r="Y529" s="240"/>
      <c r="Z529" s="239"/>
      <c r="AA529" s="239"/>
      <c r="AB529" s="239"/>
      <c r="AC529" s="240"/>
      <c r="AD529" s="238"/>
      <c r="AE529" s="239"/>
      <c r="AF529" s="239"/>
      <c r="AG529" s="240"/>
      <c r="AH529" s="240"/>
      <c r="AJ529" s="240"/>
    </row>
    <row r="530" spans="1:36" x14ac:dyDescent="0.25">
      <c r="A530" s="243"/>
      <c r="B530" s="243"/>
      <c r="C530" s="26"/>
      <c r="D530" s="26"/>
      <c r="E530" s="26"/>
      <c r="F530" s="27"/>
      <c r="G530" s="27"/>
      <c r="O530" s="238"/>
      <c r="P530" s="238"/>
      <c r="Q530" s="238"/>
      <c r="R530" s="238"/>
      <c r="S530" s="239"/>
      <c r="T530" s="239"/>
      <c r="U530" s="239"/>
      <c r="V530" s="239"/>
      <c r="W530" s="239"/>
      <c r="X530" s="239"/>
      <c r="Y530" s="240"/>
      <c r="Z530" s="239"/>
      <c r="AA530" s="239"/>
      <c r="AB530" s="239"/>
      <c r="AC530" s="240"/>
      <c r="AD530" s="238"/>
      <c r="AE530" s="239"/>
      <c r="AF530" s="239"/>
      <c r="AG530" s="240"/>
      <c r="AH530" s="240"/>
      <c r="AJ530" s="240"/>
    </row>
    <row r="531" spans="1:36" x14ac:dyDescent="0.25">
      <c r="A531" s="243"/>
      <c r="B531" s="243"/>
      <c r="C531" s="26"/>
      <c r="D531" s="26"/>
      <c r="E531" s="26"/>
      <c r="F531" s="27"/>
      <c r="G531" s="27"/>
      <c r="O531" s="238"/>
      <c r="P531" s="238"/>
      <c r="Q531" s="238"/>
      <c r="R531" s="238"/>
      <c r="S531" s="239"/>
      <c r="T531" s="239"/>
      <c r="U531" s="239"/>
      <c r="V531" s="239"/>
      <c r="W531" s="239"/>
      <c r="X531" s="239"/>
      <c r="Y531" s="240"/>
      <c r="Z531" s="239"/>
      <c r="AA531" s="239"/>
      <c r="AB531" s="239"/>
      <c r="AC531" s="240"/>
      <c r="AD531" s="238"/>
      <c r="AE531" s="239"/>
      <c r="AF531" s="239"/>
      <c r="AG531" s="240"/>
      <c r="AH531" s="240"/>
      <c r="AJ531" s="240"/>
    </row>
    <row r="532" spans="1:36" x14ac:dyDescent="0.25">
      <c r="A532" s="243"/>
      <c r="B532" s="243"/>
      <c r="C532" s="26"/>
      <c r="D532" s="26"/>
      <c r="E532" s="26"/>
      <c r="F532" s="27"/>
      <c r="G532" s="27"/>
      <c r="P532" s="238"/>
      <c r="Q532" s="238"/>
      <c r="R532" s="238"/>
      <c r="S532" s="239"/>
      <c r="T532" s="239"/>
      <c r="U532" s="239"/>
      <c r="V532" s="239"/>
      <c r="W532" s="239"/>
      <c r="X532" s="239"/>
      <c r="Y532" s="240"/>
      <c r="Z532" s="239"/>
      <c r="AA532" s="239"/>
      <c r="AB532" s="239"/>
      <c r="AC532" s="240"/>
      <c r="AD532" s="238"/>
      <c r="AE532" s="239"/>
      <c r="AF532" s="239"/>
      <c r="AG532" s="240"/>
      <c r="AH532" s="240"/>
      <c r="AJ532" s="240"/>
    </row>
    <row r="533" spans="1:36" x14ac:dyDescent="0.25">
      <c r="A533" s="243"/>
      <c r="B533" s="243"/>
      <c r="C533" s="26"/>
      <c r="D533" s="26"/>
      <c r="E533" s="26"/>
      <c r="F533" s="27"/>
      <c r="G533" s="27"/>
      <c r="P533" s="238"/>
      <c r="Q533" s="238"/>
      <c r="R533" s="238"/>
      <c r="S533" s="239"/>
      <c r="T533" s="239"/>
      <c r="U533" s="239"/>
      <c r="V533" s="239"/>
      <c r="W533" s="239"/>
      <c r="X533" s="239"/>
      <c r="Y533" s="240"/>
      <c r="Z533" s="239"/>
      <c r="AA533" s="239"/>
      <c r="AB533" s="239"/>
      <c r="AC533" s="240"/>
      <c r="AD533" s="238"/>
      <c r="AE533" s="239"/>
      <c r="AF533" s="239"/>
      <c r="AG533" s="240"/>
      <c r="AH533" s="240"/>
      <c r="AJ533" s="240"/>
    </row>
    <row r="534" spans="1:36" x14ac:dyDescent="0.25">
      <c r="A534" s="243"/>
      <c r="B534" s="243"/>
      <c r="C534" s="26"/>
      <c r="D534" s="26"/>
      <c r="E534" s="26"/>
      <c r="F534" s="27"/>
      <c r="G534" s="27"/>
      <c r="O534" s="238"/>
      <c r="P534" s="238"/>
      <c r="Q534" s="238"/>
      <c r="R534" s="238"/>
      <c r="S534" s="239"/>
      <c r="T534" s="239"/>
      <c r="U534" s="239"/>
      <c r="V534" s="239"/>
      <c r="W534" s="239"/>
      <c r="X534" s="239"/>
      <c r="Y534" s="240"/>
      <c r="Z534" s="239"/>
      <c r="AA534" s="239"/>
      <c r="AB534" s="239"/>
      <c r="AC534" s="240"/>
      <c r="AD534" s="238"/>
      <c r="AE534" s="239"/>
      <c r="AF534" s="239"/>
      <c r="AG534" s="240"/>
      <c r="AH534" s="240"/>
      <c r="AJ534" s="240"/>
    </row>
    <row r="535" spans="1:36" x14ac:dyDescent="0.25">
      <c r="A535" s="243"/>
      <c r="B535" s="243"/>
      <c r="C535" s="26"/>
      <c r="D535" s="26"/>
      <c r="E535" s="26"/>
      <c r="F535" s="27"/>
      <c r="G535" s="27"/>
      <c r="O535" s="238"/>
      <c r="P535" s="238"/>
      <c r="Q535" s="238"/>
      <c r="R535" s="238"/>
      <c r="S535" s="239"/>
      <c r="T535" s="239"/>
      <c r="U535" s="239"/>
      <c r="V535" s="239"/>
      <c r="W535" s="239"/>
      <c r="X535" s="239"/>
      <c r="Y535" s="240"/>
      <c r="Z535" s="239"/>
      <c r="AA535" s="239"/>
      <c r="AB535" s="239"/>
      <c r="AC535" s="240"/>
      <c r="AD535" s="238"/>
      <c r="AE535" s="239"/>
      <c r="AF535" s="239"/>
      <c r="AG535" s="240"/>
      <c r="AH535" s="240"/>
      <c r="AJ535" s="240"/>
    </row>
    <row r="536" spans="1:36" x14ac:dyDescent="0.25">
      <c r="A536" s="243"/>
      <c r="B536" s="243"/>
      <c r="C536" s="26"/>
      <c r="D536" s="26"/>
      <c r="E536" s="26"/>
      <c r="F536" s="27"/>
      <c r="G536" s="27"/>
      <c r="O536" s="238"/>
      <c r="P536" s="238"/>
      <c r="Q536" s="238"/>
      <c r="R536" s="238"/>
      <c r="S536" s="239"/>
      <c r="T536" s="239"/>
      <c r="U536" s="239"/>
      <c r="V536" s="239"/>
      <c r="W536" s="239"/>
      <c r="X536" s="239"/>
      <c r="Y536" s="240"/>
      <c r="Z536" s="239"/>
      <c r="AA536" s="239"/>
      <c r="AB536" s="239"/>
      <c r="AC536" s="240"/>
      <c r="AD536" s="238"/>
      <c r="AE536" s="239"/>
      <c r="AF536" s="239"/>
      <c r="AG536" s="240"/>
      <c r="AH536" s="240"/>
      <c r="AJ536" s="240"/>
    </row>
    <row r="537" spans="1:36" x14ac:dyDescent="0.25">
      <c r="A537" s="243"/>
      <c r="B537" s="243"/>
      <c r="C537" s="26"/>
      <c r="D537" s="26"/>
      <c r="E537" s="26"/>
      <c r="F537" s="27"/>
      <c r="G537" s="27"/>
      <c r="O537" s="238"/>
      <c r="P537" s="238"/>
      <c r="Q537" s="238"/>
      <c r="R537" s="238"/>
      <c r="S537" s="239"/>
      <c r="T537" s="239"/>
      <c r="U537" s="239"/>
      <c r="V537" s="239"/>
      <c r="W537" s="239"/>
      <c r="X537" s="239"/>
      <c r="Y537" s="240"/>
      <c r="Z537" s="239"/>
      <c r="AA537" s="239"/>
      <c r="AB537" s="239"/>
      <c r="AC537" s="240"/>
      <c r="AD537" s="238"/>
      <c r="AE537" s="239"/>
      <c r="AF537" s="239"/>
      <c r="AG537" s="240"/>
      <c r="AH537" s="240"/>
      <c r="AJ537" s="240"/>
    </row>
    <row r="538" spans="1:36" x14ac:dyDescent="0.25">
      <c r="A538" s="243"/>
      <c r="B538" s="243"/>
      <c r="C538" s="26"/>
      <c r="D538" s="26"/>
      <c r="E538" s="26"/>
      <c r="F538" s="27"/>
      <c r="G538" s="27"/>
      <c r="K538" s="238"/>
      <c r="P538" s="238"/>
      <c r="Q538" s="238"/>
      <c r="R538" s="238"/>
      <c r="AD538" s="238"/>
      <c r="AJ538" s="240"/>
    </row>
    <row r="539" spans="1:36" x14ac:dyDescent="0.25">
      <c r="A539" s="243"/>
      <c r="B539" s="243"/>
      <c r="C539" s="26"/>
      <c r="D539" s="26"/>
      <c r="E539" s="26"/>
      <c r="F539" s="27"/>
      <c r="G539" s="27"/>
      <c r="K539" s="238"/>
      <c r="P539" s="238"/>
      <c r="Q539" s="238"/>
      <c r="R539" s="238"/>
      <c r="AD539" s="238"/>
      <c r="AJ539" s="240"/>
    </row>
    <row r="540" spans="1:36" x14ac:dyDescent="0.25">
      <c r="A540" s="243"/>
      <c r="B540" s="243"/>
      <c r="C540" s="26"/>
      <c r="D540" s="26"/>
      <c r="E540" s="26"/>
      <c r="F540" s="27"/>
      <c r="G540" s="27"/>
      <c r="K540" s="238"/>
      <c r="P540" s="238"/>
      <c r="Q540" s="238"/>
      <c r="R540" s="238"/>
      <c r="AD540" s="238"/>
      <c r="AJ540" s="240"/>
    </row>
    <row r="541" spans="1:36" x14ac:dyDescent="0.25">
      <c r="A541" s="243"/>
      <c r="B541" s="243"/>
      <c r="C541" s="26"/>
      <c r="D541" s="26"/>
      <c r="E541" s="26"/>
      <c r="F541" s="27"/>
      <c r="G541" s="27"/>
      <c r="K541" s="238"/>
      <c r="P541" s="238"/>
      <c r="Q541" s="238"/>
      <c r="R541" s="238"/>
      <c r="AD541" s="238"/>
      <c r="AJ541" s="240"/>
    </row>
    <row r="542" spans="1:36" x14ac:dyDescent="0.25">
      <c r="A542" s="243"/>
      <c r="B542" s="243"/>
      <c r="C542" s="26"/>
      <c r="D542" s="26"/>
      <c r="E542" s="26"/>
      <c r="F542" s="27"/>
      <c r="G542" s="27"/>
      <c r="K542" s="238"/>
      <c r="P542" s="238"/>
      <c r="Q542" s="238"/>
      <c r="R542" s="238"/>
      <c r="AD542" s="238"/>
      <c r="AJ542" s="240"/>
    </row>
    <row r="543" spans="1:36" x14ac:dyDescent="0.25">
      <c r="A543" s="243"/>
      <c r="B543" s="243"/>
      <c r="C543" s="26"/>
      <c r="D543" s="26"/>
      <c r="E543" s="26"/>
      <c r="F543" s="27"/>
      <c r="G543" s="27"/>
      <c r="K543" s="238"/>
      <c r="P543" s="238"/>
      <c r="Q543" s="238"/>
      <c r="R543" s="238"/>
      <c r="AD543" s="238"/>
      <c r="AJ543" s="240"/>
    </row>
    <row r="544" spans="1:36" x14ac:dyDescent="0.25">
      <c r="A544" s="243"/>
      <c r="B544" s="243"/>
      <c r="C544" s="26"/>
      <c r="D544" s="26"/>
      <c r="E544" s="26"/>
      <c r="F544" s="27"/>
      <c r="G544" s="27"/>
      <c r="K544" s="238"/>
      <c r="P544" s="238"/>
      <c r="Q544" s="238"/>
      <c r="R544" s="238"/>
      <c r="AD544" s="238"/>
      <c r="AJ544" s="240"/>
    </row>
    <row r="545" spans="1:36" x14ac:dyDescent="0.25">
      <c r="A545" s="243"/>
      <c r="B545" s="243"/>
      <c r="C545" s="26"/>
      <c r="D545" s="26"/>
      <c r="E545" s="26"/>
      <c r="F545" s="27"/>
      <c r="G545" s="27"/>
      <c r="K545" s="238"/>
      <c r="P545" s="238"/>
      <c r="Q545" s="238"/>
      <c r="R545" s="238"/>
      <c r="AD545" s="238"/>
      <c r="AJ545" s="240"/>
    </row>
    <row r="546" spans="1:36" x14ac:dyDescent="0.25">
      <c r="A546" s="243"/>
      <c r="B546" s="243"/>
      <c r="C546" s="26"/>
      <c r="D546" s="26"/>
      <c r="E546" s="26"/>
      <c r="F546" s="27"/>
      <c r="G546" s="27"/>
      <c r="K546" s="238"/>
      <c r="P546" s="238"/>
      <c r="Q546" s="238"/>
      <c r="R546" s="238"/>
      <c r="AD546" s="238"/>
      <c r="AJ546" s="240"/>
    </row>
    <row r="547" spans="1:36" x14ac:dyDescent="0.25">
      <c r="A547" s="243"/>
      <c r="B547" s="243"/>
      <c r="C547" s="26"/>
      <c r="D547" s="26"/>
      <c r="E547" s="26"/>
      <c r="F547" s="27"/>
      <c r="G547" s="27"/>
      <c r="K547" s="238"/>
      <c r="P547" s="238"/>
      <c r="Q547" s="238"/>
      <c r="R547" s="238"/>
      <c r="AD547" s="238"/>
      <c r="AJ547" s="240"/>
    </row>
    <row r="548" spans="1:36" x14ac:dyDescent="0.25">
      <c r="A548" s="243"/>
      <c r="B548" s="243"/>
      <c r="C548" s="26"/>
      <c r="D548" s="26"/>
      <c r="E548" s="26"/>
      <c r="F548" s="27"/>
      <c r="G548" s="27"/>
      <c r="K548" s="238"/>
      <c r="P548" s="238"/>
      <c r="Q548" s="238"/>
      <c r="R548" s="238"/>
      <c r="AD548" s="238"/>
      <c r="AJ548" s="240"/>
    </row>
    <row r="549" spans="1:36" x14ac:dyDescent="0.25">
      <c r="A549" s="243"/>
      <c r="B549" s="243"/>
      <c r="C549" s="26"/>
      <c r="D549" s="26"/>
      <c r="E549" s="26"/>
      <c r="F549" s="27"/>
      <c r="G549" s="27"/>
      <c r="K549" s="238"/>
      <c r="P549" s="238"/>
      <c r="Q549" s="238"/>
      <c r="R549" s="238"/>
      <c r="AD549" s="238"/>
      <c r="AJ549" s="240"/>
    </row>
    <row r="550" spans="1:36" x14ac:dyDescent="0.25">
      <c r="A550" s="243"/>
      <c r="B550" s="243"/>
      <c r="C550" s="26"/>
      <c r="D550" s="26"/>
      <c r="E550" s="26"/>
      <c r="F550" s="27"/>
      <c r="G550" s="27"/>
      <c r="K550" s="238"/>
      <c r="P550" s="238"/>
      <c r="Q550" s="238"/>
      <c r="R550" s="238"/>
      <c r="AD550" s="238"/>
      <c r="AJ550" s="240"/>
    </row>
    <row r="551" spans="1:36" x14ac:dyDescent="0.25">
      <c r="A551" s="243"/>
      <c r="B551" s="243"/>
      <c r="C551" s="26"/>
      <c r="D551" s="26"/>
      <c r="E551" s="26"/>
      <c r="F551" s="27"/>
      <c r="G551" s="27"/>
      <c r="K551" s="238"/>
      <c r="P551" s="238"/>
      <c r="Q551" s="238"/>
      <c r="R551" s="238"/>
      <c r="AD551" s="238"/>
      <c r="AJ551" s="240"/>
    </row>
    <row r="552" spans="1:36" x14ac:dyDescent="0.25">
      <c r="A552" s="243"/>
      <c r="B552" s="243"/>
      <c r="C552" s="26"/>
      <c r="D552" s="26"/>
      <c r="E552" s="26"/>
      <c r="F552" s="27"/>
      <c r="G552" s="27"/>
      <c r="K552" s="238"/>
      <c r="P552" s="238"/>
      <c r="Q552" s="238"/>
      <c r="R552" s="238"/>
      <c r="AD552" s="238"/>
      <c r="AJ552" s="240"/>
    </row>
    <row r="553" spans="1:36" x14ac:dyDescent="0.25">
      <c r="A553" s="243"/>
      <c r="B553" s="243"/>
      <c r="C553" s="26"/>
      <c r="D553" s="26"/>
      <c r="E553" s="26"/>
      <c r="F553" s="27"/>
      <c r="G553" s="27"/>
      <c r="K553" s="238"/>
      <c r="P553" s="238"/>
      <c r="Q553" s="238"/>
      <c r="R553" s="238"/>
      <c r="AD553" s="238"/>
      <c r="AJ553" s="240"/>
    </row>
    <row r="554" spans="1:36" x14ac:dyDescent="0.25">
      <c r="A554" s="243"/>
      <c r="B554" s="243"/>
      <c r="C554" s="26"/>
      <c r="D554" s="26"/>
      <c r="E554" s="26"/>
      <c r="F554" s="27"/>
      <c r="G554" s="27"/>
      <c r="K554" s="238"/>
      <c r="P554" s="238"/>
      <c r="Q554" s="238"/>
      <c r="R554" s="238"/>
      <c r="AD554" s="238"/>
      <c r="AJ554" s="240"/>
    </row>
    <row r="555" spans="1:36" x14ac:dyDescent="0.25">
      <c r="A555" s="243"/>
      <c r="B555" s="243"/>
      <c r="C555" s="26"/>
      <c r="D555" s="26"/>
      <c r="E555" s="26"/>
      <c r="F555" s="27"/>
      <c r="G555" s="27"/>
      <c r="P555" s="238"/>
      <c r="Q555" s="238"/>
      <c r="R555" s="238"/>
      <c r="AD555" s="238"/>
      <c r="AJ555" s="240"/>
    </row>
    <row r="556" spans="1:36" x14ac:dyDescent="0.25">
      <c r="A556" s="243"/>
      <c r="B556" s="243"/>
      <c r="C556" s="26"/>
      <c r="D556" s="26"/>
      <c r="E556" s="26"/>
      <c r="F556" s="27"/>
      <c r="G556" s="27"/>
    </row>
    <row r="557" spans="1:36" x14ac:dyDescent="0.25">
      <c r="A557" s="243"/>
      <c r="B557" s="243"/>
      <c r="C557" s="26"/>
      <c r="D557" s="26"/>
      <c r="E557" s="26"/>
      <c r="F557" s="27"/>
      <c r="G557" s="27"/>
    </row>
    <row r="558" spans="1:36" x14ac:dyDescent="0.25">
      <c r="A558" s="243"/>
      <c r="B558" s="243"/>
      <c r="C558" s="26"/>
      <c r="D558" s="26"/>
      <c r="E558" s="26"/>
      <c r="F558" s="27"/>
      <c r="G558" s="27"/>
    </row>
    <row r="559" spans="1:36" x14ac:dyDescent="0.25">
      <c r="A559" s="243"/>
      <c r="B559" s="243"/>
      <c r="C559" s="26"/>
      <c r="D559" s="26"/>
      <c r="E559" s="26"/>
      <c r="F559" s="27"/>
      <c r="G559" s="27"/>
    </row>
    <row r="560" spans="1:36" x14ac:dyDescent="0.25">
      <c r="A560" s="26"/>
      <c r="B560" s="26"/>
      <c r="C560" s="26"/>
      <c r="D560" s="26"/>
      <c r="E560" s="26"/>
      <c r="F560" s="27"/>
      <c r="G560" s="27"/>
    </row>
    <row r="561" spans="1:7" x14ac:dyDescent="0.25">
      <c r="A561" s="26"/>
      <c r="B561" s="26"/>
      <c r="C561" s="26"/>
      <c r="D561" s="26"/>
      <c r="E561" s="26"/>
      <c r="F561" s="27"/>
      <c r="G561" s="27"/>
    </row>
    <row r="562" spans="1:7" x14ac:dyDescent="0.25">
      <c r="A562" s="26"/>
      <c r="B562" s="26"/>
      <c r="C562" s="26"/>
      <c r="D562" s="244"/>
      <c r="E562" s="26"/>
      <c r="F562" s="27"/>
      <c r="G562" s="27"/>
    </row>
    <row r="563" spans="1:7" x14ac:dyDescent="0.25">
      <c r="A563" s="26"/>
      <c r="B563" s="26"/>
      <c r="C563" s="26"/>
      <c r="D563" s="244"/>
      <c r="E563" s="26"/>
      <c r="F563" s="27"/>
      <c r="G563" s="27"/>
    </row>
    <row r="564" spans="1:7" x14ac:dyDescent="0.25">
      <c r="A564" s="26"/>
      <c r="B564" s="26"/>
      <c r="C564" s="26"/>
      <c r="D564" s="244"/>
      <c r="E564" s="26"/>
      <c r="F564" s="27"/>
      <c r="G564" s="27"/>
    </row>
    <row r="565" spans="1:7" x14ac:dyDescent="0.25">
      <c r="A565" s="26"/>
      <c r="B565" s="26"/>
      <c r="C565" s="26"/>
      <c r="D565" s="244"/>
      <c r="E565" s="26"/>
      <c r="F565" s="27"/>
      <c r="G565" s="27"/>
    </row>
    <row r="566" spans="1:7" x14ac:dyDescent="0.25">
      <c r="A566" s="26"/>
      <c r="B566" s="26"/>
      <c r="C566" s="26"/>
      <c r="D566" s="244"/>
      <c r="E566" s="26"/>
      <c r="F566" s="27"/>
      <c r="G566" s="27"/>
    </row>
    <row r="567" spans="1:7" x14ac:dyDescent="0.25">
      <c r="A567" s="26"/>
      <c r="B567" s="26"/>
      <c r="C567" s="26"/>
      <c r="D567" s="244"/>
      <c r="E567" s="26"/>
      <c r="F567" s="27"/>
      <c r="G567" s="27"/>
    </row>
    <row r="568" spans="1:7" x14ac:dyDescent="0.25">
      <c r="A568" s="26"/>
      <c r="B568" s="26"/>
      <c r="C568" s="26"/>
      <c r="D568" s="244"/>
      <c r="E568" s="26"/>
      <c r="F568" s="27"/>
      <c r="G568" s="27"/>
    </row>
    <row r="569" spans="1:7" x14ac:dyDescent="0.25">
      <c r="A569" s="26"/>
      <c r="B569" s="26"/>
      <c r="C569" s="26"/>
      <c r="D569" s="244"/>
      <c r="E569" s="26"/>
      <c r="F569" s="27"/>
      <c r="G569" s="27"/>
    </row>
    <row r="570" spans="1:7" x14ac:dyDescent="0.25">
      <c r="A570" s="26"/>
      <c r="B570" s="26"/>
      <c r="C570" s="26"/>
      <c r="D570" s="244"/>
      <c r="E570" s="26"/>
      <c r="F570" s="27"/>
      <c r="G570" s="27"/>
    </row>
    <row r="571" spans="1:7" x14ac:dyDescent="0.25">
      <c r="A571" s="26"/>
      <c r="B571" s="26"/>
      <c r="C571" s="26"/>
      <c r="D571" s="244"/>
      <c r="E571" s="26"/>
      <c r="F571" s="27"/>
      <c r="G571" s="27"/>
    </row>
    <row r="572" spans="1:7" x14ac:dyDescent="0.25">
      <c r="A572" s="26"/>
      <c r="B572" s="26"/>
      <c r="C572" s="26"/>
      <c r="D572" s="244"/>
      <c r="E572" s="26"/>
      <c r="F572" s="27"/>
      <c r="G572" s="27"/>
    </row>
    <row r="573" spans="1:7" x14ac:dyDescent="0.25">
      <c r="A573" s="26"/>
      <c r="B573" s="26"/>
      <c r="C573" s="26"/>
      <c r="D573" s="244"/>
      <c r="E573" s="26"/>
      <c r="F573" s="27"/>
      <c r="G573" s="27"/>
    </row>
    <row r="574" spans="1:7" x14ac:dyDescent="0.25">
      <c r="A574" s="26"/>
      <c r="B574" s="26"/>
      <c r="C574" s="26"/>
      <c r="D574" s="244"/>
      <c r="E574" s="26"/>
      <c r="F574" s="27"/>
      <c r="G574" s="27"/>
    </row>
    <row r="575" spans="1:7" x14ac:dyDescent="0.25">
      <c r="A575" s="26"/>
      <c r="B575" s="26"/>
      <c r="C575" s="26"/>
      <c r="D575" s="244"/>
      <c r="E575" s="26"/>
      <c r="F575" s="27"/>
      <c r="G575" s="27"/>
    </row>
    <row r="576" spans="1:7" x14ac:dyDescent="0.25">
      <c r="A576" s="26"/>
      <c r="B576" s="26"/>
      <c r="C576" s="26"/>
      <c r="D576" s="244"/>
      <c r="E576" s="26"/>
      <c r="F576" s="27"/>
      <c r="G576" s="27"/>
    </row>
    <row r="577" spans="1:7" x14ac:dyDescent="0.25">
      <c r="A577" s="26"/>
      <c r="B577" s="26"/>
      <c r="C577" s="26"/>
      <c r="D577" s="244"/>
      <c r="E577" s="26"/>
      <c r="F577" s="27"/>
      <c r="G577" s="27"/>
    </row>
    <row r="578" spans="1:7" x14ac:dyDescent="0.25">
      <c r="A578" s="26"/>
      <c r="B578" s="26"/>
      <c r="C578" s="26"/>
      <c r="D578" s="244"/>
      <c r="E578" s="26"/>
      <c r="F578" s="27"/>
      <c r="G578" s="27"/>
    </row>
    <row r="579" spans="1:7" x14ac:dyDescent="0.25">
      <c r="A579" s="26"/>
      <c r="B579" s="26"/>
      <c r="C579" s="26"/>
      <c r="D579" s="244"/>
      <c r="E579" s="26"/>
      <c r="F579" s="27"/>
      <c r="G579" s="27"/>
    </row>
    <row r="580" spans="1:7" x14ac:dyDescent="0.25">
      <c r="A580" s="26"/>
      <c r="B580" s="26"/>
      <c r="C580" s="26"/>
      <c r="D580" s="26"/>
      <c r="E580" s="26"/>
      <c r="F580" s="27"/>
      <c r="G580" s="27"/>
    </row>
    <row r="581" spans="1:7" x14ac:dyDescent="0.25">
      <c r="A581" s="26"/>
      <c r="B581" s="26"/>
      <c r="C581" s="26"/>
      <c r="D581" s="26"/>
      <c r="E581" s="26"/>
      <c r="F581" s="27"/>
      <c r="G581" s="27"/>
    </row>
    <row r="582" spans="1:7" x14ac:dyDescent="0.25">
      <c r="A582" s="26"/>
      <c r="B582" s="26"/>
      <c r="C582" s="26"/>
      <c r="D582" s="26"/>
      <c r="E582" s="26"/>
      <c r="F582" s="27"/>
      <c r="G582" s="27"/>
    </row>
    <row r="583" spans="1:7" x14ac:dyDescent="0.25">
      <c r="A583" s="26"/>
      <c r="B583" s="26"/>
      <c r="C583" s="26"/>
      <c r="D583" s="26"/>
      <c r="E583" s="26"/>
      <c r="F583" s="27"/>
      <c r="G583" s="27"/>
    </row>
    <row r="584" spans="1:7" x14ac:dyDescent="0.25">
      <c r="A584" s="26"/>
      <c r="B584" s="26"/>
      <c r="C584" s="26"/>
      <c r="D584" s="26"/>
      <c r="E584" s="26"/>
      <c r="F584" s="27"/>
      <c r="G584" s="27"/>
    </row>
    <row r="585" spans="1:7" x14ac:dyDescent="0.25">
      <c r="A585" s="26"/>
      <c r="B585" s="26"/>
      <c r="C585" s="26"/>
      <c r="D585" s="26"/>
      <c r="E585" s="26"/>
      <c r="F585" s="27"/>
      <c r="G585" s="27"/>
    </row>
    <row r="586" spans="1:7" x14ac:dyDescent="0.25">
      <c r="A586" s="26"/>
      <c r="B586" s="26"/>
      <c r="C586" s="26"/>
      <c r="D586" s="244"/>
      <c r="E586" s="26"/>
      <c r="F586" s="27"/>
      <c r="G586" s="27"/>
    </row>
    <row r="587" spans="1:7" x14ac:dyDescent="0.25">
      <c r="A587" s="26"/>
      <c r="B587" s="26"/>
      <c r="C587" s="26"/>
      <c r="D587" s="244"/>
      <c r="E587" s="26"/>
      <c r="F587" s="27"/>
      <c r="G587" s="27"/>
    </row>
    <row r="588" spans="1:7" x14ac:dyDescent="0.25">
      <c r="A588" s="26"/>
      <c r="B588" s="26"/>
      <c r="C588" s="26"/>
      <c r="D588" s="244"/>
      <c r="E588" s="26"/>
      <c r="F588" s="27"/>
      <c r="G588" s="27"/>
    </row>
    <row r="589" spans="1:7" x14ac:dyDescent="0.25">
      <c r="A589" s="26"/>
      <c r="B589" s="26"/>
      <c r="C589" s="26"/>
      <c r="D589" s="244"/>
      <c r="E589" s="26"/>
      <c r="F589" s="27"/>
      <c r="G589" s="27"/>
    </row>
    <row r="590" spans="1:7" x14ac:dyDescent="0.25">
      <c r="A590" s="26"/>
      <c r="B590" s="26"/>
      <c r="C590" s="26"/>
      <c r="D590" s="244"/>
      <c r="E590" s="26"/>
      <c r="F590" s="27"/>
      <c r="G590" s="27"/>
    </row>
    <row r="591" spans="1:7" x14ac:dyDescent="0.25">
      <c r="A591" s="26"/>
      <c r="B591" s="26"/>
      <c r="C591" s="26"/>
      <c r="D591" s="244"/>
      <c r="E591" s="26"/>
      <c r="F591" s="27"/>
      <c r="G591" s="27"/>
    </row>
    <row r="592" spans="1:7" x14ac:dyDescent="0.25">
      <c r="A592" s="26"/>
      <c r="B592" s="26"/>
      <c r="C592" s="26"/>
      <c r="D592" s="244"/>
      <c r="E592" s="26"/>
      <c r="F592" s="27"/>
      <c r="G592" s="27"/>
    </row>
    <row r="593" spans="1:7" x14ac:dyDescent="0.25">
      <c r="A593" s="26"/>
      <c r="B593" s="26"/>
      <c r="C593" s="26"/>
      <c r="D593" s="244"/>
      <c r="E593" s="26"/>
      <c r="F593" s="27"/>
      <c r="G593" s="27"/>
    </row>
    <row r="594" spans="1:7" x14ac:dyDescent="0.25">
      <c r="A594" s="26"/>
      <c r="B594" s="26"/>
      <c r="C594" s="26"/>
      <c r="D594" s="244"/>
      <c r="E594" s="26"/>
      <c r="F594" s="27"/>
      <c r="G594" s="27"/>
    </row>
    <row r="595" spans="1:7" x14ac:dyDescent="0.25">
      <c r="A595" s="26"/>
      <c r="B595" s="26"/>
      <c r="C595" s="26"/>
      <c r="D595" s="244"/>
      <c r="E595" s="26"/>
      <c r="F595" s="27"/>
      <c r="G595" s="27"/>
    </row>
    <row r="596" spans="1:7" x14ac:dyDescent="0.25">
      <c r="A596" s="26"/>
      <c r="B596" s="26"/>
      <c r="C596" s="26"/>
      <c r="D596" s="244"/>
      <c r="E596" s="26"/>
      <c r="F596" s="27"/>
      <c r="G596" s="27"/>
    </row>
    <row r="597" spans="1:7" x14ac:dyDescent="0.25">
      <c r="A597" s="26"/>
      <c r="B597" s="26"/>
      <c r="C597" s="26"/>
      <c r="D597" s="244"/>
      <c r="E597" s="26"/>
      <c r="F597" s="27"/>
      <c r="G597" s="27"/>
    </row>
    <row r="598" spans="1:7" x14ac:dyDescent="0.25">
      <c r="A598" s="26"/>
      <c r="B598" s="26"/>
      <c r="C598" s="26"/>
      <c r="D598" s="244"/>
      <c r="E598" s="26"/>
      <c r="F598" s="27"/>
      <c r="G598" s="27"/>
    </row>
    <row r="599" spans="1:7" x14ac:dyDescent="0.25">
      <c r="A599" s="26"/>
      <c r="B599" s="26"/>
      <c r="C599" s="26"/>
      <c r="D599" s="244"/>
      <c r="E599" s="26"/>
      <c r="F599" s="27"/>
      <c r="G599" s="27"/>
    </row>
    <row r="600" spans="1:7" x14ac:dyDescent="0.25">
      <c r="A600" s="26"/>
      <c r="B600" s="26"/>
      <c r="C600" s="26"/>
      <c r="D600" s="244"/>
      <c r="E600" s="26"/>
      <c r="F600" s="27"/>
      <c r="G600" s="27"/>
    </row>
    <row r="601" spans="1:7" x14ac:dyDescent="0.25">
      <c r="A601" s="26"/>
      <c r="B601" s="26"/>
      <c r="C601" s="26"/>
      <c r="D601" s="244"/>
      <c r="E601" s="26"/>
      <c r="F601" s="27"/>
      <c r="G601" s="27"/>
    </row>
    <row r="602" spans="1:7" x14ac:dyDescent="0.25">
      <c r="A602" s="26"/>
      <c r="B602" s="26"/>
      <c r="C602" s="26"/>
      <c r="D602" s="244"/>
      <c r="E602" s="26"/>
      <c r="F602" s="27"/>
      <c r="G602" s="27"/>
    </row>
    <row r="603" spans="1:7" x14ac:dyDescent="0.25">
      <c r="A603" s="26"/>
      <c r="B603" s="26"/>
      <c r="C603" s="26"/>
      <c r="D603" s="244"/>
      <c r="E603" s="26"/>
      <c r="F603" s="27"/>
      <c r="G603" s="27"/>
    </row>
    <row r="604" spans="1:7" x14ac:dyDescent="0.25">
      <c r="A604" s="26"/>
      <c r="B604" s="26"/>
      <c r="C604" s="26"/>
      <c r="D604" s="244"/>
      <c r="E604" s="26"/>
      <c r="F604" s="27"/>
      <c r="G604" s="27"/>
    </row>
    <row r="605" spans="1:7" x14ac:dyDescent="0.25">
      <c r="A605" s="26"/>
      <c r="B605" s="26"/>
      <c r="C605" s="26"/>
      <c r="D605" s="244"/>
      <c r="E605" s="26"/>
      <c r="F605" s="27"/>
      <c r="G605" s="27"/>
    </row>
    <row r="606" spans="1:7" x14ac:dyDescent="0.25">
      <c r="A606" s="26"/>
      <c r="B606" s="26"/>
      <c r="C606" s="26"/>
      <c r="D606" s="26"/>
      <c r="E606" s="26"/>
      <c r="F606" s="27"/>
      <c r="G606" s="27"/>
    </row>
    <row r="607" spans="1:7" x14ac:dyDescent="0.25">
      <c r="A607" s="26"/>
      <c r="B607" s="26"/>
      <c r="C607" s="26"/>
      <c r="D607" s="244"/>
      <c r="E607" s="26"/>
      <c r="F607" s="27"/>
      <c r="G607" s="27"/>
    </row>
    <row r="608" spans="1:7" x14ac:dyDescent="0.25">
      <c r="A608" s="26"/>
      <c r="B608" s="26"/>
      <c r="C608" s="26"/>
      <c r="D608" s="244"/>
      <c r="E608" s="26"/>
      <c r="F608" s="27"/>
      <c r="G608" s="27"/>
    </row>
    <row r="609" spans="1:7" x14ac:dyDescent="0.25">
      <c r="A609" s="26"/>
      <c r="B609" s="26"/>
      <c r="C609" s="26"/>
      <c r="D609" s="244"/>
      <c r="E609" s="26"/>
      <c r="F609" s="27"/>
      <c r="G609" s="27"/>
    </row>
    <row r="610" spans="1:7" x14ac:dyDescent="0.25">
      <c r="A610" s="26"/>
      <c r="B610" s="26"/>
      <c r="C610" s="26"/>
      <c r="D610" s="244"/>
      <c r="E610" s="26"/>
      <c r="F610" s="27"/>
      <c r="G610" s="27"/>
    </row>
    <row r="611" spans="1:7" x14ac:dyDescent="0.25">
      <c r="A611" s="26"/>
      <c r="B611" s="26"/>
      <c r="C611" s="26"/>
      <c r="D611" s="244"/>
      <c r="E611" s="26"/>
      <c r="F611" s="27"/>
      <c r="G611" s="27"/>
    </row>
    <row r="612" spans="1:7" x14ac:dyDescent="0.25">
      <c r="A612" s="26"/>
      <c r="B612" s="26"/>
      <c r="C612" s="26"/>
      <c r="D612" s="244"/>
      <c r="E612" s="26"/>
      <c r="F612" s="27"/>
      <c r="G612" s="27"/>
    </row>
    <row r="613" spans="1:7" x14ac:dyDescent="0.25">
      <c r="A613" s="26"/>
      <c r="B613" s="26"/>
      <c r="C613" s="26"/>
      <c r="D613" s="244"/>
      <c r="E613" s="26"/>
      <c r="F613" s="27"/>
      <c r="G613" s="27"/>
    </row>
    <row r="614" spans="1:7" x14ac:dyDescent="0.25">
      <c r="A614" s="26"/>
      <c r="B614" s="26"/>
      <c r="C614" s="26"/>
      <c r="D614" s="244"/>
      <c r="E614" s="26"/>
      <c r="F614" s="27"/>
      <c r="G614" s="27"/>
    </row>
    <row r="615" spans="1:7" x14ac:dyDescent="0.25">
      <c r="A615" s="26"/>
      <c r="B615" s="26"/>
      <c r="C615" s="26"/>
      <c r="D615" s="244"/>
      <c r="E615" s="26"/>
      <c r="F615" s="27"/>
      <c r="G615" s="27"/>
    </row>
    <row r="616" spans="1:7" x14ac:dyDescent="0.25">
      <c r="A616" s="26"/>
      <c r="B616" s="26"/>
      <c r="C616" s="26"/>
      <c r="D616" s="244"/>
      <c r="E616" s="26"/>
      <c r="F616" s="27"/>
      <c r="G616" s="27"/>
    </row>
    <row r="617" spans="1:7" x14ac:dyDescent="0.25">
      <c r="A617" s="26"/>
      <c r="B617" s="26"/>
      <c r="C617" s="26"/>
      <c r="D617" s="244"/>
      <c r="E617" s="26"/>
      <c r="F617" s="27"/>
      <c r="G617" s="27"/>
    </row>
    <row r="618" spans="1:7" x14ac:dyDescent="0.25">
      <c r="A618" s="26"/>
      <c r="B618" s="26"/>
      <c r="C618" s="26"/>
      <c r="D618" s="244"/>
      <c r="E618" s="26"/>
      <c r="F618" s="27"/>
      <c r="G618" s="27"/>
    </row>
    <row r="619" spans="1:7" x14ac:dyDescent="0.25">
      <c r="A619" s="26"/>
      <c r="B619" s="26"/>
      <c r="C619" s="26"/>
      <c r="D619" s="244"/>
      <c r="E619" s="26"/>
      <c r="F619" s="27"/>
      <c r="G619" s="27"/>
    </row>
    <row r="620" spans="1:7" x14ac:dyDescent="0.25">
      <c r="A620" s="26"/>
      <c r="B620" s="26"/>
      <c r="C620" s="26"/>
      <c r="D620" s="244"/>
      <c r="E620" s="26"/>
      <c r="F620" s="27"/>
      <c r="G620" s="27"/>
    </row>
    <row r="621" spans="1:7" x14ac:dyDescent="0.25">
      <c r="A621" s="26"/>
      <c r="B621" s="26"/>
      <c r="C621" s="26"/>
      <c r="D621" s="244"/>
      <c r="E621" s="26"/>
      <c r="F621" s="27"/>
      <c r="G621" s="27"/>
    </row>
    <row r="622" spans="1:7" x14ac:dyDescent="0.25">
      <c r="A622" s="26"/>
      <c r="B622" s="26"/>
      <c r="C622" s="26"/>
      <c r="D622" s="244"/>
      <c r="E622" s="26"/>
      <c r="F622" s="27"/>
      <c r="G622" s="27"/>
    </row>
    <row r="623" spans="1:7" x14ac:dyDescent="0.25">
      <c r="A623" s="26"/>
      <c r="B623" s="26"/>
      <c r="C623" s="26"/>
      <c r="D623" s="244"/>
      <c r="E623" s="26"/>
      <c r="F623" s="27"/>
      <c r="G623" s="27"/>
    </row>
    <row r="624" spans="1:7" x14ac:dyDescent="0.25">
      <c r="A624" s="26"/>
      <c r="B624" s="26"/>
      <c r="C624" s="26"/>
      <c r="D624" s="244"/>
      <c r="E624" s="26"/>
      <c r="F624" s="27"/>
      <c r="G624" s="27"/>
    </row>
    <row r="625" spans="1:7" x14ac:dyDescent="0.25">
      <c r="A625" s="26"/>
      <c r="B625" s="26"/>
      <c r="C625" s="26"/>
      <c r="D625" s="244"/>
      <c r="E625" s="26"/>
      <c r="F625" s="27"/>
      <c r="G625" s="27"/>
    </row>
    <row r="626" spans="1:7" x14ac:dyDescent="0.25">
      <c r="A626" s="26"/>
      <c r="B626" s="26"/>
      <c r="C626" s="26"/>
      <c r="D626" s="244"/>
      <c r="E626" s="26"/>
      <c r="F626" s="27"/>
      <c r="G626" s="27"/>
    </row>
    <row r="627" spans="1:7" x14ac:dyDescent="0.25">
      <c r="A627" s="26"/>
      <c r="B627" s="26"/>
      <c r="C627" s="26"/>
      <c r="D627" s="26"/>
      <c r="E627" s="26"/>
      <c r="F627" s="27"/>
      <c r="G627" s="27"/>
    </row>
    <row r="628" spans="1:7" x14ac:dyDescent="0.25">
      <c r="A628" s="245"/>
      <c r="B628" s="54"/>
      <c r="C628" s="54"/>
      <c r="D628" s="246"/>
      <c r="E628" s="26"/>
      <c r="F628" s="26"/>
      <c r="G628" s="27"/>
    </row>
    <row r="629" spans="1:7" x14ac:dyDescent="0.25">
      <c r="A629" s="245"/>
      <c r="B629" s="54"/>
      <c r="C629" s="54"/>
      <c r="D629" s="246"/>
      <c r="E629" s="26"/>
      <c r="F629" s="26"/>
      <c r="G629" s="27"/>
    </row>
    <row r="630" spans="1:7" x14ac:dyDescent="0.25">
      <c r="A630" s="245"/>
      <c r="B630" s="54"/>
      <c r="C630" s="54"/>
      <c r="D630" s="246"/>
      <c r="E630" s="26"/>
      <c r="F630" s="26"/>
      <c r="G630" s="27"/>
    </row>
    <row r="631" spans="1:7" x14ac:dyDescent="0.25">
      <c r="A631" s="245"/>
      <c r="B631" s="54"/>
      <c r="C631" s="54"/>
      <c r="D631" s="246"/>
      <c r="E631" s="26"/>
      <c r="F631" s="26"/>
      <c r="G631" s="27"/>
    </row>
    <row r="632" spans="1:7" x14ac:dyDescent="0.25">
      <c r="A632" s="245"/>
      <c r="B632" s="54"/>
      <c r="C632" s="54"/>
      <c r="D632" s="246"/>
      <c r="E632" s="26"/>
      <c r="F632" s="26"/>
      <c r="G632" s="27"/>
    </row>
    <row r="633" spans="1:7" x14ac:dyDescent="0.25">
      <c r="A633" s="245"/>
      <c r="B633" s="54"/>
      <c r="C633" s="54"/>
      <c r="D633" s="246"/>
      <c r="E633" s="26"/>
      <c r="F633" s="26"/>
      <c r="G633" s="27"/>
    </row>
    <row r="634" spans="1:7" x14ac:dyDescent="0.25">
      <c r="A634" s="245"/>
      <c r="B634" s="54"/>
      <c r="C634" s="54"/>
      <c r="D634" s="246"/>
      <c r="E634" s="26"/>
      <c r="F634" s="26"/>
      <c r="G634" s="27"/>
    </row>
    <row r="635" spans="1:7" x14ac:dyDescent="0.25">
      <c r="A635" s="245"/>
      <c r="B635" s="54"/>
      <c r="C635" s="54"/>
      <c r="D635" s="246"/>
      <c r="E635" s="26"/>
      <c r="F635" s="26"/>
      <c r="G635" s="27"/>
    </row>
    <row r="636" spans="1:7" x14ac:dyDescent="0.25">
      <c r="A636" s="245"/>
      <c r="B636" s="54"/>
      <c r="C636" s="54"/>
      <c r="D636" s="246"/>
      <c r="E636" s="26"/>
      <c r="F636" s="26"/>
      <c r="G636" s="27"/>
    </row>
    <row r="637" spans="1:7" x14ac:dyDescent="0.25">
      <c r="A637" s="245"/>
      <c r="B637" s="54"/>
      <c r="C637" s="54"/>
      <c r="D637" s="246"/>
      <c r="E637" s="26"/>
      <c r="F637" s="26"/>
      <c r="G637" s="27"/>
    </row>
    <row r="638" spans="1:7" x14ac:dyDescent="0.25">
      <c r="A638" s="245"/>
      <c r="B638" s="54"/>
      <c r="C638" s="54"/>
      <c r="D638" s="246"/>
      <c r="E638" s="26"/>
      <c r="F638" s="26"/>
      <c r="G638" s="27"/>
    </row>
    <row r="639" spans="1:7" x14ac:dyDescent="0.25">
      <c r="A639" s="245"/>
      <c r="B639" s="54"/>
      <c r="C639" s="54"/>
      <c r="D639" s="246"/>
      <c r="E639" s="26"/>
      <c r="F639" s="26"/>
      <c r="G639" s="27"/>
    </row>
    <row r="640" spans="1:7" x14ac:dyDescent="0.25">
      <c r="A640" s="245"/>
      <c r="B640" s="54"/>
      <c r="C640" s="54"/>
      <c r="D640" s="246"/>
      <c r="E640" s="26"/>
      <c r="F640" s="26"/>
      <c r="G640" s="27"/>
    </row>
    <row r="641" spans="1:7" x14ac:dyDescent="0.25">
      <c r="A641" s="245"/>
      <c r="B641" s="54"/>
      <c r="C641" s="54"/>
      <c r="D641" s="246"/>
      <c r="E641" s="26"/>
      <c r="F641" s="26"/>
      <c r="G641" s="27"/>
    </row>
    <row r="642" spans="1:7" x14ac:dyDescent="0.25">
      <c r="A642" s="245"/>
      <c r="B642" s="54"/>
      <c r="C642" s="54"/>
      <c r="D642" s="246"/>
      <c r="E642" s="26"/>
      <c r="F642" s="26"/>
      <c r="G642" s="27"/>
    </row>
    <row r="643" spans="1:7" x14ac:dyDescent="0.25">
      <c r="A643" s="245"/>
      <c r="B643" s="54"/>
      <c r="C643" s="54"/>
      <c r="D643" s="246"/>
      <c r="E643" s="26"/>
      <c r="F643" s="26"/>
      <c r="G643" s="27"/>
    </row>
    <row r="644" spans="1:7" x14ac:dyDescent="0.25">
      <c r="A644" s="245"/>
      <c r="B644" s="54"/>
      <c r="C644" s="54"/>
      <c r="D644" s="246"/>
      <c r="E644" s="26"/>
      <c r="F644" s="26"/>
      <c r="G644" s="27"/>
    </row>
    <row r="645" spans="1:7" x14ac:dyDescent="0.25">
      <c r="A645" s="245"/>
      <c r="B645" s="54"/>
      <c r="C645" s="54"/>
      <c r="D645" s="246"/>
      <c r="E645" s="26"/>
      <c r="F645" s="26"/>
      <c r="G645" s="27"/>
    </row>
    <row r="646" spans="1:7" x14ac:dyDescent="0.25">
      <c r="A646" s="245"/>
      <c r="B646" s="54"/>
      <c r="C646" s="54"/>
      <c r="D646" s="246"/>
      <c r="E646" s="26"/>
      <c r="F646" s="26"/>
      <c r="G646" s="27"/>
    </row>
    <row r="647" spans="1:7" x14ac:dyDescent="0.25">
      <c r="A647" s="245"/>
      <c r="B647" s="54"/>
      <c r="C647" s="54"/>
      <c r="D647" s="246"/>
      <c r="E647" s="26"/>
      <c r="F647" s="26"/>
      <c r="G647" s="27"/>
    </row>
    <row r="648" spans="1:7" x14ac:dyDescent="0.25">
      <c r="A648" s="245"/>
      <c r="B648" s="54"/>
      <c r="C648" s="54"/>
      <c r="D648" s="246"/>
      <c r="E648" s="26"/>
      <c r="F648" s="26"/>
      <c r="G648" s="27"/>
    </row>
    <row r="649" spans="1:7" x14ac:dyDescent="0.25">
      <c r="A649" s="245"/>
      <c r="B649" s="54"/>
      <c r="C649" s="54"/>
      <c r="D649" s="246"/>
      <c r="E649" s="26"/>
      <c r="F649" s="26"/>
      <c r="G649" s="27"/>
    </row>
    <row r="650" spans="1:7" x14ac:dyDescent="0.25">
      <c r="A650" s="245"/>
      <c r="B650" s="54"/>
      <c r="C650" s="54"/>
      <c r="D650" s="246"/>
      <c r="E650" s="26"/>
      <c r="F650" s="26"/>
      <c r="G650" s="27"/>
    </row>
    <row r="651" spans="1:7" x14ac:dyDescent="0.25">
      <c r="A651" s="245"/>
      <c r="B651" s="54"/>
      <c r="C651" s="54"/>
      <c r="D651" s="246"/>
      <c r="E651" s="26"/>
      <c r="F651" s="26"/>
      <c r="G651" s="27"/>
    </row>
    <row r="652" spans="1:7" x14ac:dyDescent="0.25">
      <c r="A652" s="247"/>
      <c r="B652" s="56"/>
      <c r="C652" s="56"/>
      <c r="D652" s="246"/>
      <c r="E652" s="26"/>
      <c r="F652" s="26"/>
      <c r="G652" s="27"/>
    </row>
    <row r="653" spans="1:7" x14ac:dyDescent="0.25">
      <c r="A653" s="248"/>
      <c r="B653" s="192"/>
      <c r="C653" s="192"/>
      <c r="D653" s="246"/>
      <c r="E653" s="26"/>
      <c r="F653" s="26"/>
      <c r="G653" s="27"/>
    </row>
    <row r="654" spans="1:7" x14ac:dyDescent="0.25">
      <c r="A654" s="245"/>
      <c r="B654" s="54"/>
      <c r="C654" s="54"/>
      <c r="D654" s="246"/>
      <c r="E654" s="26"/>
      <c r="F654" s="26"/>
      <c r="G654" s="27"/>
    </row>
    <row r="655" spans="1:7" x14ac:dyDescent="0.25">
      <c r="A655" s="245"/>
      <c r="B655" s="54"/>
      <c r="C655" s="54"/>
      <c r="D655" s="246"/>
      <c r="E655" s="26"/>
      <c r="F655" s="26"/>
      <c r="G655" s="27"/>
    </row>
    <row r="656" spans="1:7" x14ac:dyDescent="0.25">
      <c r="A656" s="245"/>
      <c r="B656" s="54"/>
      <c r="C656" s="54"/>
      <c r="D656" s="246"/>
      <c r="E656" s="26"/>
      <c r="F656" s="26"/>
      <c r="G656" s="27"/>
    </row>
    <row r="657" spans="1:7" x14ac:dyDescent="0.25">
      <c r="A657" s="245"/>
      <c r="B657" s="54"/>
      <c r="C657" s="54"/>
      <c r="D657" s="246"/>
      <c r="E657" s="26"/>
      <c r="F657" s="26"/>
      <c r="G657" s="27"/>
    </row>
    <row r="658" spans="1:7" x14ac:dyDescent="0.25">
      <c r="A658" s="245"/>
      <c r="B658" s="54"/>
      <c r="C658" s="54"/>
      <c r="D658" s="246"/>
      <c r="E658" s="26"/>
      <c r="F658" s="26"/>
      <c r="G658" s="27"/>
    </row>
    <row r="659" spans="1:7" x14ac:dyDescent="0.25">
      <c r="A659" s="245"/>
      <c r="B659" s="54"/>
      <c r="C659" s="54"/>
      <c r="D659" s="246"/>
      <c r="E659" s="26"/>
      <c r="F659" s="26"/>
      <c r="G659" s="27"/>
    </row>
    <row r="660" spans="1:7" x14ac:dyDescent="0.25">
      <c r="A660" s="245"/>
      <c r="B660" s="54"/>
      <c r="C660" s="54"/>
      <c r="D660" s="246"/>
      <c r="E660" s="26"/>
      <c r="F660" s="26"/>
      <c r="G660" s="27"/>
    </row>
    <row r="661" spans="1:7" x14ac:dyDescent="0.25">
      <c r="A661" s="245"/>
      <c r="B661" s="54"/>
      <c r="C661" s="54"/>
      <c r="D661" s="246"/>
      <c r="E661" s="26"/>
      <c r="F661" s="26"/>
      <c r="G661" s="27"/>
    </row>
    <row r="662" spans="1:7" x14ac:dyDescent="0.25">
      <c r="A662" s="245"/>
      <c r="B662" s="54"/>
      <c r="C662" s="54"/>
      <c r="D662" s="246"/>
      <c r="E662" s="26"/>
      <c r="F662" s="26"/>
      <c r="G662" s="27"/>
    </row>
    <row r="663" spans="1:7" x14ac:dyDescent="0.25">
      <c r="A663" s="245"/>
      <c r="B663" s="54"/>
      <c r="C663" s="54"/>
      <c r="D663" s="246"/>
      <c r="E663" s="26"/>
      <c r="F663" s="26"/>
      <c r="G663" s="27"/>
    </row>
    <row r="664" spans="1:7" x14ac:dyDescent="0.25">
      <c r="A664" s="245"/>
      <c r="B664" s="54"/>
      <c r="C664" s="54"/>
      <c r="D664" s="246"/>
      <c r="E664" s="26"/>
      <c r="F664" s="26"/>
      <c r="G664" s="27"/>
    </row>
    <row r="665" spans="1:7" x14ac:dyDescent="0.25">
      <c r="A665" s="245"/>
      <c r="B665" s="54"/>
      <c r="C665" s="54"/>
      <c r="D665" s="246"/>
      <c r="E665" s="26"/>
      <c r="F665" s="26"/>
      <c r="G665" s="27"/>
    </row>
    <row r="666" spans="1:7" x14ac:dyDescent="0.25">
      <c r="A666" s="245"/>
      <c r="B666" s="54"/>
      <c r="C666" s="54"/>
      <c r="D666" s="246"/>
      <c r="E666" s="26"/>
      <c r="F666" s="26"/>
      <c r="G666" s="27"/>
    </row>
    <row r="667" spans="1:7" x14ac:dyDescent="0.25">
      <c r="A667" s="245"/>
      <c r="B667" s="54"/>
      <c r="C667" s="54"/>
      <c r="D667" s="246"/>
      <c r="E667" s="26"/>
      <c r="F667" s="26"/>
      <c r="G667" s="27"/>
    </row>
    <row r="668" spans="1:7" x14ac:dyDescent="0.25">
      <c r="A668" s="245"/>
      <c r="B668" s="54"/>
      <c r="C668" s="54"/>
      <c r="D668" s="246"/>
      <c r="E668" s="26"/>
      <c r="F668" s="26"/>
      <c r="G668" s="27"/>
    </row>
    <row r="669" spans="1:7" x14ac:dyDescent="0.25">
      <c r="A669" s="245"/>
      <c r="B669" s="54"/>
      <c r="C669" s="54"/>
      <c r="D669" s="246"/>
      <c r="E669" s="26"/>
      <c r="F669" s="26"/>
      <c r="G669" s="27"/>
    </row>
    <row r="670" spans="1:7" x14ac:dyDescent="0.25">
      <c r="A670" s="245"/>
      <c r="B670" s="54"/>
      <c r="C670" s="54"/>
      <c r="D670" s="246"/>
      <c r="E670" s="26"/>
      <c r="F670" s="26"/>
      <c r="G670" s="27"/>
    </row>
    <row r="671" spans="1:7" x14ac:dyDescent="0.25">
      <c r="A671" s="245"/>
      <c r="B671" s="54"/>
      <c r="C671" s="54"/>
      <c r="D671" s="246"/>
      <c r="E671" s="26"/>
      <c r="F671" s="26"/>
      <c r="G671" s="27"/>
    </row>
    <row r="672" spans="1:7" x14ac:dyDescent="0.25">
      <c r="A672" s="245"/>
      <c r="B672" s="54"/>
      <c r="C672" s="54"/>
      <c r="D672" s="246"/>
      <c r="E672" s="26"/>
      <c r="F672" s="26"/>
      <c r="G672" s="27"/>
    </row>
    <row r="673" spans="1:7" x14ac:dyDescent="0.25">
      <c r="A673" s="245"/>
      <c r="B673" s="54"/>
      <c r="C673" s="54"/>
      <c r="D673" s="246"/>
      <c r="E673" s="26"/>
      <c r="F673" s="26"/>
      <c r="G673" s="27"/>
    </row>
    <row r="674" spans="1:7" x14ac:dyDescent="0.25">
      <c r="A674" s="245"/>
      <c r="B674" s="54"/>
      <c r="C674" s="54"/>
      <c r="D674" s="246"/>
      <c r="E674" s="26"/>
      <c r="F674" s="26"/>
      <c r="G674" s="27"/>
    </row>
    <row r="675" spans="1:7" x14ac:dyDescent="0.25">
      <c r="A675" s="245"/>
      <c r="B675" s="54"/>
      <c r="C675" s="54"/>
      <c r="D675" s="246"/>
      <c r="E675" s="26"/>
      <c r="F675" s="26"/>
      <c r="G675" s="27"/>
    </row>
    <row r="676" spans="1:7" x14ac:dyDescent="0.25">
      <c r="A676" s="245"/>
      <c r="B676" s="54"/>
      <c r="C676" s="54"/>
      <c r="D676" s="246"/>
      <c r="E676" s="26"/>
      <c r="F676" s="26"/>
      <c r="G676" s="27"/>
    </row>
    <row r="677" spans="1:7" x14ac:dyDescent="0.25">
      <c r="A677" s="245"/>
      <c r="B677" s="54"/>
      <c r="C677" s="54"/>
      <c r="D677" s="246"/>
      <c r="E677" s="26"/>
      <c r="F677" s="26"/>
      <c r="G677" s="27"/>
    </row>
    <row r="678" spans="1:7" x14ac:dyDescent="0.25">
      <c r="A678" s="247"/>
      <c r="B678" s="56"/>
      <c r="C678" s="56"/>
      <c r="D678" s="246"/>
      <c r="E678" s="26"/>
      <c r="F678" s="26"/>
      <c r="G678" s="27"/>
    </row>
    <row r="679" spans="1:7" x14ac:dyDescent="0.25">
      <c r="A679" s="248"/>
      <c r="B679" s="192"/>
      <c r="C679" s="192"/>
      <c r="D679" s="246"/>
      <c r="E679" s="26"/>
      <c r="F679" s="26"/>
      <c r="G679" s="27"/>
    </row>
    <row r="680" spans="1:7" x14ac:dyDescent="0.25">
      <c r="A680" s="26"/>
      <c r="B680" s="26"/>
      <c r="C680" s="26"/>
      <c r="D680" s="26"/>
      <c r="E680" s="26"/>
      <c r="F680" s="27"/>
      <c r="G680" s="27"/>
    </row>
    <row r="681" spans="1:7" x14ac:dyDescent="0.25">
      <c r="A681" s="26"/>
      <c r="B681" s="26"/>
      <c r="C681" s="26"/>
      <c r="D681" s="26"/>
      <c r="E681" s="26"/>
      <c r="F681" s="27"/>
      <c r="G681" s="27"/>
    </row>
    <row r="682" spans="1:7" x14ac:dyDescent="0.25">
      <c r="A682" s="26"/>
      <c r="B682" s="26"/>
      <c r="C682" s="26"/>
      <c r="D682" s="26"/>
      <c r="E682" s="26"/>
      <c r="F682" s="27"/>
      <c r="G682" s="27"/>
    </row>
    <row r="683" spans="1:7" x14ac:dyDescent="0.25">
      <c r="A683" s="26"/>
      <c r="B683" s="26"/>
      <c r="C683" s="26"/>
      <c r="D683" s="26"/>
      <c r="E683" s="26"/>
      <c r="F683" s="27"/>
      <c r="G683" s="27"/>
    </row>
    <row r="684" spans="1:7" x14ac:dyDescent="0.25">
      <c r="A684" s="26"/>
      <c r="B684" s="26"/>
      <c r="C684" s="26"/>
      <c r="D684" s="26"/>
      <c r="E684" s="26"/>
      <c r="F684" s="27"/>
      <c r="G684" s="27"/>
    </row>
    <row r="685" spans="1:7" x14ac:dyDescent="0.25">
      <c r="A685" s="26"/>
      <c r="B685" s="26"/>
      <c r="C685" s="26"/>
      <c r="D685" s="26"/>
      <c r="E685" s="26"/>
      <c r="F685" s="27"/>
      <c r="G685" s="27"/>
    </row>
    <row r="686" spans="1:7" x14ac:dyDescent="0.25">
      <c r="A686" s="26"/>
      <c r="B686" s="26"/>
      <c r="C686" s="26"/>
      <c r="D686" s="26"/>
      <c r="E686" s="26"/>
      <c r="F686" s="27"/>
      <c r="G686" s="27"/>
    </row>
    <row r="687" spans="1:7" x14ac:dyDescent="0.25">
      <c r="A687" s="26"/>
      <c r="B687" s="26"/>
      <c r="C687" s="26"/>
      <c r="D687" s="26"/>
      <c r="E687" s="26"/>
      <c r="F687" s="27"/>
      <c r="G687" s="27"/>
    </row>
    <row r="688" spans="1:7" x14ac:dyDescent="0.25">
      <c r="A688" s="26"/>
      <c r="B688" s="26"/>
      <c r="C688" s="26"/>
      <c r="D688" s="26"/>
      <c r="E688" s="26"/>
      <c r="F688" s="27"/>
      <c r="G688" s="27"/>
    </row>
    <row r="689" spans="1:7" x14ac:dyDescent="0.25">
      <c r="A689" s="26"/>
      <c r="B689" s="26"/>
      <c r="C689" s="26"/>
      <c r="D689" s="26"/>
      <c r="E689" s="26"/>
      <c r="F689" s="27"/>
      <c r="G689" s="27"/>
    </row>
    <row r="690" spans="1:7" x14ac:dyDescent="0.25">
      <c r="A690" s="26"/>
      <c r="B690" s="26"/>
      <c r="C690" s="26"/>
      <c r="D690" s="26"/>
      <c r="E690" s="26"/>
      <c r="F690" s="27"/>
      <c r="G690" s="27"/>
    </row>
    <row r="691" spans="1:7" x14ac:dyDescent="0.25">
      <c r="A691" s="26"/>
      <c r="B691" s="26"/>
      <c r="C691" s="26"/>
      <c r="D691" s="26"/>
      <c r="E691" s="26"/>
      <c r="F691" s="27"/>
      <c r="G691" s="27"/>
    </row>
    <row r="692" spans="1:7" x14ac:dyDescent="0.25">
      <c r="A692" s="26"/>
      <c r="B692" s="26"/>
      <c r="C692" s="26"/>
      <c r="D692" s="26"/>
      <c r="E692" s="26"/>
      <c r="F692" s="27"/>
      <c r="G692" s="27"/>
    </row>
    <row r="693" spans="1:7" x14ac:dyDescent="0.25">
      <c r="A693" s="26"/>
      <c r="B693" s="26"/>
      <c r="C693" s="26"/>
      <c r="D693" s="26"/>
      <c r="E693" s="26"/>
      <c r="F693" s="27"/>
      <c r="G693" s="27"/>
    </row>
    <row r="694" spans="1:7" x14ac:dyDescent="0.25">
      <c r="A694" s="26"/>
      <c r="B694" s="26"/>
      <c r="C694" s="26"/>
      <c r="D694" s="26"/>
      <c r="E694" s="26"/>
      <c r="F694" s="27"/>
      <c r="G694" s="27"/>
    </row>
    <row r="695" spans="1:7" x14ac:dyDescent="0.25">
      <c r="A695" s="26"/>
      <c r="B695" s="26"/>
      <c r="C695" s="26"/>
      <c r="D695" s="26"/>
      <c r="E695" s="26"/>
      <c r="F695" s="27"/>
      <c r="G695" s="27"/>
    </row>
    <row r="696" spans="1:7" x14ac:dyDescent="0.25">
      <c r="A696" s="26"/>
      <c r="B696" s="26"/>
      <c r="C696" s="26"/>
      <c r="D696" s="26"/>
      <c r="E696" s="26"/>
      <c r="F696" s="27"/>
      <c r="G696" s="27"/>
    </row>
    <row r="697" spans="1:7" x14ac:dyDescent="0.25">
      <c r="A697" s="26"/>
      <c r="B697" s="26"/>
      <c r="C697" s="26"/>
      <c r="D697" s="26"/>
      <c r="E697" s="26"/>
      <c r="F697" s="27"/>
      <c r="G697" s="27"/>
    </row>
    <row r="698" spans="1:7" x14ac:dyDescent="0.25">
      <c r="A698" s="26"/>
      <c r="B698" s="26"/>
      <c r="C698" s="26"/>
      <c r="D698" s="26"/>
      <c r="E698" s="26"/>
      <c r="F698" s="27"/>
      <c r="G698" s="27"/>
    </row>
    <row r="699" spans="1:7" x14ac:dyDescent="0.25">
      <c r="A699" s="26"/>
      <c r="B699" s="26"/>
      <c r="C699" s="26"/>
      <c r="D699" s="26"/>
      <c r="E699" s="26"/>
      <c r="F699" s="27"/>
      <c r="G699" s="27"/>
    </row>
    <row r="700" spans="1:7" x14ac:dyDescent="0.25">
      <c r="A700" s="26"/>
      <c r="B700" s="26"/>
      <c r="C700" s="26"/>
      <c r="D700" s="26"/>
      <c r="E700" s="26"/>
      <c r="F700" s="27"/>
      <c r="G700" s="27"/>
    </row>
    <row r="701" spans="1:7" x14ac:dyDescent="0.25">
      <c r="A701" s="26"/>
      <c r="B701" s="26"/>
      <c r="C701" s="26"/>
      <c r="D701" s="26"/>
      <c r="E701" s="26"/>
      <c r="F701" s="27"/>
      <c r="G701" s="27"/>
    </row>
    <row r="702" spans="1:7" x14ac:dyDescent="0.25">
      <c r="A702" s="26"/>
      <c r="B702" s="26"/>
      <c r="C702" s="26"/>
      <c r="D702" s="26"/>
      <c r="E702" s="26"/>
      <c r="F702" s="27"/>
      <c r="G702" s="27"/>
    </row>
    <row r="703" spans="1:7" x14ac:dyDescent="0.25">
      <c r="A703" s="26"/>
      <c r="B703" s="26"/>
      <c r="C703" s="26"/>
      <c r="D703" s="26"/>
      <c r="E703" s="26"/>
      <c r="F703" s="27"/>
      <c r="G703" s="27"/>
    </row>
    <row r="704" spans="1:7" x14ac:dyDescent="0.25">
      <c r="A704" s="26"/>
      <c r="B704" s="26"/>
      <c r="C704" s="26"/>
      <c r="D704" s="26"/>
      <c r="E704" s="26"/>
      <c r="F704" s="27"/>
      <c r="G704" s="27"/>
    </row>
    <row r="705" spans="1:7" x14ac:dyDescent="0.25">
      <c r="A705" s="26"/>
      <c r="B705" s="26"/>
      <c r="C705" s="26"/>
      <c r="D705" s="26"/>
      <c r="E705" s="26"/>
      <c r="F705" s="27"/>
      <c r="G705" s="27"/>
    </row>
    <row r="706" spans="1:7" x14ac:dyDescent="0.25">
      <c r="A706" s="26"/>
      <c r="B706" s="26"/>
      <c r="C706" s="26"/>
      <c r="D706" s="26"/>
      <c r="E706" s="26"/>
      <c r="F706" s="27"/>
      <c r="G706" s="27"/>
    </row>
    <row r="707" spans="1:7" x14ac:dyDescent="0.25">
      <c r="A707" s="26"/>
      <c r="B707" s="26"/>
      <c r="C707" s="26"/>
      <c r="D707" s="26"/>
      <c r="E707" s="26"/>
      <c r="F707" s="27"/>
      <c r="G707" s="27"/>
    </row>
    <row r="708" spans="1:7" x14ac:dyDescent="0.25">
      <c r="A708" s="26"/>
      <c r="B708" s="26"/>
      <c r="C708" s="26"/>
      <c r="D708" s="26"/>
      <c r="E708" s="26"/>
      <c r="F708" s="27"/>
      <c r="G708" s="27"/>
    </row>
    <row r="709" spans="1:7" x14ac:dyDescent="0.25">
      <c r="A709" s="26"/>
      <c r="B709" s="26"/>
      <c r="C709" s="26"/>
      <c r="D709" s="26"/>
      <c r="E709" s="26"/>
      <c r="F709" s="27"/>
      <c r="G709" s="27"/>
    </row>
    <row r="710" spans="1:7" x14ac:dyDescent="0.25">
      <c r="A710" s="26"/>
      <c r="B710" s="26"/>
      <c r="C710" s="26"/>
      <c r="D710" s="26"/>
      <c r="E710" s="26"/>
      <c r="F710" s="27"/>
      <c r="G710" s="27"/>
    </row>
    <row r="711" spans="1:7" x14ac:dyDescent="0.25">
      <c r="A711" s="26"/>
      <c r="B711" s="26"/>
      <c r="C711" s="26"/>
      <c r="D711" s="26"/>
      <c r="E711" s="26"/>
      <c r="F711" s="27"/>
      <c r="G711" s="27"/>
    </row>
    <row r="712" spans="1:7" x14ac:dyDescent="0.25">
      <c r="A712" s="26"/>
      <c r="B712" s="26"/>
      <c r="C712" s="26"/>
      <c r="D712" s="26"/>
      <c r="E712" s="26"/>
      <c r="F712" s="27"/>
      <c r="G712" s="27"/>
    </row>
    <row r="713" spans="1:7" x14ac:dyDescent="0.25">
      <c r="A713" s="26"/>
      <c r="B713" s="26"/>
      <c r="C713" s="26"/>
      <c r="D713" s="26"/>
      <c r="E713" s="26"/>
      <c r="F713" s="27"/>
      <c r="G713" s="27"/>
    </row>
    <row r="714" spans="1:7" x14ac:dyDescent="0.25">
      <c r="A714" s="26"/>
      <c r="B714" s="26"/>
      <c r="C714" s="26"/>
      <c r="D714" s="26"/>
      <c r="E714" s="26"/>
      <c r="F714" s="27"/>
      <c r="G714" s="27"/>
    </row>
    <row r="715" spans="1:7" x14ac:dyDescent="0.25">
      <c r="A715" s="26"/>
      <c r="B715" s="26"/>
      <c r="C715" s="26"/>
      <c r="D715" s="26"/>
      <c r="E715" s="26"/>
      <c r="F715" s="27"/>
      <c r="G715" s="27"/>
    </row>
    <row r="716" spans="1:7" x14ac:dyDescent="0.25">
      <c r="A716" s="26"/>
      <c r="B716" s="26"/>
      <c r="C716" s="26"/>
      <c r="D716" s="26"/>
      <c r="E716" s="26"/>
      <c r="F716" s="27"/>
      <c r="G716" s="27"/>
    </row>
    <row r="717" spans="1:7" x14ac:dyDescent="0.25">
      <c r="A717" s="26"/>
      <c r="B717" s="26"/>
      <c r="C717" s="26"/>
      <c r="D717" s="26"/>
      <c r="E717" s="26"/>
      <c r="F717" s="27"/>
      <c r="G717" s="27"/>
    </row>
    <row r="718" spans="1:7" x14ac:dyDescent="0.25">
      <c r="A718" s="26"/>
      <c r="B718" s="26"/>
      <c r="C718" s="26"/>
      <c r="D718" s="26"/>
      <c r="E718" s="26"/>
      <c r="F718" s="27"/>
      <c r="G718" s="27"/>
    </row>
    <row r="719" spans="1:7" x14ac:dyDescent="0.25">
      <c r="A719" s="26"/>
      <c r="B719" s="26"/>
      <c r="C719" s="26"/>
      <c r="D719" s="26"/>
      <c r="E719" s="26"/>
      <c r="F719" s="27"/>
      <c r="G719" s="27"/>
    </row>
    <row r="720" spans="1:7" x14ac:dyDescent="0.25">
      <c r="A720" s="26"/>
      <c r="B720" s="26"/>
      <c r="C720" s="26"/>
      <c r="D720" s="26"/>
      <c r="E720" s="26"/>
      <c r="F720" s="27"/>
      <c r="G720" s="27"/>
    </row>
    <row r="721" spans="1:7" x14ac:dyDescent="0.25">
      <c r="A721" s="26"/>
      <c r="B721" s="26"/>
      <c r="C721" s="26"/>
      <c r="D721" s="26"/>
      <c r="E721" s="26"/>
      <c r="F721" s="27"/>
      <c r="G721" s="27"/>
    </row>
    <row r="722" spans="1:7" x14ac:dyDescent="0.25">
      <c r="A722" s="26"/>
      <c r="B722" s="26"/>
      <c r="C722" s="26"/>
      <c r="D722" s="26"/>
      <c r="E722" s="26"/>
      <c r="F722" s="27"/>
      <c r="G722" s="27"/>
    </row>
    <row r="723" spans="1:7" x14ac:dyDescent="0.25">
      <c r="A723" s="26"/>
      <c r="B723" s="26"/>
      <c r="C723" s="26"/>
      <c r="D723" s="26"/>
      <c r="E723" s="26"/>
      <c r="F723" s="27"/>
      <c r="G723" s="27"/>
    </row>
    <row r="724" spans="1:7" x14ac:dyDescent="0.25">
      <c r="A724" s="26"/>
      <c r="B724" s="26"/>
      <c r="C724" s="26"/>
      <c r="D724" s="26"/>
      <c r="E724" s="26"/>
      <c r="F724" s="27"/>
      <c r="G724" s="27"/>
    </row>
    <row r="725" spans="1:7" x14ac:dyDescent="0.25">
      <c r="A725" s="26"/>
      <c r="B725" s="26"/>
      <c r="C725" s="26"/>
      <c r="D725" s="26"/>
      <c r="E725" s="26"/>
      <c r="F725" s="27"/>
      <c r="G725" s="27"/>
    </row>
    <row r="726" spans="1:7" x14ac:dyDescent="0.25">
      <c r="A726" s="26"/>
      <c r="B726" s="26"/>
      <c r="C726" s="26"/>
      <c r="D726" s="26"/>
      <c r="E726" s="26"/>
      <c r="F726" s="27"/>
      <c r="G726" s="27"/>
    </row>
    <row r="727" spans="1:7" x14ac:dyDescent="0.25">
      <c r="A727" s="26"/>
      <c r="B727" s="26"/>
      <c r="C727" s="26"/>
      <c r="D727" s="26"/>
      <c r="E727" s="26"/>
      <c r="F727" s="27"/>
      <c r="G727" s="27"/>
    </row>
    <row r="728" spans="1:7" x14ac:dyDescent="0.25">
      <c r="A728" s="26"/>
      <c r="B728" s="26"/>
      <c r="C728" s="26"/>
      <c r="D728" s="26"/>
      <c r="E728" s="26"/>
      <c r="F728" s="27"/>
      <c r="G728" s="27"/>
    </row>
    <row r="729" spans="1:7" x14ac:dyDescent="0.25">
      <c r="A729" s="26"/>
      <c r="B729" s="26"/>
      <c r="C729" s="26"/>
      <c r="D729" s="26"/>
      <c r="E729" s="26"/>
      <c r="F729" s="27"/>
      <c r="G729" s="27"/>
    </row>
    <row r="730" spans="1:7" x14ac:dyDescent="0.25">
      <c r="A730" s="26"/>
      <c r="B730" s="26"/>
      <c r="C730" s="26"/>
      <c r="D730" s="26"/>
      <c r="E730" s="26"/>
      <c r="F730" s="27"/>
      <c r="G730" s="27"/>
    </row>
    <row r="731" spans="1:7" x14ac:dyDescent="0.25">
      <c r="A731" s="26"/>
      <c r="B731" s="26"/>
      <c r="C731" s="26"/>
      <c r="D731" s="26"/>
      <c r="E731" s="26"/>
      <c r="F731" s="27"/>
      <c r="G731" s="27"/>
    </row>
    <row r="732" spans="1:7" x14ac:dyDescent="0.25">
      <c r="A732" s="26"/>
      <c r="B732" s="26"/>
      <c r="C732" s="26"/>
      <c r="D732" s="26"/>
      <c r="E732" s="26"/>
      <c r="F732" s="27"/>
      <c r="G732" s="27"/>
    </row>
    <row r="733" spans="1:7" x14ac:dyDescent="0.25">
      <c r="A733" s="26"/>
      <c r="B733" s="26"/>
      <c r="C733" s="26"/>
      <c r="D733" s="26"/>
      <c r="E733" s="26"/>
      <c r="F733" s="27"/>
      <c r="G733" s="27"/>
    </row>
    <row r="734" spans="1:7" x14ac:dyDescent="0.25">
      <c r="A734" s="26"/>
      <c r="B734" s="26"/>
      <c r="C734" s="26"/>
      <c r="D734" s="26"/>
      <c r="E734" s="26"/>
      <c r="F734" s="27"/>
      <c r="G734" s="27"/>
    </row>
    <row r="735" spans="1:7" x14ac:dyDescent="0.25">
      <c r="A735" s="26"/>
      <c r="B735" s="26"/>
      <c r="C735" s="26"/>
      <c r="D735" s="26"/>
      <c r="E735" s="26"/>
      <c r="F735" s="27"/>
      <c r="G735" s="27"/>
    </row>
    <row r="736" spans="1:7" x14ac:dyDescent="0.25">
      <c r="A736" s="26"/>
      <c r="B736" s="26"/>
      <c r="C736" s="26"/>
      <c r="D736" s="26"/>
      <c r="E736" s="26"/>
      <c r="F736" s="27"/>
      <c r="G736" s="27"/>
    </row>
    <row r="737" spans="1:7" x14ac:dyDescent="0.25">
      <c r="A737" s="26"/>
      <c r="B737" s="26"/>
      <c r="C737" s="26"/>
      <c r="D737" s="26"/>
      <c r="E737" s="26"/>
      <c r="F737" s="27"/>
      <c r="G737" s="27"/>
    </row>
    <row r="738" spans="1:7" x14ac:dyDescent="0.25">
      <c r="A738" s="26"/>
      <c r="B738" s="26"/>
      <c r="C738" s="26"/>
      <c r="D738" s="26"/>
      <c r="E738" s="26"/>
      <c r="F738" s="27"/>
      <c r="G738" s="27"/>
    </row>
    <row r="739" spans="1:7" x14ac:dyDescent="0.25">
      <c r="A739" s="26"/>
      <c r="B739" s="26"/>
      <c r="C739" s="26"/>
      <c r="D739" s="26"/>
      <c r="E739" s="26"/>
      <c r="F739" s="27"/>
      <c r="G739" s="27"/>
    </row>
    <row r="740" spans="1:7" x14ac:dyDescent="0.25">
      <c r="A740" s="26"/>
      <c r="B740" s="26"/>
      <c r="C740" s="26"/>
      <c r="D740" s="26"/>
      <c r="E740" s="26"/>
      <c r="F740" s="27"/>
      <c r="G740" s="27"/>
    </row>
    <row r="741" spans="1:7" x14ac:dyDescent="0.25">
      <c r="A741" s="26"/>
      <c r="B741" s="26"/>
      <c r="C741" s="26"/>
      <c r="D741" s="26"/>
      <c r="E741" s="26"/>
      <c r="F741" s="27"/>
      <c r="G741" s="27"/>
    </row>
    <row r="742" spans="1:7" x14ac:dyDescent="0.25">
      <c r="A742" s="26"/>
      <c r="B742" s="26"/>
      <c r="C742" s="26"/>
      <c r="D742" s="26"/>
      <c r="E742" s="26"/>
      <c r="F742" s="27"/>
      <c r="G742" s="27"/>
    </row>
    <row r="743" spans="1:7" x14ac:dyDescent="0.25">
      <c r="A743" s="26"/>
      <c r="B743" s="26"/>
      <c r="C743" s="26"/>
      <c r="D743" s="26"/>
      <c r="E743" s="26"/>
      <c r="F743" s="27"/>
      <c r="G743" s="27"/>
    </row>
    <row r="744" spans="1:7" x14ac:dyDescent="0.25">
      <c r="A744" s="26"/>
      <c r="B744" s="26"/>
      <c r="C744" s="26"/>
      <c r="D744" s="26"/>
      <c r="E744" s="26"/>
      <c r="F744" s="27"/>
      <c r="G744" s="27"/>
    </row>
    <row r="745" spans="1:7" x14ac:dyDescent="0.25">
      <c r="A745" s="26"/>
      <c r="B745" s="26"/>
      <c r="C745" s="26"/>
      <c r="D745" s="26"/>
      <c r="E745" s="26"/>
      <c r="F745" s="27"/>
      <c r="G745" s="27"/>
    </row>
    <row r="746" spans="1:7" x14ac:dyDescent="0.25">
      <c r="A746" s="26"/>
      <c r="B746" s="26"/>
      <c r="C746" s="26"/>
      <c r="D746" s="26"/>
      <c r="E746" s="26"/>
      <c r="F746" s="27"/>
      <c r="G746" s="27"/>
    </row>
    <row r="747" spans="1:7" x14ac:dyDescent="0.25">
      <c r="A747" s="26"/>
      <c r="B747" s="26"/>
      <c r="C747" s="26"/>
      <c r="D747" s="26"/>
      <c r="E747" s="26"/>
      <c r="F747" s="27"/>
      <c r="G747" s="27"/>
    </row>
    <row r="748" spans="1:7" x14ac:dyDescent="0.25">
      <c r="A748" s="26"/>
      <c r="B748" s="26"/>
      <c r="C748" s="26"/>
      <c r="D748" s="26"/>
      <c r="E748" s="26"/>
      <c r="F748" s="27"/>
      <c r="G748" s="27"/>
    </row>
    <row r="749" spans="1:7" x14ac:dyDescent="0.25">
      <c r="A749" s="26"/>
      <c r="B749" s="26"/>
      <c r="C749" s="26"/>
      <c r="D749" s="26"/>
      <c r="E749" s="26"/>
      <c r="F749" s="27"/>
      <c r="G749" s="27"/>
    </row>
    <row r="750" spans="1:7" x14ac:dyDescent="0.25">
      <c r="A750" s="26"/>
      <c r="B750" s="26"/>
      <c r="C750" s="26"/>
      <c r="D750" s="26"/>
      <c r="E750" s="26"/>
      <c r="F750" s="27"/>
      <c r="G750" s="27"/>
    </row>
    <row r="751" spans="1:7" x14ac:dyDescent="0.25">
      <c r="A751" s="26"/>
      <c r="B751" s="26"/>
      <c r="C751" s="26"/>
      <c r="D751" s="26"/>
      <c r="E751" s="26"/>
      <c r="F751" s="27"/>
      <c r="G751" s="27"/>
    </row>
    <row r="752" spans="1:7" x14ac:dyDescent="0.25">
      <c r="A752" s="26"/>
      <c r="B752" s="26"/>
      <c r="C752" s="26"/>
      <c r="D752" s="26"/>
      <c r="E752" s="26"/>
      <c r="F752" s="27"/>
      <c r="G752" s="27"/>
    </row>
    <row r="753" spans="1:7" x14ac:dyDescent="0.25">
      <c r="A753" s="26"/>
      <c r="B753" s="26"/>
      <c r="C753" s="26"/>
      <c r="D753" s="26"/>
      <c r="E753" s="26"/>
      <c r="F753" s="27"/>
      <c r="G753" s="27"/>
    </row>
    <row r="754" spans="1:7" x14ac:dyDescent="0.25">
      <c r="A754" s="26"/>
      <c r="B754" s="26"/>
      <c r="C754" s="26"/>
      <c r="D754" s="26"/>
      <c r="E754" s="26"/>
      <c r="F754" s="27"/>
      <c r="G754" s="27"/>
    </row>
    <row r="755" spans="1:7" x14ac:dyDescent="0.25">
      <c r="A755" s="26"/>
      <c r="B755" s="26"/>
      <c r="C755" s="26"/>
      <c r="D755" s="26"/>
      <c r="E755" s="26"/>
      <c r="F755" s="27"/>
      <c r="G755" s="27"/>
    </row>
    <row r="756" spans="1:7" x14ac:dyDescent="0.25">
      <c r="A756" s="26"/>
      <c r="B756" s="26"/>
      <c r="C756" s="26"/>
      <c r="D756" s="26"/>
      <c r="E756" s="26"/>
      <c r="F756" s="27"/>
      <c r="G756" s="27"/>
    </row>
    <row r="757" spans="1:7" x14ac:dyDescent="0.25">
      <c r="A757" s="26"/>
      <c r="B757" s="26"/>
      <c r="C757" s="26"/>
      <c r="D757" s="26"/>
      <c r="E757" s="26"/>
      <c r="F757" s="27"/>
      <c r="G757" s="27"/>
    </row>
    <row r="758" spans="1:7" x14ac:dyDescent="0.25">
      <c r="A758" s="26"/>
      <c r="B758" s="26"/>
      <c r="C758" s="26"/>
      <c r="D758" s="26"/>
      <c r="E758" s="26"/>
      <c r="F758" s="27"/>
      <c r="G758" s="27"/>
    </row>
    <row r="759" spans="1:7" x14ac:dyDescent="0.25">
      <c r="A759" s="26"/>
      <c r="B759" s="26"/>
      <c r="C759" s="26"/>
      <c r="D759" s="26"/>
      <c r="E759" s="26"/>
      <c r="F759" s="27"/>
      <c r="G759" s="27"/>
    </row>
    <row r="760" spans="1:7" x14ac:dyDescent="0.25">
      <c r="A760" s="26"/>
      <c r="B760" s="26"/>
      <c r="C760" s="26"/>
      <c r="D760" s="26"/>
      <c r="E760" s="26"/>
      <c r="F760" s="27"/>
      <c r="G760" s="27"/>
    </row>
    <row r="761" spans="1:7" x14ac:dyDescent="0.25">
      <c r="A761" s="26"/>
      <c r="B761" s="26"/>
      <c r="C761" s="26"/>
      <c r="D761" s="26"/>
      <c r="E761" s="26"/>
      <c r="F761" s="27"/>
      <c r="G761" s="27"/>
    </row>
    <row r="762" spans="1:7" x14ac:dyDescent="0.25">
      <c r="A762" s="26"/>
      <c r="B762" s="26"/>
      <c r="C762" s="26"/>
      <c r="D762" s="26"/>
      <c r="E762" s="26"/>
      <c r="F762" s="27"/>
      <c r="G762" s="27"/>
    </row>
    <row r="763" spans="1:7" x14ac:dyDescent="0.25">
      <c r="A763" s="26"/>
      <c r="B763" s="26"/>
      <c r="C763" s="26"/>
      <c r="D763" s="26"/>
      <c r="E763" s="26"/>
      <c r="F763" s="27"/>
      <c r="G763" s="27"/>
    </row>
    <row r="764" spans="1:7" x14ac:dyDescent="0.25">
      <c r="A764" s="26"/>
      <c r="B764" s="26"/>
      <c r="C764" s="26"/>
      <c r="D764" s="26"/>
      <c r="E764" s="26"/>
      <c r="F764" s="27"/>
      <c r="G764" s="27"/>
    </row>
    <row r="765" spans="1:7" x14ac:dyDescent="0.25">
      <c r="A765" s="26"/>
      <c r="B765" s="26"/>
      <c r="C765" s="26"/>
      <c r="D765" s="26"/>
      <c r="E765" s="26"/>
      <c r="F765" s="27"/>
      <c r="G765" s="27"/>
    </row>
    <row r="766" spans="1:7" x14ac:dyDescent="0.25">
      <c r="A766" s="26"/>
      <c r="B766" s="26"/>
      <c r="C766" s="26"/>
      <c r="D766" s="26"/>
      <c r="E766" s="26"/>
      <c r="F766" s="27"/>
      <c r="G766" s="27"/>
    </row>
    <row r="767" spans="1:7" x14ac:dyDescent="0.25">
      <c r="A767" s="26"/>
      <c r="B767" s="26"/>
      <c r="C767" s="26"/>
      <c r="D767" s="26"/>
      <c r="E767" s="26"/>
      <c r="F767" s="27"/>
      <c r="G767" s="27"/>
    </row>
    <row r="768" spans="1:7" x14ac:dyDescent="0.25">
      <c r="A768" s="26"/>
      <c r="B768" s="26"/>
      <c r="C768" s="26"/>
      <c r="D768" s="26"/>
      <c r="E768" s="26"/>
      <c r="F768" s="27"/>
      <c r="G768" s="27"/>
    </row>
    <row r="769" spans="1:7" x14ac:dyDescent="0.25">
      <c r="A769" s="26"/>
      <c r="B769" s="26"/>
      <c r="C769" s="26"/>
      <c r="D769" s="26"/>
      <c r="E769" s="26"/>
      <c r="F769" s="27"/>
      <c r="G769" s="27"/>
    </row>
    <row r="770" spans="1:7" x14ac:dyDescent="0.25">
      <c r="A770" s="26"/>
      <c r="B770" s="26"/>
      <c r="C770" s="26"/>
      <c r="D770" s="26"/>
      <c r="E770" s="26"/>
      <c r="F770" s="27"/>
      <c r="G770" s="27"/>
    </row>
    <row r="771" spans="1:7" x14ac:dyDescent="0.25">
      <c r="A771" s="26"/>
      <c r="B771" s="26"/>
      <c r="C771" s="26"/>
      <c r="D771" s="26"/>
      <c r="E771" s="26"/>
      <c r="F771" s="27"/>
      <c r="G771" s="27"/>
    </row>
    <row r="772" spans="1:7" x14ac:dyDescent="0.25">
      <c r="A772" s="26"/>
      <c r="B772" s="26"/>
      <c r="C772" s="26"/>
      <c r="D772" s="26"/>
      <c r="E772" s="26"/>
      <c r="F772" s="27"/>
      <c r="G772" s="27"/>
    </row>
    <row r="773" spans="1:7" x14ac:dyDescent="0.25">
      <c r="A773" s="26"/>
      <c r="B773" s="26"/>
      <c r="C773" s="26"/>
      <c r="D773" s="26"/>
      <c r="E773" s="26"/>
      <c r="F773" s="27"/>
      <c r="G773" s="27"/>
    </row>
    <row r="774" spans="1:7" x14ac:dyDescent="0.25">
      <c r="A774" s="26"/>
      <c r="B774" s="26"/>
      <c r="C774" s="26"/>
      <c r="D774" s="26"/>
      <c r="E774" s="26"/>
      <c r="F774" s="27"/>
      <c r="G774" s="27"/>
    </row>
    <row r="775" spans="1:7" x14ac:dyDescent="0.25">
      <c r="A775" s="26"/>
      <c r="B775" s="26"/>
      <c r="C775" s="26"/>
      <c r="D775" s="26"/>
      <c r="E775" s="26"/>
      <c r="F775" s="27"/>
      <c r="G775" s="27"/>
    </row>
    <row r="776" spans="1:7" x14ac:dyDescent="0.25">
      <c r="A776" s="26"/>
      <c r="B776" s="26"/>
      <c r="C776" s="26"/>
      <c r="D776" s="26"/>
      <c r="E776" s="26"/>
      <c r="F776" s="27"/>
      <c r="G776" s="27"/>
    </row>
    <row r="777" spans="1:7" x14ac:dyDescent="0.25">
      <c r="A777" s="26"/>
      <c r="B777" s="26"/>
      <c r="C777" s="26"/>
      <c r="D777" s="26"/>
      <c r="E777" s="26"/>
      <c r="F777" s="27"/>
      <c r="G777" s="27"/>
    </row>
    <row r="778" spans="1:7" x14ac:dyDescent="0.25">
      <c r="A778" s="26"/>
      <c r="B778" s="26"/>
      <c r="C778" s="26"/>
      <c r="D778" s="26"/>
      <c r="E778" s="26"/>
      <c r="F778" s="27"/>
      <c r="G778" s="27"/>
    </row>
    <row r="779" spans="1:7" x14ac:dyDescent="0.25">
      <c r="A779" s="26"/>
      <c r="B779" s="26"/>
      <c r="C779" s="26"/>
      <c r="D779" s="26"/>
      <c r="E779" s="26"/>
      <c r="F779" s="27"/>
      <c r="G779" s="27"/>
    </row>
    <row r="780" spans="1:7" x14ac:dyDescent="0.25">
      <c r="A780" s="26"/>
      <c r="B780" s="26"/>
      <c r="C780" s="26"/>
      <c r="D780" s="26"/>
      <c r="E780" s="26"/>
      <c r="F780" s="27"/>
      <c r="G780" s="27"/>
    </row>
    <row r="781" spans="1:7" x14ac:dyDescent="0.25">
      <c r="A781" s="26"/>
      <c r="B781" s="26"/>
      <c r="C781" s="26"/>
      <c r="D781" s="26"/>
      <c r="E781" s="26"/>
      <c r="F781" s="27"/>
      <c r="G781" s="27"/>
    </row>
    <row r="782" spans="1:7" x14ac:dyDescent="0.25">
      <c r="A782" s="26"/>
      <c r="B782" s="26"/>
      <c r="C782" s="26"/>
      <c r="D782" s="26"/>
      <c r="E782" s="26"/>
      <c r="F782" s="27"/>
      <c r="G782" s="27"/>
    </row>
    <row r="783" spans="1:7" x14ac:dyDescent="0.25">
      <c r="A783" s="26"/>
      <c r="B783" s="26"/>
      <c r="C783" s="26"/>
      <c r="D783" s="26"/>
      <c r="E783" s="26"/>
      <c r="F783" s="27"/>
      <c r="G783" s="27"/>
    </row>
    <row r="784" spans="1:7" x14ac:dyDescent="0.25">
      <c r="A784" s="26"/>
      <c r="B784" s="26"/>
      <c r="C784" s="26"/>
      <c r="D784" s="26"/>
      <c r="E784" s="26"/>
      <c r="F784" s="27"/>
      <c r="G784" s="27"/>
    </row>
    <row r="785" spans="1:7" x14ac:dyDescent="0.25">
      <c r="A785" s="26"/>
      <c r="B785" s="26"/>
      <c r="C785" s="26"/>
      <c r="D785" s="26"/>
      <c r="E785" s="26"/>
      <c r="F785" s="27"/>
      <c r="G785" s="27"/>
    </row>
    <row r="786" spans="1:7" x14ac:dyDescent="0.25">
      <c r="A786" s="26"/>
      <c r="B786" s="26"/>
      <c r="C786" s="26"/>
      <c r="D786" s="26"/>
      <c r="E786" s="26"/>
      <c r="F786" s="27"/>
      <c r="G786" s="27"/>
    </row>
    <row r="787" spans="1:7" x14ac:dyDescent="0.25">
      <c r="A787" s="26"/>
      <c r="B787" s="26"/>
      <c r="C787" s="26"/>
      <c r="D787" s="26"/>
      <c r="E787" s="26"/>
      <c r="F787" s="27"/>
      <c r="G787" s="27"/>
    </row>
    <row r="788" spans="1:7" x14ac:dyDescent="0.25">
      <c r="A788" s="26"/>
      <c r="B788" s="26"/>
      <c r="C788" s="26"/>
      <c r="D788" s="26"/>
      <c r="E788" s="26"/>
      <c r="F788" s="27"/>
      <c r="G788" s="27"/>
    </row>
    <row r="789" spans="1:7" x14ac:dyDescent="0.25">
      <c r="A789" s="26"/>
      <c r="B789" s="26"/>
      <c r="C789" s="26"/>
      <c r="D789" s="26"/>
      <c r="E789" s="26"/>
      <c r="F789" s="27"/>
      <c r="G789" s="27"/>
    </row>
    <row r="790" spans="1:7" x14ac:dyDescent="0.25">
      <c r="A790" s="26"/>
      <c r="B790" s="26"/>
      <c r="C790" s="26"/>
      <c r="D790" s="26"/>
      <c r="E790" s="26"/>
      <c r="F790" s="27"/>
      <c r="G790" s="27"/>
    </row>
    <row r="791" spans="1:7" x14ac:dyDescent="0.25">
      <c r="A791" s="26"/>
      <c r="B791" s="26"/>
      <c r="C791" s="26"/>
      <c r="D791" s="26"/>
      <c r="E791" s="26"/>
      <c r="F791" s="27"/>
      <c r="G791" s="27"/>
    </row>
    <row r="792" spans="1:7" x14ac:dyDescent="0.25">
      <c r="A792" s="26"/>
      <c r="B792" s="26"/>
      <c r="C792" s="26"/>
      <c r="D792" s="26"/>
      <c r="E792" s="26"/>
      <c r="F792" s="27"/>
      <c r="G792" s="27"/>
    </row>
    <row r="793" spans="1:7" x14ac:dyDescent="0.25">
      <c r="A793" s="26"/>
      <c r="B793" s="26"/>
      <c r="C793" s="26"/>
      <c r="D793" s="26"/>
      <c r="E793" s="26"/>
      <c r="F793" s="27"/>
      <c r="G793" s="27"/>
    </row>
    <row r="794" spans="1:7" x14ac:dyDescent="0.25">
      <c r="A794" s="26"/>
      <c r="B794" s="26"/>
      <c r="C794" s="26"/>
      <c r="D794" s="26"/>
      <c r="E794" s="26"/>
      <c r="F794" s="27"/>
      <c r="G794" s="27"/>
    </row>
    <row r="795" spans="1:7" x14ac:dyDescent="0.25">
      <c r="A795" s="26"/>
      <c r="B795" s="26"/>
      <c r="C795" s="26"/>
      <c r="D795" s="26"/>
      <c r="E795" s="26"/>
      <c r="F795" s="27"/>
      <c r="G795" s="27"/>
    </row>
    <row r="796" spans="1:7" x14ac:dyDescent="0.25">
      <c r="A796" s="26"/>
      <c r="B796" s="26"/>
      <c r="C796" s="26"/>
      <c r="D796" s="26"/>
      <c r="E796" s="26"/>
      <c r="F796" s="27"/>
      <c r="G796" s="27"/>
    </row>
    <row r="797" spans="1:7" x14ac:dyDescent="0.25">
      <c r="A797" s="26"/>
      <c r="B797" s="26"/>
      <c r="C797" s="26"/>
      <c r="D797" s="26"/>
      <c r="E797" s="26"/>
      <c r="F797" s="27"/>
      <c r="G797" s="27"/>
    </row>
    <row r="798" spans="1:7" x14ac:dyDescent="0.25">
      <c r="A798" s="26"/>
      <c r="B798" s="26"/>
      <c r="C798" s="26"/>
      <c r="D798" s="26"/>
      <c r="E798" s="26"/>
      <c r="F798" s="27"/>
      <c r="G798" s="27"/>
    </row>
    <row r="799" spans="1:7" x14ac:dyDescent="0.25">
      <c r="A799" s="26"/>
      <c r="B799" s="26"/>
      <c r="C799" s="26"/>
      <c r="D799" s="26"/>
      <c r="E799" s="26"/>
      <c r="F799" s="27"/>
      <c r="G799" s="27"/>
    </row>
    <row r="800" spans="1:7" x14ac:dyDescent="0.25">
      <c r="A800" s="26"/>
      <c r="B800" s="26"/>
      <c r="C800" s="26"/>
      <c r="D800" s="26"/>
      <c r="E800" s="26"/>
      <c r="F800" s="27"/>
      <c r="G800" s="27"/>
    </row>
    <row r="801" spans="1:7" x14ac:dyDescent="0.25">
      <c r="A801" s="26"/>
      <c r="B801" s="26"/>
      <c r="C801" s="26"/>
      <c r="D801" s="26"/>
      <c r="E801" s="26"/>
      <c r="F801" s="27"/>
      <c r="G801" s="27"/>
    </row>
    <row r="802" spans="1:7" x14ac:dyDescent="0.25">
      <c r="A802" s="26"/>
      <c r="B802" s="26"/>
      <c r="C802" s="26"/>
      <c r="D802" s="26"/>
      <c r="E802" s="26"/>
      <c r="F802" s="27"/>
      <c r="G802" s="27"/>
    </row>
    <row r="803" spans="1:7" x14ac:dyDescent="0.25">
      <c r="A803" s="26"/>
      <c r="B803" s="26"/>
      <c r="C803" s="26"/>
      <c r="D803" s="26"/>
      <c r="E803" s="26"/>
      <c r="F803" s="27"/>
      <c r="G803" s="27"/>
    </row>
    <row r="804" spans="1:7" x14ac:dyDescent="0.25">
      <c r="A804" s="26"/>
      <c r="B804" s="26"/>
      <c r="C804" s="26"/>
      <c r="D804" s="26"/>
      <c r="E804" s="26"/>
      <c r="F804" s="27"/>
      <c r="G804" s="27"/>
    </row>
    <row r="805" spans="1:7" x14ac:dyDescent="0.25">
      <c r="A805" s="26"/>
      <c r="B805" s="26"/>
      <c r="C805" s="26"/>
      <c r="D805" s="26"/>
      <c r="E805" s="26"/>
      <c r="F805" s="27"/>
      <c r="G805" s="27"/>
    </row>
    <row r="806" spans="1:7" x14ac:dyDescent="0.25">
      <c r="A806" s="26"/>
      <c r="B806" s="26"/>
      <c r="C806" s="26"/>
      <c r="D806" s="26"/>
      <c r="E806" s="26"/>
      <c r="F806" s="27"/>
      <c r="G806" s="27"/>
    </row>
    <row r="807" spans="1:7" x14ac:dyDescent="0.25">
      <c r="A807" s="26"/>
      <c r="B807" s="26"/>
      <c r="C807" s="26"/>
      <c r="D807" s="26"/>
      <c r="E807" s="26"/>
      <c r="F807" s="27"/>
      <c r="G807" s="27"/>
    </row>
    <row r="808" spans="1:7" x14ac:dyDescent="0.25">
      <c r="A808" s="26"/>
      <c r="B808" s="26"/>
      <c r="C808" s="26"/>
      <c r="D808" s="26"/>
      <c r="E808" s="26"/>
      <c r="F808" s="27"/>
      <c r="G808" s="27"/>
    </row>
    <row r="809" spans="1:7" x14ac:dyDescent="0.25">
      <c r="A809" s="26"/>
      <c r="B809" s="26"/>
      <c r="C809" s="26"/>
      <c r="D809" s="26"/>
      <c r="E809" s="26"/>
      <c r="F809" s="27"/>
      <c r="G809" s="27"/>
    </row>
    <row r="810" spans="1:7" x14ac:dyDescent="0.25">
      <c r="A810" s="26"/>
      <c r="B810" s="26"/>
      <c r="C810" s="26"/>
      <c r="D810" s="26"/>
      <c r="E810" s="26"/>
      <c r="F810" s="27"/>
      <c r="G810" s="27"/>
    </row>
    <row r="811" spans="1:7" x14ac:dyDescent="0.25">
      <c r="A811" s="26"/>
      <c r="B811" s="26"/>
      <c r="C811" s="26"/>
      <c r="D811" s="26"/>
      <c r="E811" s="26"/>
      <c r="F811" s="27"/>
      <c r="G811" s="27"/>
    </row>
    <row r="812" spans="1:7" x14ac:dyDescent="0.25">
      <c r="A812" s="26"/>
      <c r="B812" s="26"/>
      <c r="C812" s="26"/>
      <c r="D812" s="26"/>
      <c r="E812" s="26"/>
      <c r="F812" s="27"/>
      <c r="G812" s="27"/>
    </row>
    <row r="813" spans="1:7" x14ac:dyDescent="0.25">
      <c r="A813" s="26"/>
      <c r="B813" s="26"/>
      <c r="C813" s="26"/>
      <c r="D813" s="26"/>
      <c r="E813" s="26"/>
      <c r="F813" s="27"/>
      <c r="G813" s="27"/>
    </row>
    <row r="814" spans="1:7" x14ac:dyDescent="0.25">
      <c r="A814" s="26"/>
      <c r="B814" s="26"/>
      <c r="C814" s="26"/>
      <c r="D814" s="26"/>
      <c r="E814" s="26"/>
      <c r="F814" s="27"/>
      <c r="G814" s="27"/>
    </row>
    <row r="815" spans="1:7" x14ac:dyDescent="0.25">
      <c r="A815" s="26"/>
      <c r="B815" s="26"/>
      <c r="C815" s="26"/>
      <c r="D815" s="26"/>
      <c r="E815" s="26"/>
      <c r="F815" s="27"/>
      <c r="G815" s="27"/>
    </row>
    <row r="816" spans="1:7" x14ac:dyDescent="0.25">
      <c r="A816" s="26"/>
      <c r="B816" s="26"/>
      <c r="C816" s="26"/>
      <c r="D816" s="26"/>
      <c r="E816" s="26"/>
      <c r="F816" s="27"/>
      <c r="G816" s="27"/>
    </row>
    <row r="817" spans="1:7" x14ac:dyDescent="0.25">
      <c r="A817" s="26"/>
      <c r="B817" s="26"/>
      <c r="C817" s="26"/>
      <c r="D817" s="26"/>
      <c r="E817" s="26"/>
      <c r="F817" s="27"/>
      <c r="G817" s="27"/>
    </row>
    <row r="818" spans="1:7" x14ac:dyDescent="0.25">
      <c r="A818" s="26"/>
      <c r="B818" s="26"/>
      <c r="C818" s="26"/>
      <c r="D818" s="26"/>
      <c r="E818" s="26"/>
      <c r="F818" s="27"/>
      <c r="G818" s="27"/>
    </row>
    <row r="819" spans="1:7" x14ac:dyDescent="0.25">
      <c r="A819" s="26"/>
      <c r="B819" s="26"/>
      <c r="C819" s="26"/>
      <c r="D819" s="26"/>
      <c r="E819" s="26"/>
      <c r="F819" s="27"/>
      <c r="G819" s="27"/>
    </row>
    <row r="820" spans="1:7" x14ac:dyDescent="0.25">
      <c r="A820" s="26"/>
      <c r="B820" s="26"/>
      <c r="C820" s="26"/>
      <c r="D820" s="26"/>
      <c r="E820" s="26"/>
      <c r="F820" s="27"/>
      <c r="G820" s="27"/>
    </row>
    <row r="821" spans="1:7" x14ac:dyDescent="0.25">
      <c r="A821" s="26"/>
      <c r="B821" s="26"/>
      <c r="C821" s="26"/>
      <c r="D821" s="26"/>
      <c r="E821" s="26"/>
      <c r="F821" s="27"/>
      <c r="G821" s="27"/>
    </row>
    <row r="822" spans="1:7" x14ac:dyDescent="0.25">
      <c r="A822" s="26"/>
      <c r="B822" s="26"/>
      <c r="C822" s="26"/>
      <c r="D822" s="26"/>
      <c r="E822" s="26"/>
      <c r="F822" s="27"/>
      <c r="G822" s="27"/>
    </row>
    <row r="823" spans="1:7" x14ac:dyDescent="0.25">
      <c r="A823" s="26"/>
      <c r="B823" s="26"/>
      <c r="C823" s="26"/>
      <c r="D823" s="26"/>
      <c r="E823" s="26"/>
      <c r="F823" s="27"/>
      <c r="G823" s="27"/>
    </row>
    <row r="824" spans="1:7" x14ac:dyDescent="0.25">
      <c r="A824" s="26"/>
      <c r="B824" s="26"/>
      <c r="C824" s="26"/>
      <c r="D824" s="26"/>
      <c r="E824" s="26"/>
      <c r="F824" s="27"/>
      <c r="G824" s="27"/>
    </row>
    <row r="825" spans="1:7" x14ac:dyDescent="0.25">
      <c r="A825" s="26"/>
      <c r="B825" s="26"/>
      <c r="C825" s="26"/>
      <c r="D825" s="26"/>
      <c r="E825" s="26"/>
      <c r="F825" s="27"/>
      <c r="G825" s="27"/>
    </row>
    <row r="826" spans="1:7" x14ac:dyDescent="0.25">
      <c r="A826" s="26"/>
      <c r="B826" s="26"/>
      <c r="C826" s="26"/>
      <c r="D826" s="26"/>
      <c r="E826" s="26"/>
      <c r="F826" s="27"/>
      <c r="G826" s="27"/>
    </row>
    <row r="827" spans="1:7" x14ac:dyDescent="0.25">
      <c r="A827" s="26"/>
      <c r="B827" s="26"/>
      <c r="C827" s="26"/>
      <c r="D827" s="26"/>
      <c r="E827" s="26"/>
      <c r="F827" s="27"/>
      <c r="G827" s="27"/>
    </row>
    <row r="828" spans="1:7" x14ac:dyDescent="0.25">
      <c r="A828" s="26"/>
      <c r="B828" s="26"/>
      <c r="C828" s="26"/>
      <c r="D828" s="26"/>
      <c r="E828" s="26"/>
      <c r="F828" s="27"/>
      <c r="G828" s="27"/>
    </row>
    <row r="829" spans="1:7" x14ac:dyDescent="0.25">
      <c r="A829" s="26"/>
      <c r="B829" s="26"/>
      <c r="C829" s="26"/>
      <c r="D829" s="26"/>
      <c r="E829" s="26"/>
      <c r="F829" s="27"/>
      <c r="G829" s="27"/>
    </row>
    <row r="830" spans="1:7" x14ac:dyDescent="0.25">
      <c r="A830" s="26"/>
      <c r="B830" s="26"/>
      <c r="C830" s="26"/>
      <c r="D830" s="26"/>
      <c r="E830" s="26"/>
      <c r="F830" s="27"/>
      <c r="G830" s="27"/>
    </row>
    <row r="831" spans="1:7" x14ac:dyDescent="0.25">
      <c r="A831" s="26"/>
      <c r="B831" s="26"/>
      <c r="C831" s="26"/>
      <c r="D831" s="26"/>
      <c r="E831" s="26"/>
      <c r="F831" s="27"/>
      <c r="G831" s="27"/>
    </row>
    <row r="832" spans="1:7" x14ac:dyDescent="0.25">
      <c r="A832" s="26"/>
      <c r="B832" s="26"/>
      <c r="C832" s="26"/>
      <c r="D832" s="26"/>
      <c r="E832" s="26"/>
      <c r="F832" s="27"/>
      <c r="G832" s="27"/>
    </row>
    <row r="833" spans="1:7" x14ac:dyDescent="0.25">
      <c r="A833" s="26"/>
      <c r="B833" s="26"/>
      <c r="C833" s="26"/>
      <c r="D833" s="26"/>
      <c r="E833" s="26"/>
      <c r="F833" s="27"/>
      <c r="G833" s="27"/>
    </row>
    <row r="834" spans="1:7" x14ac:dyDescent="0.25">
      <c r="A834" s="26"/>
      <c r="B834" s="26"/>
      <c r="C834" s="26"/>
      <c r="D834" s="26"/>
      <c r="E834" s="26"/>
      <c r="F834" s="27"/>
      <c r="G834" s="27"/>
    </row>
    <row r="835" spans="1:7" x14ac:dyDescent="0.25">
      <c r="A835" s="26"/>
      <c r="B835" s="26"/>
      <c r="C835" s="26"/>
      <c r="D835" s="26"/>
      <c r="E835" s="26"/>
      <c r="F835" s="27"/>
      <c r="G835" s="27"/>
    </row>
    <row r="836" spans="1:7" x14ac:dyDescent="0.25">
      <c r="A836" s="26"/>
      <c r="B836" s="26"/>
      <c r="C836" s="26"/>
      <c r="D836" s="26"/>
      <c r="E836" s="26"/>
      <c r="F836" s="27"/>
      <c r="G836" s="27"/>
    </row>
    <row r="837" spans="1:7" x14ac:dyDescent="0.25">
      <c r="A837" s="26"/>
      <c r="B837" s="26"/>
      <c r="C837" s="26"/>
      <c r="D837" s="26"/>
      <c r="E837" s="26"/>
      <c r="F837" s="27"/>
      <c r="G837" s="27"/>
    </row>
    <row r="838" spans="1:7" x14ac:dyDescent="0.25">
      <c r="A838" s="26"/>
      <c r="B838" s="26"/>
      <c r="C838" s="26"/>
      <c r="D838" s="26"/>
      <c r="E838" s="26"/>
      <c r="F838" s="27"/>
      <c r="G838" s="27"/>
    </row>
    <row r="839" spans="1:7" x14ac:dyDescent="0.25">
      <c r="A839" s="26"/>
      <c r="B839" s="26"/>
      <c r="C839" s="26"/>
      <c r="D839" s="26"/>
      <c r="E839" s="26"/>
      <c r="F839" s="27"/>
      <c r="G839" s="27"/>
    </row>
    <row r="840" spans="1:7" x14ac:dyDescent="0.25">
      <c r="A840" s="26"/>
      <c r="B840" s="26"/>
      <c r="C840" s="26"/>
      <c r="D840" s="26"/>
      <c r="E840" s="26"/>
      <c r="F840" s="27"/>
      <c r="G840" s="27"/>
    </row>
    <row r="841" spans="1:7" x14ac:dyDescent="0.25">
      <c r="A841" s="26"/>
      <c r="B841" s="26"/>
      <c r="C841" s="26"/>
      <c r="D841" s="26"/>
      <c r="E841" s="26"/>
      <c r="F841" s="27"/>
      <c r="G841" s="27"/>
    </row>
    <row r="842" spans="1:7" x14ac:dyDescent="0.25">
      <c r="A842" s="26"/>
      <c r="B842" s="26"/>
      <c r="C842" s="26"/>
      <c r="D842" s="26"/>
      <c r="E842" s="26"/>
      <c r="F842" s="27"/>
      <c r="G842" s="27"/>
    </row>
    <row r="843" spans="1:7" x14ac:dyDescent="0.25">
      <c r="A843" s="26"/>
      <c r="B843" s="26"/>
      <c r="C843" s="26"/>
      <c r="D843" s="26"/>
      <c r="E843" s="26"/>
      <c r="F843" s="27"/>
      <c r="G843" s="27"/>
    </row>
    <row r="844" spans="1:7" x14ac:dyDescent="0.25">
      <c r="A844" s="26"/>
      <c r="B844" s="26"/>
      <c r="C844" s="26"/>
      <c r="D844" s="26"/>
      <c r="E844" s="26"/>
      <c r="F844" s="27"/>
      <c r="G844" s="27"/>
    </row>
    <row r="845" spans="1:7" x14ac:dyDescent="0.25">
      <c r="A845" s="26"/>
      <c r="B845" s="26"/>
      <c r="C845" s="26"/>
      <c r="D845" s="26"/>
      <c r="E845" s="26"/>
      <c r="F845" s="27"/>
      <c r="G845" s="27"/>
    </row>
    <row r="846" spans="1:7" x14ac:dyDescent="0.25">
      <c r="A846" s="26"/>
      <c r="B846" s="26"/>
      <c r="C846" s="26"/>
      <c r="D846" s="26"/>
      <c r="E846" s="26"/>
      <c r="F846" s="27"/>
      <c r="G846" s="27"/>
    </row>
    <row r="847" spans="1:7" x14ac:dyDescent="0.25">
      <c r="A847" s="26"/>
      <c r="B847" s="26"/>
      <c r="C847" s="26"/>
      <c r="D847" s="26"/>
      <c r="E847" s="26"/>
      <c r="F847" s="27"/>
      <c r="G847" s="27"/>
    </row>
    <row r="848" spans="1:7" x14ac:dyDescent="0.25">
      <c r="A848" s="26"/>
      <c r="B848" s="26"/>
      <c r="C848" s="26"/>
      <c r="D848" s="26"/>
      <c r="E848" s="26"/>
      <c r="F848" s="27"/>
      <c r="G848" s="27"/>
    </row>
    <row r="849" spans="1:7" x14ac:dyDescent="0.25">
      <c r="A849" s="26"/>
      <c r="B849" s="26"/>
      <c r="C849" s="26"/>
      <c r="D849" s="26"/>
      <c r="E849" s="26"/>
      <c r="F849" s="27"/>
      <c r="G849" s="27"/>
    </row>
    <row r="850" spans="1:7" x14ac:dyDescent="0.25">
      <c r="A850" s="26"/>
      <c r="B850" s="26"/>
      <c r="C850" s="26"/>
      <c r="D850" s="26"/>
      <c r="E850" s="26"/>
      <c r="F850" s="27"/>
      <c r="G850" s="27"/>
    </row>
    <row r="851" spans="1:7" x14ac:dyDescent="0.25">
      <c r="A851" s="26"/>
      <c r="B851" s="26"/>
      <c r="C851" s="26"/>
      <c r="D851" s="26"/>
      <c r="E851" s="26"/>
      <c r="F851" s="27"/>
      <c r="G851" s="27"/>
    </row>
    <row r="852" spans="1:7" x14ac:dyDescent="0.25">
      <c r="A852" s="26"/>
      <c r="B852" s="26"/>
      <c r="C852" s="26"/>
      <c r="D852" s="26"/>
      <c r="E852" s="26"/>
      <c r="F852" s="27"/>
      <c r="G852" s="27"/>
    </row>
    <row r="853" spans="1:7" x14ac:dyDescent="0.25">
      <c r="A853" s="26"/>
      <c r="B853" s="26"/>
      <c r="C853" s="26"/>
      <c r="D853" s="26"/>
      <c r="E853" s="26"/>
      <c r="F853" s="27"/>
      <c r="G853" s="27"/>
    </row>
    <row r="854" spans="1:7" x14ac:dyDescent="0.25">
      <c r="A854" s="26"/>
      <c r="B854" s="26"/>
      <c r="C854" s="26"/>
      <c r="D854" s="26"/>
      <c r="E854" s="26"/>
      <c r="F854" s="27"/>
      <c r="G854" s="27"/>
    </row>
    <row r="855" spans="1:7" x14ac:dyDescent="0.25">
      <c r="A855" s="26"/>
      <c r="B855" s="26"/>
      <c r="C855" s="26"/>
      <c r="D855" s="26"/>
      <c r="E855" s="26"/>
      <c r="F855" s="27"/>
      <c r="G855" s="27"/>
    </row>
    <row r="856" spans="1:7" x14ac:dyDescent="0.25">
      <c r="A856" s="26"/>
      <c r="B856" s="26"/>
      <c r="C856" s="26"/>
      <c r="D856" s="26"/>
      <c r="E856" s="26"/>
      <c r="F856" s="27"/>
      <c r="G856" s="27"/>
    </row>
    <row r="857" spans="1:7" x14ac:dyDescent="0.25">
      <c r="A857" s="26"/>
      <c r="B857" s="26"/>
      <c r="C857" s="26"/>
      <c r="D857" s="26"/>
      <c r="E857" s="26"/>
      <c r="F857" s="27"/>
      <c r="G857" s="27"/>
    </row>
    <row r="858" spans="1:7" x14ac:dyDescent="0.25">
      <c r="A858" s="26"/>
      <c r="B858" s="26"/>
      <c r="C858" s="26"/>
      <c r="D858" s="26"/>
      <c r="E858" s="26"/>
      <c r="F858" s="27"/>
      <c r="G858" s="27"/>
    </row>
    <row r="859" spans="1:7" x14ac:dyDescent="0.25">
      <c r="A859" s="26"/>
      <c r="B859" s="26"/>
      <c r="C859" s="26"/>
      <c r="D859" s="26"/>
      <c r="E859" s="26"/>
      <c r="F859" s="27"/>
      <c r="G859" s="27"/>
    </row>
    <row r="860" spans="1:7" x14ac:dyDescent="0.25">
      <c r="A860" s="26"/>
      <c r="B860" s="26"/>
      <c r="C860" s="26"/>
      <c r="D860" s="26"/>
      <c r="E860" s="26"/>
      <c r="F860" s="27"/>
      <c r="G860" s="27"/>
    </row>
    <row r="861" spans="1:7" x14ac:dyDescent="0.25">
      <c r="A861" s="26"/>
      <c r="B861" s="26"/>
      <c r="C861" s="26"/>
      <c r="D861" s="26"/>
      <c r="E861" s="26"/>
      <c r="F861" s="27"/>
      <c r="G861" s="27"/>
    </row>
    <row r="862" spans="1:7" x14ac:dyDescent="0.25">
      <c r="A862" s="26"/>
      <c r="B862" s="26"/>
      <c r="C862" s="26"/>
      <c r="D862" s="26"/>
      <c r="E862" s="26"/>
      <c r="F862" s="27"/>
      <c r="G862" s="27"/>
    </row>
    <row r="863" spans="1:7" x14ac:dyDescent="0.25">
      <c r="A863" s="26"/>
      <c r="B863" s="26"/>
      <c r="C863" s="26"/>
      <c r="D863" s="26"/>
      <c r="E863" s="26"/>
      <c r="F863" s="27"/>
      <c r="G863" s="27"/>
    </row>
    <row r="864" spans="1:7" x14ac:dyDescent="0.25">
      <c r="A864" s="26"/>
      <c r="B864" s="26"/>
      <c r="C864" s="26"/>
      <c r="D864" s="26"/>
      <c r="E864" s="26"/>
      <c r="F864" s="27"/>
      <c r="G864" s="27"/>
    </row>
    <row r="865" spans="1:7" x14ac:dyDescent="0.25">
      <c r="A865" s="26"/>
      <c r="B865" s="26"/>
      <c r="C865" s="26"/>
      <c r="D865" s="26"/>
      <c r="E865" s="26"/>
      <c r="F865" s="27"/>
      <c r="G865" s="27"/>
    </row>
    <row r="866" spans="1:7" x14ac:dyDescent="0.25">
      <c r="A866" s="26"/>
      <c r="B866" s="26"/>
      <c r="C866" s="26"/>
      <c r="D866" s="26"/>
      <c r="E866" s="26"/>
      <c r="F866" s="27"/>
      <c r="G866" s="27"/>
    </row>
    <row r="867" spans="1:7" x14ac:dyDescent="0.25">
      <c r="A867" s="26"/>
      <c r="B867" s="26"/>
      <c r="C867" s="26"/>
      <c r="D867" s="26"/>
      <c r="E867" s="26"/>
      <c r="F867" s="27"/>
      <c r="G867" s="27"/>
    </row>
    <row r="868" spans="1:7" x14ac:dyDescent="0.25">
      <c r="A868" s="26"/>
      <c r="B868" s="26"/>
      <c r="C868" s="26"/>
      <c r="D868" s="26"/>
      <c r="E868" s="26"/>
      <c r="F868" s="27"/>
      <c r="G868" s="27"/>
    </row>
    <row r="869" spans="1:7" x14ac:dyDescent="0.25">
      <c r="A869" s="26"/>
      <c r="B869" s="26"/>
      <c r="C869" s="26"/>
      <c r="D869" s="26"/>
      <c r="E869" s="26"/>
      <c r="F869" s="27"/>
      <c r="G869" s="27"/>
    </row>
    <row r="870" spans="1:7" x14ac:dyDescent="0.25">
      <c r="A870" s="26"/>
      <c r="B870" s="26"/>
      <c r="C870" s="26"/>
      <c r="D870" s="26"/>
      <c r="E870" s="26"/>
      <c r="F870" s="27"/>
      <c r="G870" s="27"/>
    </row>
    <row r="871" spans="1:7" x14ac:dyDescent="0.25">
      <c r="A871" s="26"/>
      <c r="B871" s="26"/>
      <c r="C871" s="26"/>
      <c r="D871" s="26"/>
      <c r="E871" s="26"/>
      <c r="F871" s="27"/>
      <c r="G871" s="27"/>
    </row>
    <row r="872" spans="1:7" x14ac:dyDescent="0.25">
      <c r="A872" s="26"/>
      <c r="B872" s="26"/>
      <c r="C872" s="26"/>
      <c r="D872" s="26"/>
      <c r="E872" s="26"/>
      <c r="F872" s="27"/>
      <c r="G872" s="27"/>
    </row>
    <row r="873" spans="1:7" x14ac:dyDescent="0.25">
      <c r="A873" s="26"/>
      <c r="B873" s="26"/>
      <c r="C873" s="26"/>
      <c r="D873" s="26"/>
      <c r="E873" s="26"/>
      <c r="F873" s="27"/>
      <c r="G873" s="27"/>
    </row>
    <row r="874" spans="1:7" x14ac:dyDescent="0.25">
      <c r="A874" s="26"/>
      <c r="B874" s="26"/>
      <c r="C874" s="26"/>
      <c r="D874" s="26"/>
      <c r="E874" s="26"/>
      <c r="F874" s="27"/>
      <c r="G874" s="27"/>
    </row>
    <row r="875" spans="1:7" x14ac:dyDescent="0.25">
      <c r="A875" s="26"/>
      <c r="B875" s="26"/>
      <c r="C875" s="26"/>
      <c r="D875" s="26"/>
      <c r="E875" s="26"/>
      <c r="F875" s="27"/>
      <c r="G875" s="27"/>
    </row>
    <row r="876" spans="1:7" x14ac:dyDescent="0.25">
      <c r="A876" s="26"/>
      <c r="B876" s="26"/>
      <c r="C876" s="26"/>
      <c r="D876" s="26"/>
      <c r="E876" s="26"/>
      <c r="F876" s="27"/>
      <c r="G876" s="27"/>
    </row>
    <row r="877" spans="1:7" x14ac:dyDescent="0.25">
      <c r="A877" s="26"/>
      <c r="B877" s="26"/>
      <c r="C877" s="26"/>
      <c r="D877" s="26"/>
      <c r="E877" s="26"/>
      <c r="F877" s="27"/>
      <c r="G877" s="27"/>
    </row>
    <row r="878" spans="1:7" x14ac:dyDescent="0.25">
      <c r="A878" s="26"/>
      <c r="B878" s="26"/>
      <c r="C878" s="26"/>
      <c r="D878" s="26"/>
      <c r="E878" s="26"/>
      <c r="F878" s="27"/>
      <c r="G878" s="27"/>
    </row>
    <row r="879" spans="1:7" x14ac:dyDescent="0.25">
      <c r="A879" s="26"/>
      <c r="B879" s="26"/>
      <c r="C879" s="26"/>
      <c r="D879" s="26"/>
      <c r="E879" s="26"/>
      <c r="F879" s="27"/>
      <c r="G879" s="27"/>
    </row>
    <row r="880" spans="1:7" x14ac:dyDescent="0.25">
      <c r="A880" s="26"/>
      <c r="B880" s="26"/>
      <c r="C880" s="26"/>
      <c r="D880" s="26"/>
      <c r="E880" s="26"/>
      <c r="F880" s="27"/>
      <c r="G880" s="27"/>
    </row>
    <row r="881" spans="1:7" x14ac:dyDescent="0.25">
      <c r="A881" s="26"/>
      <c r="B881" s="26"/>
      <c r="C881" s="26"/>
      <c r="D881" s="26"/>
      <c r="E881" s="26"/>
      <c r="F881" s="27"/>
      <c r="G881" s="27"/>
    </row>
    <row r="882" spans="1:7" x14ac:dyDescent="0.25">
      <c r="A882" s="26"/>
      <c r="B882" s="26"/>
      <c r="C882" s="26"/>
      <c r="D882" s="26"/>
      <c r="E882" s="26"/>
      <c r="F882" s="27"/>
      <c r="G882" s="27"/>
    </row>
    <row r="883" spans="1:7" x14ac:dyDescent="0.25">
      <c r="A883" s="26"/>
      <c r="B883" s="26"/>
      <c r="C883" s="26"/>
      <c r="D883" s="26"/>
      <c r="E883" s="26"/>
      <c r="F883" s="27"/>
      <c r="G883" s="27"/>
    </row>
    <row r="884" spans="1:7" x14ac:dyDescent="0.25">
      <c r="A884" s="26"/>
      <c r="B884" s="26"/>
      <c r="C884" s="26"/>
      <c r="D884" s="26"/>
      <c r="E884" s="26"/>
      <c r="F884" s="27"/>
      <c r="G884" s="27"/>
    </row>
    <row r="885" spans="1:7" x14ac:dyDescent="0.25">
      <c r="A885" s="26"/>
      <c r="B885" s="26"/>
      <c r="C885" s="26"/>
      <c r="D885" s="26"/>
      <c r="E885" s="26"/>
      <c r="F885" s="27"/>
      <c r="G885" s="27"/>
    </row>
    <row r="886" spans="1:7" x14ac:dyDescent="0.25">
      <c r="A886" s="26"/>
      <c r="B886" s="26"/>
      <c r="C886" s="26"/>
      <c r="D886" s="26"/>
      <c r="E886" s="26"/>
      <c r="F886" s="27"/>
      <c r="G886" s="27"/>
    </row>
    <row r="887" spans="1:7" x14ac:dyDescent="0.25">
      <c r="A887" s="26"/>
      <c r="B887" s="26"/>
      <c r="C887" s="26"/>
      <c r="D887" s="26"/>
      <c r="E887" s="26"/>
      <c r="F887" s="27"/>
      <c r="G887" s="27"/>
    </row>
    <row r="888" spans="1:7" x14ac:dyDescent="0.25">
      <c r="A888" s="26"/>
      <c r="B888" s="26"/>
      <c r="C888" s="26"/>
      <c r="D888" s="26"/>
      <c r="E888" s="26"/>
      <c r="F888" s="27"/>
      <c r="G888" s="27"/>
    </row>
    <row r="889" spans="1:7" x14ac:dyDescent="0.25">
      <c r="A889" s="26"/>
      <c r="B889" s="26"/>
      <c r="C889" s="26"/>
      <c r="D889" s="26"/>
      <c r="E889" s="26"/>
      <c r="F889" s="27"/>
      <c r="G889" s="27"/>
    </row>
    <row r="890" spans="1:7" x14ac:dyDescent="0.25">
      <c r="A890" s="26"/>
      <c r="B890" s="26"/>
      <c r="C890" s="26"/>
      <c r="D890" s="26"/>
      <c r="E890" s="26"/>
      <c r="F890" s="27"/>
      <c r="G890" s="27"/>
    </row>
    <row r="891" spans="1:7" x14ac:dyDescent="0.25">
      <c r="A891" s="26"/>
      <c r="B891" s="26"/>
      <c r="C891" s="26"/>
      <c r="D891" s="26"/>
      <c r="E891" s="26"/>
      <c r="F891" s="27"/>
      <c r="G891" s="27"/>
    </row>
    <row r="892" spans="1:7" x14ac:dyDescent="0.25">
      <c r="A892" s="26"/>
      <c r="B892" s="26"/>
      <c r="C892" s="26"/>
      <c r="D892" s="26"/>
      <c r="E892" s="26"/>
      <c r="F892" s="27"/>
      <c r="G892" s="27"/>
    </row>
    <row r="893" spans="1:7" x14ac:dyDescent="0.25">
      <c r="A893" s="26"/>
      <c r="B893" s="26"/>
      <c r="C893" s="26"/>
      <c r="D893" s="26"/>
      <c r="E893" s="26"/>
      <c r="F893" s="27"/>
      <c r="G893" s="27"/>
    </row>
    <row r="894" spans="1:7" x14ac:dyDescent="0.25">
      <c r="A894" s="26"/>
      <c r="B894" s="26"/>
      <c r="C894" s="26"/>
      <c r="D894" s="26"/>
      <c r="E894" s="26"/>
      <c r="F894" s="27"/>
      <c r="G894" s="27"/>
    </row>
    <row r="895" spans="1:7" x14ac:dyDescent="0.25">
      <c r="A895" s="26"/>
      <c r="B895" s="26"/>
      <c r="C895" s="26"/>
      <c r="D895" s="26"/>
      <c r="E895" s="26"/>
      <c r="F895" s="27"/>
      <c r="G895" s="27"/>
    </row>
    <row r="896" spans="1:7" x14ac:dyDescent="0.25">
      <c r="A896" s="26"/>
      <c r="B896" s="26"/>
      <c r="C896" s="26"/>
      <c r="D896" s="26"/>
      <c r="E896" s="26"/>
      <c r="F896" s="27"/>
      <c r="G896" s="27"/>
    </row>
    <row r="897" spans="1:7" x14ac:dyDescent="0.25">
      <c r="A897" s="26"/>
      <c r="B897" s="26"/>
      <c r="C897" s="26"/>
      <c r="D897" s="26"/>
      <c r="E897" s="26"/>
      <c r="F897" s="27"/>
      <c r="G897" s="27"/>
    </row>
    <row r="898" spans="1:7" x14ac:dyDescent="0.25">
      <c r="A898" s="26"/>
      <c r="B898" s="26"/>
      <c r="C898" s="26"/>
      <c r="D898" s="26"/>
      <c r="E898" s="26"/>
      <c r="F898" s="27"/>
      <c r="G898" s="27"/>
    </row>
    <row r="899" spans="1:7" x14ac:dyDescent="0.25">
      <c r="A899" s="26"/>
      <c r="B899" s="26"/>
      <c r="C899" s="26"/>
      <c r="D899" s="26"/>
      <c r="E899" s="26"/>
      <c r="F899" s="27"/>
      <c r="G899" s="27"/>
    </row>
    <row r="900" spans="1:7" x14ac:dyDescent="0.25">
      <c r="A900" s="26"/>
      <c r="B900" s="26"/>
      <c r="C900" s="26"/>
      <c r="D900" s="26"/>
      <c r="E900" s="26"/>
      <c r="F900" s="27"/>
      <c r="G900" s="27"/>
    </row>
    <row r="901" spans="1:7" x14ac:dyDescent="0.25">
      <c r="A901" s="26"/>
      <c r="B901" s="26"/>
      <c r="C901" s="26"/>
      <c r="D901" s="26"/>
      <c r="E901" s="26"/>
      <c r="F901" s="27"/>
      <c r="G901" s="27"/>
    </row>
    <row r="902" spans="1:7" x14ac:dyDescent="0.25">
      <c r="A902" s="26"/>
      <c r="B902" s="26"/>
      <c r="C902" s="26"/>
      <c r="D902" s="26"/>
      <c r="E902" s="26"/>
      <c r="F902" s="27"/>
      <c r="G902" s="27"/>
    </row>
    <row r="903" spans="1:7" x14ac:dyDescent="0.25">
      <c r="A903" s="26"/>
      <c r="B903" s="26"/>
      <c r="C903" s="26"/>
      <c r="D903" s="26"/>
      <c r="E903" s="26"/>
      <c r="F903" s="27"/>
      <c r="G903" s="27"/>
    </row>
    <row r="904" spans="1:7" x14ac:dyDescent="0.25">
      <c r="A904" s="26"/>
      <c r="B904" s="26"/>
      <c r="C904" s="26"/>
      <c r="D904" s="26"/>
      <c r="E904" s="26"/>
      <c r="F904" s="27"/>
      <c r="G904" s="27"/>
    </row>
    <row r="905" spans="1:7" x14ac:dyDescent="0.25">
      <c r="A905" s="26"/>
      <c r="B905" s="26"/>
      <c r="C905" s="26"/>
      <c r="D905" s="26"/>
      <c r="E905" s="26"/>
      <c r="F905" s="27"/>
      <c r="G905" s="27"/>
    </row>
    <row r="906" spans="1:7" x14ac:dyDescent="0.25">
      <c r="A906" s="26"/>
      <c r="B906" s="26"/>
      <c r="C906" s="26"/>
      <c r="D906" s="26"/>
      <c r="E906" s="26"/>
      <c r="F906" s="27"/>
      <c r="G906" s="27"/>
    </row>
    <row r="907" spans="1:7" x14ac:dyDescent="0.25">
      <c r="A907" s="26"/>
      <c r="B907" s="26"/>
      <c r="C907" s="26"/>
      <c r="D907" s="26"/>
      <c r="E907" s="26"/>
      <c r="F907" s="27"/>
      <c r="G907" s="27"/>
    </row>
    <row r="908" spans="1:7" x14ac:dyDescent="0.25">
      <c r="A908" s="26"/>
      <c r="B908" s="26"/>
      <c r="C908" s="26"/>
      <c r="D908" s="26"/>
      <c r="E908" s="26"/>
      <c r="F908" s="27"/>
      <c r="G908" s="27"/>
    </row>
    <row r="909" spans="1:7" x14ac:dyDescent="0.25">
      <c r="A909" s="26"/>
      <c r="B909" s="26"/>
      <c r="C909" s="26"/>
      <c r="D909" s="26"/>
      <c r="E909" s="26"/>
      <c r="F909" s="27"/>
      <c r="G909" s="27"/>
    </row>
    <row r="910" spans="1:7" x14ac:dyDescent="0.25">
      <c r="A910" s="26"/>
      <c r="B910" s="26"/>
      <c r="C910" s="26"/>
      <c r="D910" s="26"/>
      <c r="E910" s="26"/>
      <c r="F910" s="27"/>
      <c r="G910" s="27"/>
    </row>
    <row r="911" spans="1:7" x14ac:dyDescent="0.25">
      <c r="A911" s="26"/>
      <c r="B911" s="26"/>
      <c r="C911" s="26"/>
      <c r="D911" s="26"/>
      <c r="E911" s="26"/>
      <c r="F911" s="27"/>
      <c r="G911" s="27"/>
    </row>
    <row r="912" spans="1:7" x14ac:dyDescent="0.25">
      <c r="A912" s="26"/>
      <c r="B912" s="26"/>
      <c r="C912" s="26"/>
      <c r="D912" s="26"/>
      <c r="E912" s="26"/>
      <c r="F912" s="27"/>
      <c r="G912" s="27"/>
    </row>
    <row r="913" spans="1:7" x14ac:dyDescent="0.25">
      <c r="A913" s="26"/>
      <c r="B913" s="26"/>
      <c r="C913" s="26"/>
      <c r="D913" s="26"/>
      <c r="E913" s="26"/>
      <c r="F913" s="27"/>
      <c r="G913" s="27"/>
    </row>
    <row r="914" spans="1:7" x14ac:dyDescent="0.25">
      <c r="A914" s="26"/>
      <c r="B914" s="26"/>
      <c r="C914" s="26"/>
      <c r="D914" s="26"/>
      <c r="E914" s="26"/>
      <c r="F914" s="27"/>
      <c r="G914" s="27"/>
    </row>
    <row r="915" spans="1:7" x14ac:dyDescent="0.25">
      <c r="A915" s="26"/>
      <c r="B915" s="26"/>
      <c r="C915" s="26"/>
      <c r="D915" s="26"/>
      <c r="E915" s="26"/>
      <c r="F915" s="27"/>
      <c r="G915" s="27"/>
    </row>
    <row r="916" spans="1:7" x14ac:dyDescent="0.25">
      <c r="A916" s="26"/>
      <c r="B916" s="26"/>
      <c r="C916" s="26"/>
      <c r="D916" s="26"/>
      <c r="E916" s="26"/>
      <c r="F916" s="27"/>
      <c r="G916" s="27"/>
    </row>
    <row r="917" spans="1:7" x14ac:dyDescent="0.25">
      <c r="A917" s="26"/>
      <c r="B917" s="26"/>
      <c r="C917" s="26"/>
      <c r="D917" s="26"/>
      <c r="E917" s="26"/>
      <c r="F917" s="27"/>
      <c r="G917" s="27"/>
    </row>
    <row r="918" spans="1:7" x14ac:dyDescent="0.25">
      <c r="A918" s="26"/>
      <c r="B918" s="26"/>
      <c r="C918" s="26"/>
      <c r="D918" s="26"/>
      <c r="E918" s="26"/>
      <c r="F918" s="27"/>
      <c r="G918" s="27"/>
    </row>
    <row r="919" spans="1:7" x14ac:dyDescent="0.25">
      <c r="A919" s="26"/>
      <c r="B919" s="26"/>
      <c r="C919" s="26"/>
      <c r="D919" s="26"/>
      <c r="E919" s="26"/>
      <c r="F919" s="27"/>
      <c r="G919" s="27"/>
    </row>
    <row r="920" spans="1:7" x14ac:dyDescent="0.25">
      <c r="A920" s="26"/>
      <c r="B920" s="26"/>
      <c r="C920" s="26"/>
      <c r="D920" s="26"/>
      <c r="E920" s="26"/>
      <c r="F920" s="27"/>
      <c r="G920" s="27"/>
    </row>
    <row r="921" spans="1:7" x14ac:dyDescent="0.25">
      <c r="A921" s="26"/>
      <c r="B921" s="26"/>
      <c r="C921" s="26"/>
      <c r="D921" s="26"/>
      <c r="E921" s="26"/>
      <c r="F921" s="27"/>
      <c r="G921" s="27"/>
    </row>
    <row r="922" spans="1:7" x14ac:dyDescent="0.25">
      <c r="A922" s="26"/>
      <c r="B922" s="26"/>
      <c r="C922" s="26"/>
      <c r="D922" s="26"/>
      <c r="E922" s="26"/>
      <c r="F922" s="27"/>
      <c r="G922" s="27"/>
    </row>
    <row r="923" spans="1:7" x14ac:dyDescent="0.25">
      <c r="A923" s="26"/>
      <c r="B923" s="26"/>
      <c r="C923" s="26"/>
      <c r="D923" s="26"/>
      <c r="E923" s="26"/>
      <c r="F923" s="27"/>
      <c r="G923" s="27"/>
    </row>
    <row r="924" spans="1:7" x14ac:dyDescent="0.25">
      <c r="A924" s="26"/>
      <c r="B924" s="26"/>
      <c r="C924" s="26"/>
      <c r="D924" s="26"/>
      <c r="E924" s="26"/>
      <c r="F924" s="27"/>
      <c r="G924" s="27"/>
    </row>
    <row r="925" spans="1:7" x14ac:dyDescent="0.25">
      <c r="A925" s="26"/>
      <c r="B925" s="26"/>
      <c r="C925" s="26"/>
      <c r="D925" s="26"/>
      <c r="E925" s="26"/>
      <c r="F925" s="27"/>
      <c r="G925" s="27"/>
    </row>
    <row r="926" spans="1:7" x14ac:dyDescent="0.25">
      <c r="A926" s="26"/>
      <c r="B926" s="26"/>
      <c r="C926" s="26"/>
      <c r="D926" s="26"/>
      <c r="E926" s="26"/>
      <c r="F926" s="27"/>
      <c r="G926" s="27"/>
    </row>
    <row r="927" spans="1:7" x14ac:dyDescent="0.25">
      <c r="A927" s="26"/>
      <c r="B927" s="26"/>
      <c r="C927" s="26"/>
      <c r="D927" s="26"/>
      <c r="E927" s="26"/>
      <c r="F927" s="27"/>
      <c r="G927" s="27"/>
    </row>
    <row r="928" spans="1:7" x14ac:dyDescent="0.25">
      <c r="A928" s="26"/>
      <c r="B928" s="26"/>
      <c r="C928" s="26"/>
      <c r="D928" s="26"/>
      <c r="E928" s="26"/>
      <c r="F928" s="27"/>
      <c r="G928" s="27"/>
    </row>
    <row r="929" spans="1:7" x14ac:dyDescent="0.25">
      <c r="A929" s="26"/>
      <c r="B929" s="26"/>
      <c r="C929" s="26"/>
      <c r="D929" s="26"/>
      <c r="E929" s="26"/>
      <c r="F929" s="27"/>
      <c r="G929" s="27"/>
    </row>
    <row r="930" spans="1:7" x14ac:dyDescent="0.25">
      <c r="A930" s="26"/>
      <c r="B930" s="26"/>
      <c r="C930" s="26"/>
      <c r="D930" s="26"/>
      <c r="E930" s="26"/>
      <c r="F930" s="27"/>
      <c r="G930" s="27"/>
    </row>
    <row r="931" spans="1:7" x14ac:dyDescent="0.25">
      <c r="A931" s="26"/>
      <c r="B931" s="26"/>
      <c r="C931" s="26"/>
      <c r="D931" s="26"/>
      <c r="E931" s="26"/>
      <c r="F931" s="27"/>
      <c r="G931" s="27"/>
    </row>
    <row r="932" spans="1:7" x14ac:dyDescent="0.25">
      <c r="A932" s="26"/>
      <c r="B932" s="26"/>
      <c r="C932" s="26"/>
      <c r="D932" s="26"/>
      <c r="E932" s="26"/>
      <c r="F932" s="27"/>
      <c r="G932" s="27"/>
    </row>
    <row r="933" spans="1:7" x14ac:dyDescent="0.25">
      <c r="A933" s="26"/>
      <c r="B933" s="26"/>
      <c r="C933" s="26"/>
      <c r="D933" s="26"/>
      <c r="E933" s="26"/>
      <c r="F933" s="27"/>
      <c r="G933" s="27"/>
    </row>
    <row r="934" spans="1:7" x14ac:dyDescent="0.25">
      <c r="A934" s="26"/>
      <c r="B934" s="26"/>
      <c r="C934" s="26"/>
      <c r="D934" s="26"/>
      <c r="E934" s="26"/>
      <c r="F934" s="27"/>
      <c r="G934" s="27"/>
    </row>
    <row r="935" spans="1:7" x14ac:dyDescent="0.25">
      <c r="A935" s="26"/>
      <c r="B935" s="26"/>
      <c r="C935" s="26"/>
      <c r="D935" s="26"/>
      <c r="E935" s="26"/>
      <c r="F935" s="27"/>
      <c r="G935" s="27"/>
    </row>
    <row r="936" spans="1:7" x14ac:dyDescent="0.25">
      <c r="A936" s="26"/>
      <c r="B936" s="26"/>
      <c r="C936" s="26"/>
      <c r="D936" s="26"/>
      <c r="E936" s="26"/>
      <c r="F936" s="27"/>
      <c r="G936" s="27"/>
    </row>
    <row r="937" spans="1:7" x14ac:dyDescent="0.25">
      <c r="A937" s="26"/>
      <c r="B937" s="26"/>
      <c r="C937" s="26"/>
      <c r="D937" s="26"/>
      <c r="E937" s="26"/>
      <c r="F937" s="27"/>
      <c r="G937" s="27"/>
    </row>
    <row r="938" spans="1:7" x14ac:dyDescent="0.25">
      <c r="A938" s="26"/>
      <c r="B938" s="26"/>
      <c r="C938" s="26"/>
      <c r="D938" s="26"/>
      <c r="E938" s="26"/>
      <c r="F938" s="27"/>
      <c r="G938" s="27"/>
    </row>
    <row r="939" spans="1:7" x14ac:dyDescent="0.25">
      <c r="A939" s="26"/>
      <c r="B939" s="26"/>
      <c r="C939" s="26"/>
      <c r="D939" s="26"/>
      <c r="E939" s="26"/>
      <c r="F939" s="27"/>
      <c r="G939" s="27"/>
    </row>
    <row r="940" spans="1:7" x14ac:dyDescent="0.25">
      <c r="A940" s="26"/>
      <c r="B940" s="26"/>
      <c r="C940" s="26"/>
      <c r="D940" s="26"/>
      <c r="E940" s="26"/>
      <c r="F940" s="27"/>
      <c r="G940" s="27"/>
    </row>
    <row r="941" spans="1:7" x14ac:dyDescent="0.25">
      <c r="A941" s="26"/>
      <c r="B941" s="26"/>
      <c r="C941" s="26"/>
      <c r="D941" s="26"/>
      <c r="E941" s="26"/>
      <c r="F941" s="27"/>
      <c r="G941" s="27"/>
    </row>
    <row r="942" spans="1:7" x14ac:dyDescent="0.25">
      <c r="A942" s="26"/>
      <c r="B942" s="26"/>
      <c r="C942" s="26"/>
      <c r="D942" s="26"/>
      <c r="E942" s="26"/>
      <c r="F942" s="27"/>
      <c r="G942" s="27"/>
    </row>
    <row r="943" spans="1:7" x14ac:dyDescent="0.25">
      <c r="A943" s="26"/>
      <c r="B943" s="26"/>
      <c r="C943" s="26"/>
      <c r="D943" s="26"/>
      <c r="E943" s="26"/>
      <c r="F943" s="27"/>
      <c r="G943" s="27"/>
    </row>
    <row r="944" spans="1:7" x14ac:dyDescent="0.25">
      <c r="A944" s="26"/>
      <c r="B944" s="26"/>
      <c r="C944" s="26"/>
      <c r="D944" s="26"/>
      <c r="E944" s="26"/>
      <c r="F944" s="27"/>
      <c r="G944" s="27"/>
    </row>
    <row r="945" spans="1:7" x14ac:dyDescent="0.25">
      <c r="A945" s="26"/>
      <c r="B945" s="26"/>
      <c r="C945" s="26"/>
      <c r="D945" s="26"/>
      <c r="E945" s="26"/>
      <c r="F945" s="27"/>
      <c r="G945" s="27"/>
    </row>
    <row r="946" spans="1:7" x14ac:dyDescent="0.25">
      <c r="A946" s="26"/>
      <c r="B946" s="26"/>
      <c r="C946" s="26"/>
      <c r="D946" s="26"/>
      <c r="E946" s="26"/>
      <c r="F946" s="27"/>
      <c r="G946" s="27"/>
    </row>
    <row r="947" spans="1:7" x14ac:dyDescent="0.25">
      <c r="A947" s="26"/>
      <c r="B947" s="26"/>
      <c r="C947" s="26"/>
      <c r="D947" s="26"/>
      <c r="E947" s="26"/>
      <c r="F947" s="27"/>
      <c r="G947" s="27"/>
    </row>
    <row r="948" spans="1:7" x14ac:dyDescent="0.25">
      <c r="A948" s="26"/>
      <c r="B948" s="26"/>
      <c r="C948" s="26"/>
      <c r="D948" s="26"/>
      <c r="E948" s="26"/>
      <c r="F948" s="27"/>
      <c r="G948" s="27"/>
    </row>
    <row r="949" spans="1:7" x14ac:dyDescent="0.25">
      <c r="A949" s="26"/>
      <c r="B949" s="26"/>
      <c r="C949" s="26"/>
      <c r="D949" s="26"/>
      <c r="E949" s="26"/>
      <c r="F949" s="27"/>
      <c r="G949" s="27"/>
    </row>
    <row r="950" spans="1:7" x14ac:dyDescent="0.25">
      <c r="A950" s="26"/>
      <c r="B950" s="26"/>
      <c r="C950" s="26"/>
      <c r="D950" s="26"/>
      <c r="E950" s="26"/>
      <c r="F950" s="27"/>
      <c r="G950" s="27"/>
    </row>
    <row r="951" spans="1:7" x14ac:dyDescent="0.25">
      <c r="A951" s="26"/>
      <c r="B951" s="26"/>
      <c r="C951" s="26"/>
      <c r="D951" s="26"/>
      <c r="E951" s="26"/>
      <c r="F951" s="27"/>
      <c r="G951" s="27"/>
    </row>
    <row r="952" spans="1:7" x14ac:dyDescent="0.25">
      <c r="A952" s="26"/>
      <c r="B952" s="26"/>
      <c r="C952" s="26"/>
      <c r="D952" s="26"/>
      <c r="E952" s="26"/>
      <c r="F952" s="27"/>
      <c r="G952" s="27"/>
    </row>
    <row r="953" spans="1:7" x14ac:dyDescent="0.25">
      <c r="A953" s="26"/>
      <c r="B953" s="26"/>
      <c r="C953" s="26"/>
      <c r="D953" s="26"/>
      <c r="E953" s="26"/>
      <c r="F953" s="27"/>
      <c r="G953" s="27"/>
    </row>
    <row r="954" spans="1:7" x14ac:dyDescent="0.25">
      <c r="A954" s="26"/>
      <c r="B954" s="26"/>
      <c r="C954" s="26"/>
      <c r="D954" s="26"/>
      <c r="E954" s="26"/>
      <c r="F954" s="27"/>
      <c r="G954" s="27"/>
    </row>
    <row r="955" spans="1:7" x14ac:dyDescent="0.25">
      <c r="A955" s="26"/>
      <c r="B955" s="26"/>
      <c r="C955" s="26"/>
      <c r="D955" s="26"/>
      <c r="E955" s="26"/>
      <c r="F955" s="27"/>
      <c r="G955" s="27"/>
    </row>
    <row r="956" spans="1:7" x14ac:dyDescent="0.25">
      <c r="A956" s="26"/>
      <c r="B956" s="26"/>
      <c r="C956" s="26"/>
      <c r="D956" s="26"/>
      <c r="E956" s="26"/>
      <c r="F956" s="27"/>
      <c r="G956" s="27"/>
    </row>
    <row r="957" spans="1:7" x14ac:dyDescent="0.25">
      <c r="A957" s="26"/>
      <c r="B957" s="26"/>
      <c r="C957" s="26"/>
      <c r="D957" s="26"/>
      <c r="E957" s="26"/>
      <c r="F957" s="27"/>
      <c r="G957" s="27"/>
    </row>
    <row r="958" spans="1:7" x14ac:dyDescent="0.25">
      <c r="A958" s="26"/>
      <c r="B958" s="26"/>
      <c r="C958" s="26"/>
      <c r="D958" s="26"/>
      <c r="E958" s="26"/>
      <c r="F958" s="27"/>
      <c r="G958" s="27"/>
    </row>
    <row r="959" spans="1:7" x14ac:dyDescent="0.25">
      <c r="A959" s="26"/>
      <c r="B959" s="26"/>
      <c r="C959" s="26"/>
      <c r="D959" s="26"/>
      <c r="E959" s="26"/>
      <c r="F959" s="27"/>
      <c r="G959" s="27"/>
    </row>
    <row r="960" spans="1:7" x14ac:dyDescent="0.25">
      <c r="A960" s="26"/>
      <c r="B960" s="26"/>
      <c r="C960" s="26"/>
      <c r="D960" s="26"/>
      <c r="E960" s="26"/>
      <c r="F960" s="27"/>
      <c r="G960" s="27"/>
    </row>
    <row r="961" spans="1:7" x14ac:dyDescent="0.25">
      <c r="A961" s="26"/>
      <c r="B961" s="26"/>
      <c r="C961" s="26"/>
      <c r="D961" s="26"/>
      <c r="E961" s="26"/>
      <c r="F961" s="27"/>
      <c r="G961" s="27"/>
    </row>
    <row r="962" spans="1:7" x14ac:dyDescent="0.25">
      <c r="A962" s="26"/>
      <c r="B962" s="26"/>
      <c r="C962" s="26"/>
      <c r="D962" s="26"/>
      <c r="E962" s="26"/>
      <c r="F962" s="27"/>
      <c r="G962" s="27"/>
    </row>
    <row r="963" spans="1:7" x14ac:dyDescent="0.25">
      <c r="A963" s="26"/>
      <c r="B963" s="26"/>
      <c r="C963" s="26"/>
      <c r="D963" s="26"/>
      <c r="E963" s="26"/>
      <c r="F963" s="27"/>
      <c r="G963" s="27"/>
    </row>
    <row r="964" spans="1:7" x14ac:dyDescent="0.25">
      <c r="A964" s="26"/>
      <c r="B964" s="26"/>
      <c r="C964" s="26"/>
      <c r="D964" s="26"/>
      <c r="E964" s="26"/>
      <c r="F964" s="27"/>
      <c r="G964" s="27"/>
    </row>
    <row r="965" spans="1:7" x14ac:dyDescent="0.25">
      <c r="A965" s="26"/>
      <c r="B965" s="26"/>
      <c r="C965" s="26"/>
      <c r="D965" s="26"/>
      <c r="E965" s="26"/>
      <c r="F965" s="27"/>
      <c r="G965" s="27"/>
    </row>
    <row r="966" spans="1:7" x14ac:dyDescent="0.25">
      <c r="A966" s="26"/>
      <c r="B966" s="26"/>
      <c r="C966" s="26"/>
      <c r="D966" s="26"/>
      <c r="E966" s="26"/>
      <c r="F966" s="27"/>
      <c r="G966" s="27"/>
    </row>
    <row r="967" spans="1:7" x14ac:dyDescent="0.25">
      <c r="A967" s="26"/>
      <c r="B967" s="26"/>
      <c r="C967" s="26"/>
      <c r="D967" s="26"/>
      <c r="E967" s="26"/>
      <c r="F967" s="27"/>
      <c r="G967" s="27"/>
    </row>
    <row r="968" spans="1:7" x14ac:dyDescent="0.25">
      <c r="A968" s="26"/>
      <c r="B968" s="26"/>
      <c r="C968" s="26"/>
      <c r="D968" s="26"/>
      <c r="E968" s="26"/>
      <c r="F968" s="27"/>
      <c r="G968" s="27"/>
    </row>
    <row r="969" spans="1:7" x14ac:dyDescent="0.25">
      <c r="A969" s="26"/>
      <c r="B969" s="26"/>
      <c r="C969" s="26"/>
      <c r="D969" s="26"/>
      <c r="E969" s="26"/>
      <c r="F969" s="27"/>
      <c r="G969" s="27"/>
    </row>
    <row r="970" spans="1:7" x14ac:dyDescent="0.25">
      <c r="A970" s="26"/>
      <c r="B970" s="26"/>
      <c r="C970" s="26"/>
      <c r="D970" s="26"/>
      <c r="E970" s="26"/>
      <c r="F970" s="27"/>
      <c r="G970" s="27"/>
    </row>
    <row r="971" spans="1:7" x14ac:dyDescent="0.25">
      <c r="A971" s="26"/>
      <c r="B971" s="26"/>
      <c r="C971" s="26"/>
      <c r="D971" s="26"/>
      <c r="E971" s="26"/>
      <c r="F971" s="27"/>
      <c r="G971" s="27"/>
    </row>
    <row r="972" spans="1:7" x14ac:dyDescent="0.25">
      <c r="A972" s="26"/>
      <c r="B972" s="26"/>
      <c r="C972" s="26"/>
      <c r="D972" s="26"/>
      <c r="E972" s="26"/>
      <c r="F972" s="27"/>
      <c r="G972" s="27"/>
    </row>
    <row r="973" spans="1:7" x14ac:dyDescent="0.25">
      <c r="A973" s="26"/>
      <c r="B973" s="26"/>
      <c r="C973" s="26"/>
      <c r="D973" s="26"/>
      <c r="E973" s="26"/>
      <c r="F973" s="27"/>
      <c r="G973" s="27"/>
    </row>
    <row r="974" spans="1:7" x14ac:dyDescent="0.25">
      <c r="A974" s="26"/>
      <c r="B974" s="26"/>
      <c r="C974" s="26"/>
      <c r="D974" s="26"/>
      <c r="E974" s="26"/>
      <c r="F974" s="27"/>
      <c r="G974" s="27"/>
    </row>
    <row r="975" spans="1:7" x14ac:dyDescent="0.25">
      <c r="A975" s="26"/>
      <c r="B975" s="26"/>
      <c r="C975" s="26"/>
      <c r="D975" s="26"/>
      <c r="E975" s="26"/>
      <c r="F975" s="27"/>
      <c r="G975" s="27"/>
    </row>
    <row r="976" spans="1:7" x14ac:dyDescent="0.25">
      <c r="A976" s="26"/>
      <c r="B976" s="26"/>
      <c r="C976" s="26"/>
      <c r="D976" s="26"/>
      <c r="E976" s="26"/>
      <c r="F976" s="27"/>
      <c r="G976" s="27"/>
    </row>
    <row r="977" spans="1:7" x14ac:dyDescent="0.25">
      <c r="A977" s="26"/>
      <c r="B977" s="26"/>
      <c r="C977" s="26"/>
      <c r="D977" s="26"/>
      <c r="E977" s="26"/>
      <c r="F977" s="27"/>
      <c r="G977" s="27"/>
    </row>
    <row r="978" spans="1:7" x14ac:dyDescent="0.25">
      <c r="A978" s="26"/>
      <c r="B978" s="26"/>
      <c r="C978" s="26"/>
      <c r="D978" s="26"/>
      <c r="E978" s="26"/>
      <c r="F978" s="27"/>
      <c r="G978" s="27"/>
    </row>
    <row r="979" spans="1:7" x14ac:dyDescent="0.25">
      <c r="A979" s="26"/>
      <c r="B979" s="26"/>
      <c r="C979" s="26"/>
      <c r="D979" s="26"/>
      <c r="E979" s="26"/>
      <c r="F979" s="27"/>
      <c r="G979" s="27"/>
    </row>
    <row r="980" spans="1:7" x14ac:dyDescent="0.25">
      <c r="A980" s="26"/>
      <c r="B980" s="26"/>
      <c r="C980" s="26"/>
      <c r="D980" s="26"/>
      <c r="E980" s="26"/>
      <c r="F980" s="27"/>
      <c r="G980" s="27"/>
    </row>
    <row r="981" spans="1:7" x14ac:dyDescent="0.25">
      <c r="A981" s="26"/>
      <c r="B981" s="26"/>
      <c r="C981" s="26"/>
      <c r="D981" s="26"/>
      <c r="E981" s="26"/>
      <c r="F981" s="27"/>
      <c r="G981" s="27"/>
    </row>
    <row r="982" spans="1:7" x14ac:dyDescent="0.25">
      <c r="A982" s="26"/>
      <c r="B982" s="26"/>
      <c r="C982" s="26"/>
      <c r="D982" s="26"/>
      <c r="E982" s="26"/>
      <c r="F982" s="27"/>
      <c r="G982" s="27"/>
    </row>
    <row r="983" spans="1:7" x14ac:dyDescent="0.25">
      <c r="A983" s="26"/>
      <c r="B983" s="26"/>
      <c r="C983" s="26"/>
      <c r="D983" s="26"/>
      <c r="E983" s="26"/>
      <c r="F983" s="27"/>
      <c r="G983" s="27"/>
    </row>
    <row r="984" spans="1:7" x14ac:dyDescent="0.25">
      <c r="A984" s="26"/>
      <c r="B984" s="26"/>
      <c r="C984" s="26"/>
      <c r="D984" s="26"/>
      <c r="E984" s="26"/>
      <c r="F984" s="27"/>
      <c r="G984" s="27"/>
    </row>
    <row r="985" spans="1:7" x14ac:dyDescent="0.25">
      <c r="A985" s="26"/>
      <c r="B985" s="26"/>
      <c r="C985" s="26"/>
      <c r="D985" s="26"/>
      <c r="E985" s="26"/>
      <c r="F985" s="27"/>
      <c r="G985" s="27"/>
    </row>
    <row r="986" spans="1:7" x14ac:dyDescent="0.25">
      <c r="A986" s="26"/>
      <c r="B986" s="26"/>
      <c r="C986" s="26"/>
      <c r="D986" s="26"/>
      <c r="E986" s="26"/>
      <c r="F986" s="27"/>
      <c r="G986" s="27"/>
    </row>
    <row r="987" spans="1:7" x14ac:dyDescent="0.25">
      <c r="A987" s="26"/>
      <c r="B987" s="26"/>
      <c r="C987" s="26"/>
      <c r="D987" s="26"/>
      <c r="E987" s="26"/>
      <c r="F987" s="27"/>
      <c r="G987" s="27"/>
    </row>
    <row r="988" spans="1:7" x14ac:dyDescent="0.25">
      <c r="A988" s="26"/>
      <c r="B988" s="26"/>
      <c r="C988" s="26"/>
      <c r="D988" s="26"/>
      <c r="E988" s="26"/>
      <c r="F988" s="27"/>
      <c r="G988" s="27"/>
    </row>
    <row r="989" spans="1:7" x14ac:dyDescent="0.25">
      <c r="A989" s="26"/>
      <c r="B989" s="26"/>
      <c r="C989" s="26"/>
      <c r="D989" s="26"/>
      <c r="E989" s="26"/>
      <c r="F989" s="27"/>
      <c r="G989" s="27"/>
    </row>
    <row r="990" spans="1:7" x14ac:dyDescent="0.25">
      <c r="A990" s="26"/>
      <c r="B990" s="26"/>
      <c r="C990" s="26"/>
      <c r="D990" s="26"/>
      <c r="E990" s="26"/>
      <c r="F990" s="27"/>
      <c r="G990" s="27"/>
    </row>
    <row r="991" spans="1:7" x14ac:dyDescent="0.25">
      <c r="A991" s="26"/>
      <c r="B991" s="26"/>
      <c r="C991" s="26"/>
      <c r="D991" s="26"/>
      <c r="E991" s="26"/>
      <c r="F991" s="27"/>
      <c r="G991" s="27"/>
    </row>
    <row r="992" spans="1:7" x14ac:dyDescent="0.25">
      <c r="A992" s="26"/>
      <c r="B992" s="26"/>
      <c r="C992" s="26"/>
      <c r="D992" s="26"/>
      <c r="E992" s="26"/>
      <c r="F992" s="27"/>
      <c r="G992" s="27"/>
    </row>
    <row r="993" spans="1:7" x14ac:dyDescent="0.25">
      <c r="A993" s="26"/>
      <c r="B993" s="26"/>
      <c r="C993" s="26"/>
      <c r="D993" s="26"/>
      <c r="E993" s="26"/>
      <c r="F993" s="27"/>
      <c r="G993" s="27"/>
    </row>
    <row r="994" spans="1:7" x14ac:dyDescent="0.25">
      <c r="A994" s="26"/>
      <c r="B994" s="26"/>
      <c r="C994" s="26"/>
      <c r="D994" s="26"/>
      <c r="E994" s="26"/>
      <c r="F994" s="27"/>
      <c r="G994" s="27"/>
    </row>
    <row r="995" spans="1:7" x14ac:dyDescent="0.25">
      <c r="A995" s="26"/>
      <c r="B995" s="26"/>
      <c r="C995" s="26"/>
      <c r="D995" s="26"/>
      <c r="E995" s="26"/>
      <c r="F995" s="27"/>
      <c r="G995" s="27"/>
    </row>
    <row r="996" spans="1:7" x14ac:dyDescent="0.25">
      <c r="A996" s="26"/>
      <c r="B996" s="26"/>
      <c r="C996" s="26"/>
      <c r="D996" s="26"/>
      <c r="E996" s="26"/>
      <c r="F996" s="27"/>
      <c r="G996" s="27"/>
    </row>
    <row r="997" spans="1:7" x14ac:dyDescent="0.25">
      <c r="A997" s="26"/>
      <c r="B997" s="26"/>
      <c r="C997" s="26"/>
      <c r="D997" s="26"/>
      <c r="E997" s="26"/>
      <c r="F997" s="27"/>
      <c r="G997" s="27"/>
    </row>
    <row r="998" spans="1:7" x14ac:dyDescent="0.25">
      <c r="A998" s="26"/>
      <c r="B998" s="26"/>
      <c r="C998" s="26"/>
      <c r="D998" s="26"/>
      <c r="E998" s="26"/>
      <c r="F998" s="27"/>
      <c r="G998" s="27"/>
    </row>
    <row r="999" spans="1:7" x14ac:dyDescent="0.25">
      <c r="A999" s="26"/>
      <c r="B999" s="26"/>
      <c r="C999" s="26"/>
      <c r="D999" s="26"/>
      <c r="E999" s="26"/>
      <c r="F999" s="27"/>
      <c r="G999" s="27"/>
    </row>
    <row r="1000" spans="1:7" x14ac:dyDescent="0.25">
      <c r="A1000" s="26"/>
      <c r="B1000" s="26"/>
      <c r="C1000" s="26"/>
      <c r="D1000" s="26"/>
      <c r="E1000" s="26"/>
      <c r="F1000" s="27"/>
      <c r="G1000" s="27"/>
    </row>
    <row r="1001" spans="1:7" x14ac:dyDescent="0.25">
      <c r="A1001" s="26"/>
      <c r="B1001" s="26"/>
      <c r="C1001" s="26"/>
      <c r="D1001" s="26"/>
      <c r="E1001" s="26"/>
      <c r="F1001" s="27"/>
      <c r="G1001" s="27"/>
    </row>
    <row r="1002" spans="1:7" x14ac:dyDescent="0.25">
      <c r="A1002" s="26"/>
      <c r="B1002" s="26"/>
      <c r="C1002" s="26"/>
      <c r="D1002" s="26"/>
      <c r="E1002" s="26"/>
      <c r="F1002" s="27"/>
      <c r="G1002" s="27"/>
    </row>
    <row r="1003" spans="1:7" x14ac:dyDescent="0.25">
      <c r="A1003" s="26"/>
      <c r="B1003" s="26"/>
      <c r="C1003" s="26"/>
      <c r="D1003" s="26"/>
      <c r="E1003" s="26"/>
      <c r="F1003" s="27"/>
      <c r="G1003" s="27"/>
    </row>
    <row r="1004" spans="1:7" x14ac:dyDescent="0.25">
      <c r="A1004" s="26"/>
      <c r="B1004" s="26"/>
      <c r="C1004" s="26"/>
      <c r="D1004" s="26"/>
      <c r="E1004" s="26"/>
      <c r="F1004" s="27"/>
      <c r="G1004" s="27"/>
    </row>
    <row r="1005" spans="1:7" x14ac:dyDescent="0.25">
      <c r="A1005" s="26"/>
      <c r="B1005" s="26"/>
      <c r="C1005" s="26"/>
      <c r="D1005" s="26"/>
      <c r="E1005" s="26"/>
      <c r="F1005" s="27"/>
      <c r="G1005" s="27"/>
    </row>
    <row r="1006" spans="1:7" x14ac:dyDescent="0.25">
      <c r="A1006" s="26"/>
      <c r="B1006" s="26"/>
      <c r="C1006" s="26"/>
      <c r="D1006" s="26"/>
      <c r="E1006" s="26"/>
      <c r="F1006" s="27"/>
      <c r="G1006" s="27"/>
    </row>
    <row r="1007" spans="1:7" x14ac:dyDescent="0.25">
      <c r="A1007" s="26"/>
      <c r="B1007" s="26"/>
      <c r="C1007" s="26"/>
      <c r="D1007" s="26"/>
      <c r="E1007" s="26"/>
      <c r="F1007" s="27"/>
      <c r="G1007" s="27"/>
    </row>
    <row r="1008" spans="1:7" x14ac:dyDescent="0.25">
      <c r="A1008" s="26"/>
      <c r="B1008" s="26"/>
      <c r="C1008" s="26"/>
      <c r="D1008" s="26"/>
      <c r="E1008" s="26"/>
      <c r="F1008" s="27"/>
      <c r="G1008" s="27"/>
    </row>
    <row r="1009" spans="1:7" x14ac:dyDescent="0.25">
      <c r="A1009" s="26"/>
      <c r="B1009" s="26"/>
      <c r="C1009" s="26"/>
      <c r="D1009" s="26"/>
      <c r="E1009" s="26"/>
      <c r="F1009" s="27"/>
      <c r="G1009" s="27"/>
    </row>
    <row r="1010" spans="1:7" x14ac:dyDescent="0.25">
      <c r="A1010" s="26"/>
      <c r="B1010" s="26"/>
      <c r="C1010" s="26"/>
      <c r="D1010" s="26"/>
      <c r="E1010" s="26"/>
      <c r="F1010" s="27"/>
      <c r="G1010" s="27"/>
    </row>
    <row r="1011" spans="1:7" x14ac:dyDescent="0.25">
      <c r="A1011" s="26"/>
      <c r="B1011" s="26"/>
      <c r="C1011" s="26"/>
      <c r="D1011" s="26"/>
      <c r="E1011" s="26"/>
      <c r="F1011" s="27"/>
      <c r="G1011" s="27"/>
    </row>
    <row r="1012" spans="1:7" x14ac:dyDescent="0.25">
      <c r="A1012" s="26"/>
      <c r="B1012" s="26"/>
      <c r="C1012" s="26"/>
      <c r="D1012" s="26"/>
      <c r="E1012" s="26"/>
      <c r="F1012" s="27"/>
      <c r="G1012" s="27"/>
    </row>
    <row r="1013" spans="1:7" x14ac:dyDescent="0.25">
      <c r="A1013" s="26"/>
      <c r="B1013" s="26"/>
      <c r="C1013" s="26"/>
      <c r="D1013" s="26"/>
      <c r="E1013" s="26"/>
      <c r="F1013" s="27"/>
      <c r="G1013" s="27"/>
    </row>
    <row r="1014" spans="1:7" x14ac:dyDescent="0.25">
      <c r="A1014" s="26"/>
      <c r="B1014" s="26"/>
      <c r="C1014" s="26"/>
      <c r="D1014" s="26"/>
      <c r="E1014" s="26"/>
      <c r="F1014" s="27"/>
      <c r="G1014" s="27"/>
    </row>
    <row r="1015" spans="1:7" x14ac:dyDescent="0.25">
      <c r="A1015" s="26"/>
      <c r="B1015" s="26"/>
      <c r="C1015" s="26"/>
      <c r="D1015" s="26"/>
      <c r="E1015" s="26"/>
      <c r="F1015" s="27"/>
      <c r="G1015" s="27"/>
    </row>
    <row r="1016" spans="1:7" x14ac:dyDescent="0.25">
      <c r="A1016" s="26"/>
      <c r="B1016" s="26"/>
      <c r="C1016" s="26"/>
      <c r="D1016" s="26"/>
      <c r="E1016" s="26"/>
      <c r="F1016" s="27"/>
      <c r="G1016" s="27"/>
    </row>
    <row r="1017" spans="1:7" x14ac:dyDescent="0.25">
      <c r="A1017" s="26"/>
      <c r="B1017" s="26"/>
      <c r="C1017" s="26"/>
      <c r="D1017" s="26"/>
      <c r="E1017" s="26"/>
      <c r="F1017" s="27"/>
      <c r="G1017" s="27"/>
    </row>
    <row r="1018" spans="1:7" x14ac:dyDescent="0.25">
      <c r="A1018" s="26"/>
      <c r="B1018" s="26"/>
      <c r="C1018" s="26"/>
      <c r="D1018" s="26"/>
      <c r="E1018" s="26"/>
      <c r="F1018" s="27"/>
      <c r="G1018" s="27"/>
    </row>
    <row r="1019" spans="1:7" x14ac:dyDescent="0.25">
      <c r="A1019" s="26"/>
      <c r="B1019" s="26"/>
      <c r="C1019" s="26"/>
      <c r="D1019" s="26"/>
      <c r="E1019" s="26"/>
      <c r="F1019" s="27"/>
      <c r="G1019" s="27"/>
    </row>
    <row r="1020" spans="1:7" x14ac:dyDescent="0.25">
      <c r="A1020" s="26"/>
      <c r="B1020" s="26"/>
      <c r="C1020" s="26"/>
      <c r="D1020" s="26"/>
      <c r="E1020" s="26"/>
      <c r="F1020" s="27"/>
      <c r="G1020" s="27"/>
    </row>
    <row r="1021" spans="1:7" x14ac:dyDescent="0.25">
      <c r="A1021" s="26"/>
      <c r="B1021" s="26"/>
      <c r="C1021" s="26"/>
      <c r="D1021" s="26"/>
      <c r="E1021" s="26"/>
      <c r="F1021" s="27"/>
      <c r="G1021" s="27"/>
    </row>
    <row r="1022" spans="1:7" x14ac:dyDescent="0.25">
      <c r="A1022" s="26"/>
      <c r="B1022" s="26"/>
      <c r="C1022" s="26"/>
      <c r="D1022" s="26"/>
      <c r="E1022" s="26"/>
      <c r="F1022" s="27"/>
      <c r="G1022" s="27"/>
    </row>
    <row r="1023" spans="1:7" x14ac:dyDescent="0.25">
      <c r="A1023" s="26"/>
      <c r="B1023" s="26"/>
      <c r="C1023" s="26"/>
      <c r="D1023" s="26"/>
      <c r="E1023" s="26"/>
      <c r="F1023" s="27"/>
      <c r="G1023" s="27"/>
    </row>
    <row r="1024" spans="1:7" x14ac:dyDescent="0.25">
      <c r="A1024" s="26"/>
      <c r="B1024" s="26"/>
      <c r="C1024" s="26"/>
      <c r="D1024" s="26"/>
      <c r="E1024" s="26"/>
      <c r="F1024" s="27"/>
      <c r="G1024" s="27"/>
    </row>
    <row r="1025" spans="1:7" x14ac:dyDescent="0.25">
      <c r="A1025" s="26"/>
      <c r="B1025" s="26"/>
      <c r="C1025" s="26"/>
      <c r="D1025" s="26"/>
      <c r="E1025" s="26"/>
      <c r="F1025" s="27"/>
      <c r="G1025" s="27"/>
    </row>
    <row r="1026" spans="1:7" x14ac:dyDescent="0.25">
      <c r="A1026" s="26"/>
      <c r="B1026" s="26"/>
      <c r="C1026" s="26"/>
      <c r="D1026" s="26"/>
      <c r="E1026" s="26"/>
      <c r="F1026" s="27"/>
      <c r="G1026" s="27"/>
    </row>
    <row r="1027" spans="1:7" x14ac:dyDescent="0.25">
      <c r="A1027" s="26"/>
      <c r="B1027" s="26"/>
      <c r="C1027" s="26"/>
      <c r="D1027" s="26"/>
      <c r="E1027" s="26"/>
      <c r="F1027" s="27"/>
      <c r="G1027" s="27"/>
    </row>
    <row r="1028" spans="1:7" x14ac:dyDescent="0.25">
      <c r="A1028" s="26"/>
      <c r="B1028" s="26"/>
      <c r="C1028" s="26"/>
      <c r="D1028" s="26"/>
      <c r="E1028" s="26"/>
      <c r="F1028" s="27"/>
      <c r="G1028" s="27"/>
    </row>
    <row r="1029" spans="1:7" x14ac:dyDescent="0.25">
      <c r="A1029" s="26"/>
      <c r="B1029" s="26"/>
      <c r="C1029" s="26"/>
      <c r="D1029" s="26"/>
      <c r="E1029" s="26"/>
      <c r="F1029" s="27"/>
      <c r="G1029" s="27"/>
    </row>
    <row r="1030" spans="1:7" x14ac:dyDescent="0.25">
      <c r="A1030" s="26"/>
      <c r="B1030" s="26"/>
      <c r="C1030" s="26"/>
      <c r="D1030" s="26"/>
      <c r="E1030" s="26"/>
      <c r="F1030" s="27"/>
      <c r="G1030" s="27"/>
    </row>
    <row r="1031" spans="1:7" x14ac:dyDescent="0.25">
      <c r="A1031" s="26"/>
      <c r="B1031" s="26"/>
      <c r="C1031" s="26"/>
      <c r="D1031" s="26"/>
      <c r="E1031" s="26"/>
      <c r="F1031" s="27"/>
      <c r="G1031" s="27"/>
    </row>
    <row r="1032" spans="1:7" x14ac:dyDescent="0.25">
      <c r="A1032" s="26"/>
      <c r="B1032" s="26"/>
      <c r="C1032" s="26"/>
      <c r="D1032" s="26"/>
      <c r="E1032" s="26"/>
      <c r="F1032" s="27"/>
      <c r="G1032" s="27"/>
    </row>
    <row r="1033" spans="1:7" x14ac:dyDescent="0.25">
      <c r="A1033" s="26"/>
      <c r="B1033" s="26"/>
      <c r="C1033" s="26"/>
      <c r="D1033" s="26"/>
      <c r="E1033" s="26"/>
      <c r="F1033" s="27"/>
      <c r="G1033" s="27"/>
    </row>
    <row r="1034" spans="1:7" x14ac:dyDescent="0.25">
      <c r="A1034" s="26"/>
      <c r="B1034" s="26"/>
      <c r="C1034" s="26"/>
      <c r="D1034" s="26"/>
      <c r="E1034" s="26"/>
      <c r="F1034" s="27"/>
      <c r="G1034" s="27"/>
    </row>
    <row r="1035" spans="1:7" x14ac:dyDescent="0.25">
      <c r="A1035" s="26"/>
      <c r="B1035" s="26"/>
      <c r="C1035" s="26"/>
      <c r="D1035" s="26"/>
      <c r="E1035" s="26"/>
      <c r="F1035" s="27"/>
      <c r="G1035" s="27"/>
    </row>
    <row r="1036" spans="1:7" x14ac:dyDescent="0.25">
      <c r="A1036" s="26"/>
      <c r="B1036" s="26"/>
      <c r="C1036" s="26"/>
      <c r="D1036" s="26"/>
      <c r="E1036" s="26"/>
      <c r="F1036" s="27"/>
      <c r="G1036" s="27"/>
    </row>
    <row r="1037" spans="1:7" x14ac:dyDescent="0.25">
      <c r="A1037" s="26"/>
      <c r="B1037" s="26"/>
      <c r="C1037" s="26"/>
      <c r="D1037" s="26"/>
      <c r="E1037" s="26"/>
      <c r="F1037" s="27"/>
      <c r="G1037" s="27"/>
    </row>
    <row r="1038" spans="1:7" x14ac:dyDescent="0.25">
      <c r="A1038" s="26"/>
      <c r="B1038" s="26"/>
      <c r="C1038" s="26"/>
      <c r="D1038" s="26"/>
      <c r="E1038" s="26"/>
      <c r="F1038" s="27"/>
      <c r="G1038" s="27"/>
    </row>
    <row r="1039" spans="1:7" x14ac:dyDescent="0.25">
      <c r="A1039" s="26"/>
      <c r="B1039" s="26"/>
      <c r="C1039" s="26"/>
      <c r="D1039" s="26"/>
      <c r="E1039" s="26"/>
      <c r="F1039" s="27"/>
      <c r="G1039" s="27"/>
    </row>
    <row r="1040" spans="1:7" x14ac:dyDescent="0.25">
      <c r="A1040" s="26"/>
      <c r="B1040" s="26"/>
      <c r="C1040" s="26"/>
      <c r="D1040" s="26"/>
      <c r="E1040" s="26"/>
      <c r="F1040" s="27"/>
      <c r="G1040" s="27"/>
    </row>
    <row r="1041" spans="1:7" x14ac:dyDescent="0.25">
      <c r="A1041" s="26"/>
      <c r="B1041" s="26"/>
      <c r="C1041" s="26"/>
      <c r="D1041" s="26"/>
      <c r="E1041" s="26"/>
      <c r="F1041" s="27"/>
      <c r="G1041" s="27"/>
    </row>
    <row r="1042" spans="1:7" x14ac:dyDescent="0.25">
      <c r="A1042" s="26"/>
      <c r="B1042" s="26"/>
      <c r="C1042" s="26"/>
      <c r="D1042" s="26"/>
      <c r="E1042" s="26"/>
      <c r="F1042" s="27"/>
      <c r="G1042" s="27"/>
    </row>
    <row r="1043" spans="1:7" x14ac:dyDescent="0.25">
      <c r="A1043" s="26"/>
      <c r="B1043" s="26"/>
      <c r="C1043" s="26"/>
      <c r="D1043" s="26"/>
      <c r="E1043" s="26"/>
      <c r="F1043" s="27"/>
      <c r="G1043" s="27"/>
    </row>
    <row r="1044" spans="1:7" x14ac:dyDescent="0.25">
      <c r="A1044" s="26"/>
      <c r="B1044" s="26"/>
      <c r="C1044" s="26"/>
      <c r="D1044" s="26"/>
      <c r="E1044" s="26"/>
      <c r="F1044" s="27"/>
      <c r="G1044" s="27"/>
    </row>
    <row r="1045" spans="1:7" x14ac:dyDescent="0.25">
      <c r="A1045" s="26"/>
      <c r="B1045" s="26"/>
      <c r="C1045" s="26"/>
      <c r="D1045" s="26"/>
      <c r="E1045" s="26"/>
      <c r="F1045" s="27"/>
      <c r="G1045" s="27"/>
    </row>
    <row r="1046" spans="1:7" x14ac:dyDescent="0.25">
      <c r="A1046" s="26"/>
      <c r="B1046" s="26"/>
      <c r="C1046" s="26"/>
      <c r="D1046" s="26"/>
      <c r="E1046" s="26"/>
      <c r="F1046" s="27"/>
      <c r="G1046" s="27"/>
    </row>
    <row r="1047" spans="1:7" x14ac:dyDescent="0.25">
      <c r="A1047" s="26"/>
      <c r="B1047" s="26"/>
      <c r="C1047" s="26"/>
      <c r="D1047" s="26"/>
      <c r="E1047" s="26"/>
      <c r="F1047" s="27"/>
      <c r="G1047" s="27"/>
    </row>
    <row r="1048" spans="1:7" x14ac:dyDescent="0.25">
      <c r="A1048" s="26"/>
      <c r="B1048" s="26"/>
      <c r="C1048" s="26"/>
      <c r="D1048" s="26"/>
      <c r="E1048" s="26"/>
      <c r="F1048" s="27"/>
      <c r="G1048" s="27"/>
    </row>
    <row r="1049" spans="1:7" x14ac:dyDescent="0.25">
      <c r="A1049" s="26"/>
      <c r="B1049" s="26"/>
      <c r="C1049" s="26"/>
      <c r="D1049" s="26"/>
      <c r="E1049" s="26"/>
      <c r="F1049" s="27"/>
      <c r="G1049" s="27"/>
    </row>
    <row r="1050" spans="1:7" x14ac:dyDescent="0.25">
      <c r="A1050" s="26"/>
      <c r="B1050" s="26"/>
      <c r="C1050" s="26"/>
      <c r="D1050" s="26"/>
      <c r="E1050" s="26"/>
      <c r="F1050" s="27"/>
      <c r="G1050" s="27"/>
    </row>
    <row r="1051" spans="1:7" x14ac:dyDescent="0.25">
      <c r="A1051" s="26"/>
      <c r="B1051" s="26"/>
      <c r="C1051" s="26"/>
      <c r="D1051" s="26"/>
      <c r="E1051" s="26"/>
      <c r="F1051" s="27"/>
      <c r="G1051" s="27"/>
    </row>
    <row r="1052" spans="1:7" x14ac:dyDescent="0.25">
      <c r="A1052" s="26"/>
      <c r="B1052" s="26"/>
      <c r="C1052" s="26"/>
      <c r="D1052" s="26"/>
      <c r="E1052" s="26"/>
      <c r="F1052" s="27"/>
      <c r="G1052" s="27"/>
    </row>
    <row r="1053" spans="1:7" x14ac:dyDescent="0.25">
      <c r="A1053" s="26"/>
      <c r="B1053" s="26"/>
      <c r="C1053" s="26"/>
      <c r="D1053" s="26"/>
      <c r="E1053" s="26"/>
      <c r="F1053" s="27"/>
      <c r="G1053" s="27"/>
    </row>
    <row r="1054" spans="1:7" x14ac:dyDescent="0.25">
      <c r="A1054" s="26"/>
      <c r="B1054" s="26"/>
      <c r="C1054" s="26"/>
      <c r="D1054" s="26"/>
      <c r="E1054" s="26"/>
      <c r="F1054" s="27"/>
      <c r="G1054" s="27"/>
    </row>
    <row r="1055" spans="1:7" x14ac:dyDescent="0.25">
      <c r="A1055" s="26"/>
      <c r="B1055" s="26"/>
      <c r="C1055" s="26"/>
      <c r="D1055" s="26"/>
      <c r="E1055" s="26"/>
      <c r="F1055" s="27"/>
      <c r="G1055" s="27"/>
    </row>
    <row r="1056" spans="1:7" x14ac:dyDescent="0.25">
      <c r="A1056" s="26"/>
      <c r="B1056" s="26"/>
      <c r="C1056" s="26"/>
      <c r="D1056" s="26"/>
      <c r="E1056" s="26"/>
      <c r="F1056" s="27"/>
      <c r="G1056" s="27"/>
    </row>
    <row r="1057" spans="1:7" x14ac:dyDescent="0.25">
      <c r="A1057" s="26"/>
      <c r="B1057" s="26"/>
      <c r="C1057" s="26"/>
      <c r="D1057" s="26"/>
      <c r="E1057" s="26"/>
      <c r="F1057" s="27"/>
      <c r="G1057" s="27"/>
    </row>
    <row r="1058" spans="1:7" x14ac:dyDescent="0.25">
      <c r="A1058" s="26"/>
      <c r="B1058" s="26"/>
      <c r="C1058" s="26"/>
      <c r="D1058" s="26"/>
      <c r="E1058" s="26"/>
      <c r="F1058" s="27"/>
      <c r="G1058" s="27"/>
    </row>
    <row r="1059" spans="1:7" x14ac:dyDescent="0.25">
      <c r="A1059" s="26"/>
      <c r="B1059" s="26"/>
      <c r="C1059" s="26"/>
      <c r="D1059" s="26"/>
      <c r="E1059" s="26"/>
      <c r="F1059" s="27"/>
      <c r="G1059" s="27"/>
    </row>
    <row r="1060" spans="1:7" x14ac:dyDescent="0.25">
      <c r="A1060" s="26"/>
      <c r="B1060" s="26"/>
      <c r="C1060" s="26"/>
      <c r="D1060" s="26"/>
      <c r="E1060" s="26"/>
      <c r="F1060" s="27"/>
      <c r="G1060" s="27"/>
    </row>
    <row r="1061" spans="1:7" x14ac:dyDescent="0.25">
      <c r="A1061" s="26"/>
      <c r="B1061" s="26"/>
      <c r="C1061" s="26"/>
      <c r="D1061" s="26"/>
      <c r="E1061" s="26"/>
      <c r="F1061" s="27"/>
      <c r="G1061" s="27"/>
    </row>
    <row r="1062" spans="1:7" x14ac:dyDescent="0.25">
      <c r="A1062" s="26"/>
      <c r="B1062" s="26"/>
      <c r="C1062" s="26"/>
      <c r="D1062" s="26"/>
      <c r="E1062" s="26"/>
      <c r="F1062" s="27"/>
      <c r="G1062" s="27"/>
    </row>
    <row r="1063" spans="1:7" x14ac:dyDescent="0.25">
      <c r="A1063" s="26"/>
      <c r="B1063" s="26"/>
      <c r="C1063" s="26"/>
      <c r="D1063" s="26"/>
      <c r="E1063" s="26"/>
      <c r="F1063" s="27"/>
      <c r="G1063" s="27"/>
    </row>
    <row r="1064" spans="1:7" x14ac:dyDescent="0.25">
      <c r="A1064" s="26"/>
      <c r="B1064" s="26"/>
      <c r="C1064" s="26"/>
      <c r="D1064" s="26"/>
      <c r="E1064" s="26"/>
      <c r="F1064" s="27"/>
      <c r="G1064" s="27"/>
    </row>
    <row r="1065" spans="1:7" x14ac:dyDescent="0.25">
      <c r="A1065" s="26"/>
      <c r="B1065" s="26"/>
      <c r="C1065" s="26"/>
      <c r="D1065" s="26"/>
      <c r="E1065" s="26"/>
      <c r="F1065" s="27"/>
      <c r="G1065" s="27"/>
    </row>
    <row r="1066" spans="1:7" x14ac:dyDescent="0.25">
      <c r="A1066" s="26"/>
      <c r="B1066" s="26"/>
      <c r="C1066" s="26"/>
      <c r="D1066" s="26"/>
      <c r="E1066" s="26"/>
      <c r="F1066" s="27"/>
      <c r="G1066" s="27"/>
    </row>
    <row r="1067" spans="1:7" x14ac:dyDescent="0.25">
      <c r="A1067" s="26"/>
      <c r="B1067" s="26"/>
      <c r="C1067" s="26"/>
      <c r="D1067" s="26"/>
      <c r="E1067" s="26"/>
      <c r="F1067" s="27"/>
      <c r="G1067" s="27"/>
    </row>
    <row r="1068" spans="1:7" x14ac:dyDescent="0.25">
      <c r="A1068" s="26"/>
      <c r="B1068" s="26"/>
      <c r="C1068" s="26"/>
      <c r="D1068" s="26"/>
      <c r="E1068" s="26"/>
      <c r="F1068" s="27"/>
      <c r="G1068" s="27"/>
    </row>
    <row r="1069" spans="1:7" x14ac:dyDescent="0.25">
      <c r="A1069" s="26"/>
      <c r="B1069" s="26"/>
      <c r="C1069" s="26"/>
      <c r="D1069" s="26"/>
      <c r="E1069" s="26"/>
      <c r="F1069" s="27"/>
      <c r="G1069" s="27"/>
    </row>
    <row r="1070" spans="1:7" x14ac:dyDescent="0.25">
      <c r="A1070" s="26"/>
      <c r="B1070" s="26"/>
      <c r="C1070" s="26"/>
      <c r="D1070" s="26"/>
      <c r="E1070" s="26"/>
      <c r="F1070" s="27"/>
      <c r="G1070" s="27"/>
    </row>
    <row r="1071" spans="1:7" x14ac:dyDescent="0.25">
      <c r="A1071" s="26"/>
      <c r="B1071" s="26"/>
      <c r="C1071" s="26"/>
      <c r="D1071" s="26"/>
      <c r="E1071" s="26"/>
      <c r="F1071" s="27"/>
      <c r="G1071" s="27"/>
    </row>
    <row r="1072" spans="1:7" x14ac:dyDescent="0.25">
      <c r="A1072" s="26"/>
      <c r="B1072" s="26"/>
      <c r="C1072" s="26"/>
      <c r="D1072" s="26"/>
      <c r="E1072" s="26"/>
      <c r="F1072" s="27"/>
      <c r="G1072" s="27"/>
    </row>
    <row r="1073" spans="1:7" x14ac:dyDescent="0.25">
      <c r="A1073" s="26"/>
      <c r="B1073" s="26"/>
      <c r="C1073" s="26"/>
      <c r="D1073" s="26"/>
      <c r="E1073" s="26"/>
      <c r="F1073" s="27"/>
      <c r="G1073" s="27"/>
    </row>
    <row r="1074" spans="1:7" x14ac:dyDescent="0.25">
      <c r="A1074" s="26"/>
      <c r="B1074" s="26"/>
      <c r="C1074" s="26"/>
      <c r="D1074" s="26"/>
      <c r="E1074" s="26"/>
      <c r="F1074" s="27"/>
      <c r="G1074" s="27"/>
    </row>
    <row r="1075" spans="1:7" x14ac:dyDescent="0.25">
      <c r="A1075" s="26"/>
      <c r="B1075" s="26"/>
      <c r="C1075" s="26"/>
      <c r="D1075" s="26"/>
      <c r="E1075" s="26"/>
      <c r="F1075" s="27"/>
      <c r="G1075" s="27"/>
    </row>
    <row r="1076" spans="1:7" x14ac:dyDescent="0.25">
      <c r="A1076" s="26"/>
      <c r="B1076" s="26"/>
      <c r="C1076" s="26"/>
      <c r="D1076" s="26"/>
      <c r="E1076" s="26"/>
      <c r="F1076" s="27"/>
      <c r="G1076" s="27"/>
    </row>
    <row r="1077" spans="1:7" x14ac:dyDescent="0.25">
      <c r="A1077" s="26"/>
      <c r="B1077" s="26"/>
      <c r="C1077" s="26"/>
      <c r="D1077" s="26"/>
      <c r="E1077" s="26"/>
      <c r="F1077" s="27"/>
      <c r="G1077" s="27"/>
    </row>
    <row r="1078" spans="1:7" x14ac:dyDescent="0.25">
      <c r="A1078" s="26"/>
      <c r="B1078" s="26"/>
      <c r="C1078" s="26"/>
      <c r="D1078" s="26"/>
      <c r="E1078" s="26"/>
      <c r="F1078" s="27"/>
      <c r="G1078" s="27"/>
    </row>
    <row r="1079" spans="1:7" x14ac:dyDescent="0.25">
      <c r="A1079" s="26"/>
      <c r="B1079" s="26"/>
      <c r="C1079" s="26"/>
      <c r="D1079" s="26"/>
      <c r="E1079" s="26"/>
      <c r="F1079" s="27"/>
      <c r="G1079" s="27"/>
    </row>
    <row r="1080" spans="1:7" x14ac:dyDescent="0.25">
      <c r="A1080" s="26"/>
      <c r="B1080" s="26"/>
      <c r="C1080" s="26"/>
      <c r="D1080" s="26"/>
      <c r="E1080" s="26"/>
      <c r="F1080" s="27"/>
      <c r="G1080" s="27"/>
    </row>
    <row r="1081" spans="1:7" x14ac:dyDescent="0.25">
      <c r="A1081" s="26"/>
      <c r="B1081" s="26"/>
      <c r="C1081" s="26"/>
      <c r="D1081" s="26"/>
      <c r="E1081" s="26"/>
      <c r="F1081" s="27"/>
      <c r="G1081" s="27"/>
    </row>
    <row r="1082" spans="1:7" x14ac:dyDescent="0.25">
      <c r="A1082" s="26"/>
      <c r="B1082" s="26"/>
      <c r="C1082" s="26"/>
      <c r="D1082" s="26"/>
      <c r="E1082" s="26"/>
      <c r="F1082" s="27"/>
      <c r="G1082" s="27"/>
    </row>
    <row r="1083" spans="1:7" x14ac:dyDescent="0.25">
      <c r="A1083" s="26"/>
      <c r="B1083" s="26"/>
      <c r="C1083" s="26"/>
      <c r="D1083" s="26"/>
      <c r="E1083" s="26"/>
      <c r="F1083" s="27"/>
      <c r="G1083" s="27"/>
    </row>
    <row r="1084" spans="1:7" x14ac:dyDescent="0.25">
      <c r="A1084" s="26"/>
      <c r="B1084" s="26"/>
      <c r="C1084" s="26"/>
      <c r="D1084" s="26"/>
      <c r="E1084" s="26"/>
      <c r="F1084" s="27"/>
      <c r="G1084" s="27"/>
    </row>
    <row r="1085" spans="1:7" x14ac:dyDescent="0.25">
      <c r="A1085" s="26"/>
      <c r="B1085" s="26"/>
      <c r="C1085" s="26"/>
      <c r="D1085" s="26"/>
      <c r="E1085" s="26"/>
      <c r="F1085" s="27"/>
      <c r="G1085" s="27"/>
    </row>
    <row r="1086" spans="1:7" x14ac:dyDescent="0.25">
      <c r="A1086" s="26"/>
      <c r="B1086" s="26"/>
      <c r="C1086" s="26"/>
      <c r="D1086" s="26"/>
      <c r="E1086" s="26"/>
      <c r="F1086" s="27"/>
      <c r="G1086" s="27"/>
    </row>
    <row r="1087" spans="1:7" x14ac:dyDescent="0.25">
      <c r="A1087" s="26"/>
      <c r="B1087" s="26"/>
      <c r="C1087" s="26"/>
      <c r="D1087" s="26"/>
      <c r="E1087" s="26"/>
      <c r="F1087" s="27"/>
      <c r="G1087" s="27"/>
    </row>
    <row r="1088" spans="1:7" x14ac:dyDescent="0.25">
      <c r="A1088" s="26"/>
      <c r="B1088" s="26"/>
      <c r="C1088" s="26"/>
      <c r="D1088" s="26"/>
      <c r="E1088" s="26"/>
      <c r="F1088" s="27"/>
      <c r="G1088" s="27"/>
    </row>
    <row r="1089" spans="1:7" x14ac:dyDescent="0.25">
      <c r="A1089" s="26"/>
      <c r="B1089" s="26"/>
      <c r="C1089" s="26"/>
      <c r="D1089" s="26"/>
      <c r="E1089" s="26"/>
      <c r="F1089" s="27"/>
      <c r="G1089" s="27"/>
    </row>
    <row r="1090" spans="1:7" x14ac:dyDescent="0.25">
      <c r="A1090" s="26"/>
      <c r="B1090" s="26"/>
      <c r="C1090" s="26"/>
      <c r="D1090" s="26"/>
      <c r="E1090" s="26"/>
      <c r="F1090" s="27"/>
      <c r="G1090" s="27"/>
    </row>
    <row r="1091" spans="1:7" x14ac:dyDescent="0.25">
      <c r="A1091" s="26"/>
      <c r="B1091" s="26"/>
      <c r="C1091" s="26"/>
      <c r="D1091" s="26"/>
      <c r="E1091" s="26"/>
      <c r="F1091" s="27"/>
      <c r="G1091" s="27"/>
    </row>
    <row r="1092" spans="1:7" x14ac:dyDescent="0.25">
      <c r="A1092" s="26"/>
      <c r="B1092" s="26"/>
      <c r="C1092" s="26"/>
      <c r="D1092" s="26"/>
      <c r="E1092" s="26"/>
      <c r="F1092" s="27"/>
      <c r="G1092" s="27"/>
    </row>
    <row r="1093" spans="1:7" x14ac:dyDescent="0.25">
      <c r="A1093" s="26"/>
      <c r="B1093" s="26"/>
      <c r="C1093" s="26"/>
      <c r="D1093" s="26"/>
      <c r="E1093" s="26"/>
      <c r="F1093" s="27"/>
      <c r="G1093" s="27"/>
    </row>
    <row r="1094" spans="1:7" x14ac:dyDescent="0.25">
      <c r="A1094" s="26"/>
      <c r="B1094" s="26"/>
      <c r="C1094" s="26"/>
      <c r="D1094" s="26"/>
      <c r="E1094" s="26"/>
      <c r="F1094" s="27"/>
      <c r="G1094" s="27"/>
    </row>
    <row r="1095" spans="1:7" x14ac:dyDescent="0.25">
      <c r="A1095" s="26"/>
      <c r="B1095" s="26"/>
      <c r="C1095" s="26"/>
      <c r="D1095" s="26"/>
      <c r="E1095" s="26"/>
      <c r="F1095" s="27"/>
      <c r="G1095" s="27"/>
    </row>
    <row r="1096" spans="1:7" x14ac:dyDescent="0.25">
      <c r="A1096" s="26"/>
      <c r="B1096" s="26"/>
      <c r="C1096" s="26"/>
      <c r="D1096" s="26"/>
      <c r="E1096" s="26"/>
      <c r="F1096" s="27"/>
      <c r="G1096" s="27"/>
    </row>
    <row r="1097" spans="1:7" x14ac:dyDescent="0.25">
      <c r="A1097" s="26"/>
      <c r="B1097" s="26"/>
      <c r="C1097" s="26"/>
      <c r="D1097" s="26"/>
      <c r="E1097" s="26"/>
      <c r="F1097" s="27"/>
      <c r="G1097" s="27"/>
    </row>
    <row r="1098" spans="1:7" x14ac:dyDescent="0.25">
      <c r="A1098" s="26"/>
      <c r="B1098" s="26"/>
      <c r="C1098" s="26"/>
      <c r="D1098" s="26"/>
      <c r="E1098" s="26"/>
      <c r="F1098" s="27"/>
      <c r="G1098" s="27"/>
    </row>
    <row r="1099" spans="1:7" x14ac:dyDescent="0.25">
      <c r="A1099" s="26"/>
      <c r="B1099" s="26"/>
      <c r="C1099" s="26"/>
      <c r="D1099" s="26"/>
      <c r="E1099" s="26"/>
      <c r="F1099" s="27"/>
      <c r="G1099" s="27"/>
    </row>
    <row r="1100" spans="1:7" x14ac:dyDescent="0.25">
      <c r="A1100" s="26"/>
      <c r="B1100" s="26"/>
      <c r="C1100" s="26"/>
      <c r="D1100" s="26"/>
      <c r="E1100" s="26"/>
      <c r="F1100" s="27"/>
      <c r="G1100" s="27"/>
    </row>
    <row r="1101" spans="1:7" x14ac:dyDescent="0.25">
      <c r="A1101" s="26"/>
      <c r="B1101" s="26"/>
      <c r="C1101" s="26"/>
      <c r="D1101" s="26"/>
      <c r="E1101" s="26"/>
      <c r="F1101" s="27"/>
      <c r="G1101" s="27"/>
    </row>
    <row r="1102" spans="1:7" x14ac:dyDescent="0.25">
      <c r="A1102" s="26"/>
      <c r="B1102" s="26"/>
      <c r="C1102" s="26"/>
      <c r="D1102" s="26"/>
      <c r="E1102" s="26"/>
      <c r="F1102" s="27"/>
      <c r="G1102" s="27"/>
    </row>
    <row r="1103" spans="1:7" x14ac:dyDescent="0.25">
      <c r="A1103" s="26"/>
      <c r="B1103" s="26"/>
      <c r="C1103" s="26"/>
      <c r="D1103" s="26"/>
      <c r="E1103" s="26"/>
      <c r="F1103" s="27"/>
      <c r="G1103" s="27"/>
    </row>
    <row r="1104" spans="1:7" x14ac:dyDescent="0.25">
      <c r="A1104" s="26"/>
      <c r="B1104" s="26"/>
      <c r="C1104" s="26"/>
      <c r="D1104" s="26"/>
      <c r="E1104" s="26"/>
      <c r="F1104" s="27"/>
      <c r="G1104" s="27"/>
    </row>
    <row r="1105" spans="1:7" x14ac:dyDescent="0.25">
      <c r="A1105" s="26"/>
      <c r="B1105" s="26"/>
      <c r="C1105" s="26"/>
      <c r="D1105" s="26"/>
      <c r="E1105" s="26"/>
      <c r="F1105" s="27"/>
      <c r="G1105" s="27"/>
    </row>
    <row r="1106" spans="1:7" x14ac:dyDescent="0.25">
      <c r="A1106" s="26"/>
      <c r="B1106" s="26"/>
      <c r="C1106" s="26"/>
      <c r="D1106" s="26"/>
      <c r="E1106" s="26"/>
      <c r="F1106" s="27"/>
      <c r="G1106" s="27"/>
    </row>
    <row r="1107" spans="1:7" x14ac:dyDescent="0.25">
      <c r="A1107" s="26"/>
      <c r="B1107" s="26"/>
      <c r="C1107" s="26"/>
      <c r="D1107" s="26"/>
      <c r="E1107" s="26"/>
      <c r="F1107" s="27"/>
      <c r="G1107" s="27"/>
    </row>
    <row r="1108" spans="1:7" x14ac:dyDescent="0.25">
      <c r="A1108" s="26"/>
      <c r="B1108" s="26"/>
      <c r="C1108" s="26"/>
      <c r="D1108" s="26"/>
      <c r="E1108" s="26"/>
      <c r="F1108" s="27"/>
      <c r="G1108" s="27"/>
    </row>
    <row r="1109" spans="1:7" x14ac:dyDescent="0.25">
      <c r="A1109" s="26"/>
      <c r="B1109" s="26"/>
      <c r="C1109" s="26"/>
      <c r="D1109" s="26"/>
      <c r="E1109" s="26"/>
      <c r="F1109" s="27"/>
      <c r="G1109" s="27"/>
    </row>
    <row r="1110" spans="1:7" x14ac:dyDescent="0.25">
      <c r="A1110" s="26"/>
      <c r="B1110" s="26"/>
      <c r="C1110" s="26"/>
      <c r="D1110" s="26"/>
      <c r="E1110" s="26"/>
      <c r="F1110" s="27"/>
      <c r="G1110" s="27"/>
    </row>
    <row r="1111" spans="1:7" x14ac:dyDescent="0.25">
      <c r="A1111" s="26"/>
      <c r="B1111" s="26"/>
      <c r="C1111" s="26"/>
      <c r="D1111" s="26"/>
      <c r="E1111" s="26"/>
      <c r="F1111" s="27"/>
      <c r="G1111" s="27"/>
    </row>
    <row r="1112" spans="1:7" x14ac:dyDescent="0.25">
      <c r="A1112" s="26"/>
      <c r="B1112" s="26"/>
      <c r="C1112" s="26"/>
      <c r="D1112" s="26"/>
      <c r="E1112" s="26"/>
      <c r="F1112" s="27"/>
      <c r="G1112" s="27"/>
    </row>
    <row r="1113" spans="1:7" x14ac:dyDescent="0.25">
      <c r="A1113" s="26"/>
      <c r="B1113" s="26"/>
      <c r="C1113" s="26"/>
      <c r="D1113" s="26"/>
      <c r="E1113" s="26"/>
      <c r="F1113" s="27"/>
      <c r="G1113" s="27"/>
    </row>
    <row r="1114" spans="1:7" x14ac:dyDescent="0.25">
      <c r="A1114" s="26"/>
      <c r="B1114" s="26"/>
      <c r="C1114" s="26"/>
      <c r="D1114" s="26"/>
      <c r="E1114" s="26"/>
      <c r="F1114" s="27"/>
      <c r="G1114" s="27"/>
    </row>
    <row r="1115" spans="1:7" x14ac:dyDescent="0.25">
      <c r="A1115" s="26"/>
      <c r="B1115" s="26"/>
      <c r="C1115" s="26"/>
      <c r="D1115" s="26"/>
      <c r="E1115" s="26"/>
      <c r="F1115" s="27"/>
      <c r="G1115" s="27"/>
    </row>
    <row r="1116" spans="1:7" x14ac:dyDescent="0.25">
      <c r="A1116" s="26"/>
      <c r="B1116" s="26"/>
      <c r="C1116" s="26"/>
      <c r="D1116" s="26"/>
      <c r="E1116" s="26"/>
      <c r="F1116" s="27"/>
      <c r="G1116" s="27"/>
    </row>
    <row r="1117" spans="1:7" x14ac:dyDescent="0.25">
      <c r="A1117" s="26"/>
      <c r="B1117" s="26"/>
      <c r="C1117" s="26"/>
      <c r="D1117" s="26"/>
      <c r="E1117" s="26"/>
      <c r="F1117" s="27"/>
      <c r="G1117" s="27"/>
    </row>
    <row r="1118" spans="1:7" x14ac:dyDescent="0.25">
      <c r="A1118" s="26"/>
      <c r="B1118" s="26"/>
      <c r="C1118" s="26"/>
      <c r="D1118" s="26"/>
      <c r="E1118" s="26"/>
      <c r="F1118" s="27"/>
      <c r="G1118" s="27"/>
    </row>
    <row r="1119" spans="1:7" x14ac:dyDescent="0.25">
      <c r="A1119" s="26"/>
      <c r="B1119" s="26"/>
      <c r="C1119" s="26"/>
      <c r="D1119" s="26"/>
      <c r="E1119" s="26"/>
      <c r="F1119" s="27"/>
      <c r="G1119" s="27"/>
    </row>
    <row r="1120" spans="1:7" x14ac:dyDescent="0.25">
      <c r="A1120" s="26"/>
      <c r="B1120" s="26"/>
      <c r="C1120" s="26"/>
      <c r="D1120" s="26"/>
      <c r="E1120" s="26"/>
      <c r="F1120" s="27"/>
      <c r="G1120" s="27"/>
    </row>
    <row r="1121" spans="1:7" x14ac:dyDescent="0.25">
      <c r="A1121" s="26"/>
      <c r="B1121" s="26"/>
      <c r="C1121" s="26"/>
      <c r="D1121" s="26"/>
      <c r="E1121" s="26"/>
      <c r="F1121" s="27"/>
      <c r="G1121" s="27"/>
    </row>
    <row r="1122" spans="1:7" x14ac:dyDescent="0.25">
      <c r="A1122" s="26"/>
      <c r="B1122" s="26"/>
      <c r="C1122" s="26"/>
      <c r="D1122" s="26"/>
      <c r="E1122" s="26"/>
      <c r="F1122" s="27"/>
      <c r="G1122" s="27"/>
    </row>
    <row r="1123" spans="1:7" x14ac:dyDescent="0.25">
      <c r="A1123" s="26"/>
      <c r="B1123" s="26"/>
      <c r="C1123" s="26"/>
      <c r="D1123" s="26"/>
      <c r="E1123" s="26"/>
      <c r="F1123" s="27"/>
      <c r="G1123" s="27"/>
    </row>
    <row r="1124" spans="1:7" x14ac:dyDescent="0.25">
      <c r="A1124" s="26"/>
      <c r="B1124" s="26"/>
      <c r="C1124" s="26"/>
      <c r="D1124" s="26"/>
      <c r="E1124" s="26"/>
      <c r="F1124" s="27"/>
      <c r="G1124" s="27"/>
    </row>
    <row r="1125" spans="1:7" x14ac:dyDescent="0.25">
      <c r="A1125" s="26"/>
      <c r="B1125" s="26"/>
      <c r="C1125" s="26"/>
      <c r="D1125" s="26"/>
      <c r="E1125" s="26"/>
      <c r="F1125" s="27"/>
      <c r="G1125" s="27"/>
    </row>
    <row r="1126" spans="1:7" x14ac:dyDescent="0.25">
      <c r="A1126" s="26"/>
      <c r="B1126" s="26"/>
      <c r="C1126" s="26"/>
      <c r="D1126" s="26"/>
      <c r="E1126" s="26"/>
      <c r="F1126" s="27"/>
      <c r="G1126" s="27"/>
    </row>
    <row r="1127" spans="1:7" x14ac:dyDescent="0.25">
      <c r="A1127" s="26"/>
      <c r="B1127" s="26"/>
      <c r="C1127" s="26"/>
      <c r="D1127" s="26"/>
      <c r="E1127" s="26"/>
      <c r="F1127" s="27"/>
      <c r="G1127" s="27"/>
    </row>
    <row r="1128" spans="1:7" x14ac:dyDescent="0.25">
      <c r="A1128" s="26"/>
      <c r="B1128" s="26"/>
      <c r="C1128" s="26"/>
      <c r="D1128" s="26"/>
      <c r="E1128" s="26"/>
      <c r="F1128" s="27"/>
      <c r="G1128" s="27"/>
    </row>
    <row r="1129" spans="1:7" x14ac:dyDescent="0.25">
      <c r="A1129" s="26"/>
      <c r="B1129" s="26"/>
      <c r="C1129" s="26"/>
      <c r="D1129" s="26"/>
      <c r="E1129" s="26"/>
      <c r="F1129" s="27"/>
      <c r="G1129" s="27"/>
    </row>
    <row r="1130" spans="1:7" x14ac:dyDescent="0.25">
      <c r="A1130" s="26"/>
      <c r="B1130" s="26"/>
      <c r="C1130" s="26"/>
      <c r="D1130" s="26"/>
      <c r="E1130" s="26"/>
      <c r="F1130" s="27"/>
      <c r="G1130" s="27"/>
    </row>
    <row r="1131" spans="1:7" x14ac:dyDescent="0.25">
      <c r="A1131" s="26"/>
      <c r="B1131" s="26"/>
      <c r="C1131" s="26"/>
      <c r="D1131" s="26"/>
      <c r="E1131" s="26"/>
      <c r="F1131" s="27"/>
      <c r="G1131" s="27"/>
    </row>
    <row r="1132" spans="1:7" x14ac:dyDescent="0.25">
      <c r="A1132" s="26"/>
      <c r="B1132" s="26"/>
      <c r="C1132" s="26"/>
      <c r="D1132" s="26"/>
      <c r="E1132" s="26"/>
      <c r="F1132" s="27"/>
      <c r="G1132" s="27"/>
    </row>
    <row r="1133" spans="1:7" x14ac:dyDescent="0.25">
      <c r="A1133" s="26"/>
      <c r="B1133" s="26"/>
      <c r="C1133" s="26"/>
      <c r="D1133" s="26"/>
      <c r="E1133" s="26"/>
      <c r="F1133" s="27"/>
      <c r="G1133" s="27"/>
    </row>
    <row r="1134" spans="1:7" x14ac:dyDescent="0.25">
      <c r="A1134" s="26"/>
      <c r="B1134" s="26"/>
      <c r="C1134" s="26"/>
      <c r="D1134" s="26"/>
      <c r="E1134" s="26"/>
      <c r="F1134" s="27"/>
      <c r="G1134" s="27"/>
    </row>
    <row r="1135" spans="1:7" x14ac:dyDescent="0.25">
      <c r="A1135" s="26"/>
      <c r="B1135" s="26"/>
      <c r="C1135" s="26"/>
      <c r="D1135" s="26"/>
      <c r="E1135" s="26"/>
      <c r="F1135" s="27"/>
      <c r="G1135" s="27"/>
    </row>
    <row r="1136" spans="1:7" x14ac:dyDescent="0.25">
      <c r="A1136" s="26"/>
      <c r="B1136" s="26"/>
      <c r="C1136" s="26"/>
      <c r="D1136" s="26"/>
      <c r="E1136" s="26"/>
      <c r="F1136" s="27"/>
      <c r="G1136" s="27"/>
    </row>
    <row r="1137" spans="1:7" x14ac:dyDescent="0.25">
      <c r="A1137" s="26"/>
      <c r="B1137" s="26"/>
      <c r="C1137" s="26"/>
      <c r="D1137" s="26"/>
      <c r="E1137" s="26"/>
      <c r="F1137" s="27"/>
      <c r="G1137" s="27"/>
    </row>
    <row r="1138" spans="1:7" x14ac:dyDescent="0.25">
      <c r="A1138" s="26"/>
      <c r="B1138" s="26"/>
      <c r="C1138" s="26"/>
      <c r="D1138" s="26"/>
      <c r="E1138" s="26"/>
      <c r="F1138" s="27"/>
      <c r="G1138" s="27"/>
    </row>
    <row r="1139" spans="1:7" x14ac:dyDescent="0.25">
      <c r="A1139" s="26"/>
      <c r="B1139" s="26"/>
      <c r="C1139" s="26"/>
      <c r="D1139" s="26"/>
      <c r="E1139" s="26"/>
      <c r="F1139" s="27"/>
      <c r="G1139" s="27"/>
    </row>
    <row r="1140" spans="1:7" x14ac:dyDescent="0.25">
      <c r="A1140" s="26"/>
      <c r="B1140" s="26"/>
      <c r="C1140" s="26"/>
      <c r="D1140" s="26"/>
      <c r="E1140" s="26"/>
      <c r="F1140" s="27"/>
      <c r="G1140" s="27"/>
    </row>
    <row r="1141" spans="1:7" x14ac:dyDescent="0.25">
      <c r="A1141" s="26"/>
      <c r="B1141" s="26"/>
      <c r="C1141" s="26"/>
      <c r="D1141" s="26"/>
      <c r="E1141" s="26"/>
      <c r="F1141" s="27"/>
      <c r="G1141" s="27"/>
    </row>
    <row r="1142" spans="1:7" x14ac:dyDescent="0.25">
      <c r="A1142" s="26"/>
      <c r="B1142" s="26"/>
      <c r="C1142" s="26"/>
      <c r="D1142" s="26"/>
      <c r="E1142" s="26"/>
      <c r="F1142" s="27"/>
      <c r="G1142" s="27"/>
    </row>
    <row r="1143" spans="1:7" x14ac:dyDescent="0.25">
      <c r="A1143" s="26"/>
      <c r="B1143" s="26"/>
      <c r="C1143" s="26"/>
      <c r="D1143" s="26"/>
      <c r="E1143" s="26"/>
      <c r="F1143" s="27"/>
      <c r="G1143" s="27"/>
    </row>
    <row r="1144" spans="1:7" x14ac:dyDescent="0.25">
      <c r="A1144" s="26"/>
      <c r="B1144" s="26"/>
      <c r="C1144" s="26"/>
      <c r="D1144" s="26"/>
      <c r="E1144" s="26"/>
      <c r="F1144" s="27"/>
      <c r="G1144" s="27"/>
    </row>
    <row r="1145" spans="1:7" x14ac:dyDescent="0.25">
      <c r="A1145" s="26"/>
      <c r="B1145" s="26"/>
      <c r="C1145" s="26"/>
      <c r="D1145" s="26"/>
      <c r="E1145" s="26"/>
      <c r="F1145" s="27"/>
      <c r="G1145" s="27"/>
    </row>
    <row r="1146" spans="1:7" x14ac:dyDescent="0.25">
      <c r="A1146" s="26"/>
      <c r="B1146" s="26"/>
      <c r="C1146" s="26"/>
      <c r="D1146" s="26"/>
      <c r="E1146" s="26"/>
      <c r="F1146" s="27"/>
      <c r="G1146" s="27"/>
    </row>
    <row r="1147" spans="1:7" x14ac:dyDescent="0.25">
      <c r="A1147" s="26"/>
      <c r="B1147" s="26"/>
      <c r="C1147" s="26"/>
      <c r="D1147" s="26"/>
      <c r="E1147" s="26"/>
      <c r="F1147" s="27"/>
      <c r="G1147" s="27"/>
    </row>
    <row r="1148" spans="1:7" x14ac:dyDescent="0.25">
      <c r="A1148" s="26"/>
      <c r="B1148" s="26"/>
      <c r="C1148" s="26"/>
      <c r="D1148" s="26"/>
      <c r="E1148" s="26"/>
      <c r="F1148" s="27"/>
      <c r="G1148" s="27"/>
    </row>
    <row r="1149" spans="1:7" x14ac:dyDescent="0.25">
      <c r="A1149" s="26"/>
      <c r="B1149" s="26"/>
      <c r="C1149" s="26"/>
      <c r="D1149" s="26"/>
      <c r="E1149" s="26"/>
      <c r="F1149" s="27"/>
      <c r="G1149" s="27"/>
    </row>
    <row r="1150" spans="1:7" x14ac:dyDescent="0.25">
      <c r="A1150" s="26"/>
      <c r="B1150" s="26"/>
      <c r="C1150" s="26"/>
      <c r="D1150" s="26"/>
      <c r="E1150" s="26"/>
      <c r="F1150" s="27"/>
      <c r="G1150" s="27"/>
    </row>
    <row r="1151" spans="1:7" x14ac:dyDescent="0.25">
      <c r="A1151" s="26"/>
      <c r="B1151" s="26"/>
      <c r="C1151" s="26"/>
      <c r="D1151" s="26"/>
      <c r="E1151" s="26"/>
      <c r="F1151" s="27"/>
      <c r="G1151" s="27"/>
    </row>
    <row r="1152" spans="1:7" x14ac:dyDescent="0.25">
      <c r="A1152" s="26"/>
      <c r="B1152" s="26"/>
      <c r="C1152" s="26"/>
      <c r="D1152" s="26"/>
      <c r="E1152" s="26"/>
      <c r="F1152" s="27"/>
      <c r="G1152" s="27"/>
    </row>
    <row r="1153" spans="1:7" x14ac:dyDescent="0.25">
      <c r="A1153" s="26"/>
      <c r="B1153" s="26"/>
      <c r="C1153" s="26"/>
      <c r="D1153" s="26"/>
      <c r="E1153" s="26"/>
      <c r="F1153" s="27"/>
      <c r="G1153" s="27"/>
    </row>
    <row r="1154" spans="1:7" x14ac:dyDescent="0.25">
      <c r="A1154" s="26"/>
      <c r="B1154" s="26"/>
      <c r="C1154" s="26"/>
      <c r="D1154" s="26"/>
      <c r="E1154" s="26"/>
      <c r="F1154" s="27"/>
      <c r="G1154" s="27"/>
    </row>
    <row r="1155" spans="1:7" x14ac:dyDescent="0.25">
      <c r="A1155" s="26"/>
      <c r="B1155" s="26"/>
      <c r="C1155" s="26"/>
      <c r="D1155" s="26"/>
      <c r="E1155" s="26"/>
      <c r="F1155" s="27"/>
      <c r="G1155" s="27"/>
    </row>
    <row r="1156" spans="1:7" x14ac:dyDescent="0.25">
      <c r="A1156" s="26"/>
      <c r="B1156" s="26"/>
      <c r="C1156" s="26"/>
      <c r="D1156" s="26"/>
      <c r="E1156" s="26"/>
      <c r="F1156" s="27"/>
      <c r="G1156" s="27"/>
    </row>
    <row r="1157" spans="1:7" x14ac:dyDescent="0.25">
      <c r="A1157" s="26"/>
      <c r="B1157" s="26"/>
      <c r="C1157" s="26"/>
      <c r="D1157" s="26"/>
      <c r="E1157" s="26"/>
      <c r="F1157" s="27"/>
      <c r="G1157" s="27"/>
    </row>
    <row r="1158" spans="1:7" x14ac:dyDescent="0.25">
      <c r="A1158" s="26"/>
      <c r="B1158" s="26"/>
      <c r="C1158" s="26"/>
      <c r="D1158" s="26"/>
      <c r="E1158" s="26"/>
      <c r="F1158" s="27"/>
      <c r="G1158" s="27"/>
    </row>
    <row r="1159" spans="1:7" x14ac:dyDescent="0.25">
      <c r="A1159" s="26"/>
      <c r="B1159" s="26"/>
      <c r="C1159" s="26"/>
      <c r="D1159" s="26"/>
      <c r="E1159" s="26"/>
      <c r="F1159" s="27"/>
      <c r="G1159" s="27"/>
    </row>
    <row r="1160" spans="1:7" x14ac:dyDescent="0.25">
      <c r="A1160" s="26"/>
      <c r="B1160" s="26"/>
      <c r="C1160" s="26"/>
      <c r="D1160" s="26"/>
      <c r="E1160" s="26"/>
      <c r="F1160" s="27"/>
      <c r="G1160" s="27"/>
    </row>
    <row r="1161" spans="1:7" x14ac:dyDescent="0.25">
      <c r="A1161" s="26"/>
      <c r="B1161" s="26"/>
      <c r="C1161" s="26"/>
      <c r="D1161" s="26"/>
      <c r="E1161" s="26"/>
      <c r="F1161" s="27"/>
      <c r="G1161" s="27"/>
    </row>
    <row r="1162" spans="1:7" x14ac:dyDescent="0.25">
      <c r="A1162" s="26"/>
      <c r="B1162" s="26"/>
      <c r="C1162" s="26"/>
      <c r="D1162" s="26"/>
      <c r="E1162" s="26"/>
      <c r="F1162" s="27"/>
      <c r="G1162" s="27"/>
    </row>
    <row r="1163" spans="1:7" x14ac:dyDescent="0.25">
      <c r="A1163" s="26"/>
      <c r="B1163" s="26"/>
      <c r="C1163" s="26"/>
      <c r="D1163" s="26"/>
      <c r="E1163" s="26"/>
      <c r="F1163" s="27"/>
      <c r="G1163" s="27"/>
    </row>
    <row r="1164" spans="1:7" x14ac:dyDescent="0.25">
      <c r="A1164" s="26"/>
      <c r="B1164" s="26"/>
      <c r="C1164" s="26"/>
      <c r="D1164" s="26"/>
      <c r="E1164" s="26"/>
      <c r="F1164" s="27"/>
      <c r="G1164" s="27"/>
    </row>
    <row r="1165" spans="1:7" x14ac:dyDescent="0.25">
      <c r="A1165" s="26"/>
      <c r="B1165" s="26"/>
      <c r="C1165" s="26"/>
      <c r="D1165" s="26"/>
      <c r="E1165" s="26"/>
      <c r="F1165" s="27"/>
      <c r="G1165" s="27"/>
    </row>
    <row r="1166" spans="1:7" x14ac:dyDescent="0.25">
      <c r="A1166" s="26"/>
      <c r="B1166" s="26"/>
      <c r="C1166" s="26"/>
      <c r="D1166" s="26"/>
      <c r="E1166" s="26"/>
      <c r="F1166" s="27"/>
      <c r="G1166" s="27"/>
    </row>
    <row r="1167" spans="1:7" x14ac:dyDescent="0.25">
      <c r="A1167" s="26"/>
      <c r="B1167" s="26"/>
      <c r="C1167" s="26"/>
      <c r="D1167" s="26"/>
      <c r="E1167" s="26"/>
      <c r="F1167" s="27"/>
      <c r="G1167" s="27"/>
    </row>
    <row r="1168" spans="1:7" x14ac:dyDescent="0.25">
      <c r="A1168" s="26"/>
      <c r="B1168" s="26"/>
      <c r="C1168" s="26"/>
      <c r="D1168" s="26"/>
      <c r="E1168" s="26"/>
      <c r="F1168" s="27"/>
      <c r="G1168" s="27"/>
    </row>
    <row r="1169" spans="1:7" x14ac:dyDescent="0.25">
      <c r="A1169" s="26"/>
      <c r="B1169" s="26"/>
      <c r="C1169" s="26"/>
      <c r="D1169" s="26"/>
      <c r="E1169" s="26"/>
      <c r="F1169" s="27"/>
      <c r="G1169" s="27"/>
    </row>
    <row r="1170" spans="1:7" x14ac:dyDescent="0.25">
      <c r="A1170" s="26"/>
      <c r="B1170" s="26"/>
      <c r="C1170" s="26"/>
      <c r="D1170" s="26"/>
      <c r="E1170" s="26"/>
      <c r="F1170" s="27"/>
      <c r="G1170" s="27"/>
    </row>
    <row r="1171" spans="1:7" x14ac:dyDescent="0.25">
      <c r="A1171" s="26"/>
      <c r="B1171" s="26"/>
      <c r="C1171" s="26"/>
      <c r="D1171" s="26"/>
      <c r="E1171" s="26"/>
      <c r="F1171" s="27"/>
      <c r="G1171" s="27"/>
    </row>
    <row r="1172" spans="1:7" x14ac:dyDescent="0.25">
      <c r="A1172" s="26"/>
      <c r="B1172" s="26"/>
      <c r="C1172" s="26"/>
      <c r="D1172" s="26"/>
      <c r="E1172" s="26"/>
      <c r="F1172" s="27"/>
      <c r="G1172" s="27"/>
    </row>
    <row r="1173" spans="1:7" x14ac:dyDescent="0.25">
      <c r="A1173" s="26"/>
      <c r="B1173" s="26"/>
      <c r="C1173" s="26"/>
      <c r="D1173" s="26"/>
      <c r="E1173" s="26"/>
      <c r="F1173" s="27"/>
      <c r="G1173" s="27"/>
    </row>
    <row r="1174" spans="1:7" x14ac:dyDescent="0.25">
      <c r="A1174" s="26"/>
      <c r="B1174" s="26"/>
      <c r="C1174" s="26"/>
      <c r="D1174" s="26"/>
      <c r="E1174" s="26"/>
      <c r="F1174" s="27"/>
      <c r="G1174" s="27"/>
    </row>
    <row r="1175" spans="1:7" x14ac:dyDescent="0.25">
      <c r="A1175" s="26"/>
      <c r="B1175" s="26"/>
      <c r="C1175" s="26"/>
      <c r="D1175" s="26"/>
      <c r="E1175" s="26"/>
      <c r="F1175" s="27"/>
      <c r="G1175" s="27"/>
    </row>
    <row r="1176" spans="1:7" x14ac:dyDescent="0.25">
      <c r="A1176" s="26"/>
      <c r="B1176" s="26"/>
      <c r="C1176" s="26"/>
      <c r="D1176" s="26"/>
      <c r="E1176" s="26"/>
      <c r="F1176" s="27"/>
      <c r="G1176" s="27"/>
    </row>
    <row r="1177" spans="1:7" x14ac:dyDescent="0.25">
      <c r="A1177" s="26"/>
      <c r="B1177" s="26"/>
      <c r="C1177" s="26"/>
      <c r="D1177" s="26"/>
      <c r="E1177" s="26"/>
      <c r="F1177" s="27"/>
      <c r="G1177" s="27"/>
    </row>
    <row r="1178" spans="1:7" x14ac:dyDescent="0.25">
      <c r="A1178" s="26"/>
      <c r="B1178" s="26"/>
      <c r="C1178" s="26"/>
      <c r="D1178" s="26"/>
      <c r="E1178" s="26"/>
      <c r="F1178" s="27"/>
      <c r="G1178" s="27"/>
    </row>
    <row r="1179" spans="1:7" x14ac:dyDescent="0.25">
      <c r="A1179" s="26"/>
      <c r="B1179" s="26"/>
      <c r="C1179" s="26"/>
      <c r="D1179" s="26"/>
      <c r="E1179" s="26"/>
      <c r="F1179" s="27"/>
      <c r="G1179" s="27"/>
    </row>
    <row r="1180" spans="1:7" x14ac:dyDescent="0.25">
      <c r="A1180" s="26"/>
      <c r="B1180" s="26"/>
      <c r="C1180" s="26"/>
      <c r="D1180" s="26"/>
      <c r="E1180" s="26"/>
      <c r="F1180" s="27"/>
      <c r="G1180" s="27"/>
    </row>
    <row r="1181" spans="1:7" x14ac:dyDescent="0.25">
      <c r="A1181" s="26"/>
      <c r="B1181" s="26"/>
      <c r="C1181" s="26"/>
      <c r="D1181" s="26"/>
      <c r="E1181" s="26"/>
      <c r="F1181" s="27"/>
      <c r="G1181" s="27"/>
    </row>
    <row r="1182" spans="1:7" x14ac:dyDescent="0.25">
      <c r="A1182" s="26"/>
      <c r="B1182" s="26"/>
      <c r="C1182" s="26"/>
      <c r="D1182" s="26"/>
      <c r="E1182" s="26"/>
      <c r="F1182" s="27"/>
      <c r="G1182" s="27"/>
    </row>
    <row r="1183" spans="1:7" x14ac:dyDescent="0.25">
      <c r="A1183" s="26"/>
      <c r="B1183" s="26"/>
      <c r="C1183" s="26"/>
      <c r="D1183" s="26"/>
      <c r="E1183" s="26"/>
      <c r="F1183" s="27"/>
      <c r="G1183" s="27"/>
    </row>
    <row r="1184" spans="1:7" x14ac:dyDescent="0.25">
      <c r="A1184" s="26"/>
      <c r="B1184" s="26"/>
      <c r="C1184" s="26"/>
      <c r="D1184" s="26"/>
      <c r="E1184" s="26"/>
      <c r="F1184" s="27"/>
      <c r="G1184" s="27"/>
    </row>
    <row r="1185" spans="1:7" x14ac:dyDescent="0.25">
      <c r="A1185" s="26"/>
      <c r="B1185" s="26"/>
      <c r="C1185" s="26"/>
      <c r="D1185" s="26"/>
      <c r="E1185" s="26"/>
      <c r="F1185" s="27"/>
      <c r="G1185" s="27"/>
    </row>
    <row r="1186" spans="1:7" x14ac:dyDescent="0.25">
      <c r="A1186" s="26"/>
      <c r="B1186" s="26"/>
      <c r="C1186" s="26"/>
      <c r="D1186" s="26"/>
      <c r="E1186" s="26"/>
      <c r="F1186" s="27"/>
      <c r="G1186" s="27"/>
    </row>
    <row r="1187" spans="1:7" x14ac:dyDescent="0.25">
      <c r="A1187" s="26"/>
      <c r="B1187" s="26"/>
      <c r="C1187" s="26"/>
      <c r="D1187" s="26"/>
      <c r="E1187" s="26"/>
      <c r="F1187" s="27"/>
      <c r="G1187" s="27"/>
    </row>
    <row r="1188" spans="1:7" x14ac:dyDescent="0.25">
      <c r="A1188" s="26"/>
      <c r="B1188" s="26"/>
      <c r="C1188" s="26"/>
      <c r="D1188" s="26"/>
      <c r="E1188" s="26"/>
      <c r="F1188" s="27"/>
      <c r="G1188" s="27"/>
    </row>
    <row r="1189" spans="1:7" x14ac:dyDescent="0.25">
      <c r="A1189" s="26"/>
      <c r="B1189" s="26"/>
      <c r="C1189" s="26"/>
      <c r="D1189" s="26"/>
      <c r="E1189" s="26"/>
      <c r="F1189" s="27"/>
      <c r="G1189" s="27"/>
    </row>
    <row r="1190" spans="1:7" x14ac:dyDescent="0.25">
      <c r="A1190" s="26"/>
      <c r="B1190" s="26"/>
      <c r="C1190" s="26"/>
      <c r="D1190" s="26"/>
      <c r="E1190" s="26"/>
      <c r="F1190" s="27"/>
      <c r="G1190" s="27"/>
    </row>
    <row r="1191" spans="1:7" x14ac:dyDescent="0.25">
      <c r="A1191" s="26"/>
      <c r="B1191" s="26"/>
      <c r="C1191" s="26"/>
      <c r="D1191" s="26"/>
      <c r="E1191" s="26"/>
      <c r="F1191" s="27"/>
      <c r="G1191" s="27"/>
    </row>
    <row r="1192" spans="1:7" x14ac:dyDescent="0.25">
      <c r="A1192" s="26"/>
      <c r="B1192" s="26"/>
      <c r="C1192" s="26"/>
      <c r="D1192" s="26"/>
      <c r="E1192" s="26"/>
      <c r="F1192" s="27"/>
      <c r="G1192" s="27"/>
    </row>
    <row r="1193" spans="1:7" x14ac:dyDescent="0.25">
      <c r="A1193" s="26"/>
      <c r="B1193" s="26"/>
      <c r="C1193" s="26"/>
      <c r="D1193" s="26"/>
      <c r="E1193" s="26"/>
      <c r="F1193" s="27"/>
      <c r="G1193" s="27"/>
    </row>
    <row r="1194" spans="1:7" x14ac:dyDescent="0.25">
      <c r="A1194" s="26"/>
      <c r="B1194" s="26"/>
      <c r="C1194" s="26"/>
      <c r="D1194" s="26"/>
      <c r="E1194" s="26"/>
      <c r="F1194" s="27"/>
      <c r="G1194" s="27"/>
    </row>
    <row r="1195" spans="1:7" x14ac:dyDescent="0.25">
      <c r="A1195" s="26"/>
      <c r="B1195" s="26"/>
      <c r="C1195" s="26"/>
      <c r="D1195" s="26"/>
      <c r="E1195" s="26"/>
      <c r="F1195" s="27"/>
      <c r="G1195" s="27"/>
    </row>
    <row r="1196" spans="1:7" x14ac:dyDescent="0.25">
      <c r="A1196" s="26"/>
      <c r="B1196" s="26"/>
      <c r="C1196" s="26"/>
      <c r="D1196" s="26"/>
      <c r="E1196" s="26"/>
      <c r="F1196" s="27"/>
      <c r="G1196" s="27"/>
    </row>
    <row r="1197" spans="1:7" x14ac:dyDescent="0.25">
      <c r="A1197" s="26"/>
      <c r="B1197" s="26"/>
      <c r="C1197" s="26"/>
      <c r="D1197" s="26"/>
      <c r="E1197" s="26"/>
      <c r="F1197" s="27"/>
      <c r="G1197" s="27"/>
    </row>
    <row r="1198" spans="1:7" x14ac:dyDescent="0.25">
      <c r="A1198" s="26"/>
      <c r="B1198" s="26"/>
      <c r="C1198" s="26"/>
      <c r="D1198" s="26"/>
      <c r="E1198" s="26"/>
      <c r="F1198" s="27"/>
      <c r="G1198" s="27"/>
    </row>
    <row r="1199" spans="1:7" x14ac:dyDescent="0.25">
      <c r="A1199" s="26"/>
      <c r="B1199" s="26"/>
      <c r="C1199" s="26"/>
      <c r="D1199" s="26"/>
      <c r="E1199" s="26"/>
      <c r="F1199" s="27"/>
      <c r="G1199" s="27"/>
    </row>
    <row r="1200" spans="1:7" x14ac:dyDescent="0.25">
      <c r="A1200" s="26"/>
      <c r="B1200" s="26"/>
      <c r="C1200" s="26"/>
      <c r="D1200" s="26"/>
      <c r="E1200" s="26"/>
      <c r="F1200" s="27"/>
      <c r="G1200" s="27"/>
    </row>
    <row r="1201" spans="1:7" x14ac:dyDescent="0.25">
      <c r="A1201" s="26"/>
      <c r="B1201" s="26"/>
      <c r="C1201" s="26"/>
      <c r="D1201" s="26"/>
      <c r="E1201" s="26"/>
      <c r="F1201" s="27"/>
      <c r="G1201" s="27"/>
    </row>
    <row r="1202" spans="1:7" x14ac:dyDescent="0.25">
      <c r="A1202" s="26"/>
      <c r="B1202" s="26"/>
      <c r="C1202" s="26"/>
      <c r="D1202" s="26"/>
      <c r="E1202" s="26"/>
      <c r="F1202" s="27"/>
      <c r="G1202" s="27"/>
    </row>
    <row r="1203" spans="1:7" x14ac:dyDescent="0.25">
      <c r="A1203" s="26"/>
      <c r="B1203" s="26"/>
      <c r="C1203" s="26"/>
      <c r="D1203" s="26"/>
      <c r="E1203" s="26"/>
      <c r="F1203" s="27"/>
      <c r="G1203" s="27"/>
    </row>
    <row r="1204" spans="1:7" x14ac:dyDescent="0.25">
      <c r="A1204" s="26"/>
      <c r="B1204" s="26"/>
      <c r="C1204" s="26"/>
      <c r="D1204" s="26"/>
      <c r="E1204" s="26"/>
      <c r="F1204" s="27"/>
      <c r="G1204" s="27"/>
    </row>
    <row r="1205" spans="1:7" x14ac:dyDescent="0.25">
      <c r="A1205" s="26"/>
      <c r="B1205" s="26"/>
      <c r="C1205" s="26"/>
      <c r="D1205" s="26"/>
      <c r="E1205" s="26"/>
      <c r="F1205" s="27"/>
      <c r="G1205" s="27"/>
    </row>
    <row r="1206" spans="1:7" x14ac:dyDescent="0.25">
      <c r="A1206" s="26"/>
      <c r="B1206" s="26"/>
      <c r="C1206" s="26"/>
      <c r="D1206" s="26"/>
      <c r="E1206" s="26"/>
      <c r="F1206" s="27"/>
      <c r="G1206" s="27"/>
    </row>
    <row r="1207" spans="1:7" x14ac:dyDescent="0.25">
      <c r="A1207" s="26"/>
      <c r="B1207" s="26"/>
      <c r="C1207" s="26"/>
      <c r="D1207" s="26"/>
      <c r="E1207" s="26"/>
      <c r="F1207" s="27"/>
      <c r="G1207" s="27"/>
    </row>
    <row r="1208" spans="1:7" x14ac:dyDescent="0.25">
      <c r="A1208" s="26"/>
      <c r="B1208" s="26"/>
      <c r="C1208" s="26"/>
      <c r="D1208" s="26"/>
      <c r="E1208" s="26"/>
      <c r="F1208" s="27"/>
      <c r="G1208" s="27"/>
    </row>
    <row r="1209" spans="1:7" x14ac:dyDescent="0.25">
      <c r="A1209" s="26"/>
      <c r="B1209" s="26"/>
      <c r="C1209" s="26"/>
      <c r="D1209" s="26"/>
      <c r="E1209" s="26"/>
      <c r="F1209" s="27"/>
      <c r="G1209" s="27"/>
    </row>
    <row r="1210" spans="1:7" x14ac:dyDescent="0.25">
      <c r="A1210" s="26"/>
      <c r="B1210" s="26"/>
      <c r="C1210" s="26"/>
      <c r="D1210" s="26"/>
      <c r="E1210" s="26"/>
      <c r="F1210" s="27"/>
      <c r="G1210" s="27"/>
    </row>
    <row r="1211" spans="1:7" x14ac:dyDescent="0.25">
      <c r="A1211" s="26"/>
      <c r="B1211" s="26"/>
      <c r="C1211" s="26"/>
      <c r="D1211" s="26"/>
      <c r="E1211" s="26"/>
      <c r="F1211" s="27"/>
      <c r="G1211" s="27"/>
    </row>
    <row r="1212" spans="1:7" x14ac:dyDescent="0.25">
      <c r="A1212" s="26"/>
      <c r="B1212" s="26"/>
      <c r="C1212" s="26"/>
      <c r="D1212" s="26"/>
      <c r="E1212" s="26"/>
      <c r="F1212" s="27"/>
      <c r="G1212" s="27"/>
    </row>
    <row r="1213" spans="1:7" x14ac:dyDescent="0.25">
      <c r="A1213" s="26"/>
      <c r="B1213" s="26"/>
      <c r="C1213" s="26"/>
      <c r="D1213" s="26"/>
      <c r="E1213" s="26"/>
      <c r="F1213" s="27"/>
      <c r="G1213" s="27"/>
    </row>
    <row r="1214" spans="1:7" x14ac:dyDescent="0.25">
      <c r="A1214" s="26"/>
      <c r="B1214" s="26"/>
      <c r="C1214" s="26"/>
      <c r="D1214" s="26"/>
      <c r="E1214" s="26"/>
      <c r="F1214" s="27"/>
      <c r="G1214" s="27"/>
    </row>
    <row r="1215" spans="1:7" x14ac:dyDescent="0.25">
      <c r="A1215" s="26"/>
      <c r="B1215" s="26"/>
      <c r="C1215" s="26"/>
      <c r="D1215" s="26"/>
      <c r="E1215" s="26"/>
      <c r="F1215" s="27"/>
      <c r="G1215" s="27"/>
    </row>
    <row r="1216" spans="1:7" x14ac:dyDescent="0.25">
      <c r="A1216" s="26"/>
      <c r="B1216" s="26"/>
      <c r="C1216" s="26"/>
      <c r="D1216" s="26"/>
      <c r="E1216" s="26"/>
      <c r="F1216" s="27"/>
      <c r="G1216" s="27"/>
    </row>
    <row r="1217" spans="1:7" x14ac:dyDescent="0.25">
      <c r="A1217" s="26"/>
      <c r="B1217" s="26"/>
      <c r="C1217" s="26"/>
      <c r="D1217" s="26"/>
      <c r="E1217" s="26"/>
      <c r="F1217" s="27"/>
      <c r="G1217" s="27"/>
    </row>
    <row r="1218" spans="1:7" x14ac:dyDescent="0.25">
      <c r="A1218" s="26"/>
      <c r="B1218" s="26"/>
      <c r="C1218" s="26"/>
      <c r="D1218" s="26"/>
      <c r="E1218" s="26"/>
      <c r="F1218" s="27"/>
      <c r="G1218" s="27"/>
    </row>
    <row r="1219" spans="1:7" x14ac:dyDescent="0.25">
      <c r="A1219" s="26"/>
      <c r="B1219" s="26"/>
      <c r="C1219" s="26"/>
      <c r="D1219" s="26"/>
      <c r="E1219" s="26"/>
      <c r="F1219" s="27"/>
      <c r="G1219" s="27"/>
    </row>
    <row r="1220" spans="1:7" x14ac:dyDescent="0.25">
      <c r="A1220" s="26"/>
      <c r="B1220" s="26"/>
      <c r="C1220" s="26"/>
      <c r="D1220" s="26"/>
      <c r="E1220" s="26"/>
      <c r="F1220" s="27"/>
      <c r="G1220" s="27"/>
    </row>
    <row r="1221" spans="1:7" x14ac:dyDescent="0.25">
      <c r="A1221" s="26"/>
      <c r="B1221" s="26"/>
      <c r="C1221" s="26"/>
      <c r="D1221" s="26"/>
      <c r="E1221" s="26"/>
      <c r="F1221" s="27"/>
      <c r="G1221" s="27"/>
    </row>
    <row r="1222" spans="1:7" x14ac:dyDescent="0.25">
      <c r="A1222" s="26"/>
      <c r="B1222" s="26"/>
      <c r="C1222" s="26"/>
      <c r="D1222" s="26"/>
      <c r="E1222" s="26"/>
      <c r="F1222" s="27"/>
      <c r="G1222" s="27"/>
    </row>
    <row r="1223" spans="1:7" x14ac:dyDescent="0.25">
      <c r="A1223" s="26"/>
      <c r="B1223" s="26"/>
      <c r="C1223" s="26"/>
      <c r="D1223" s="26"/>
      <c r="E1223" s="26"/>
      <c r="F1223" s="27"/>
      <c r="G1223" s="27"/>
    </row>
    <row r="1224" spans="1:7" x14ac:dyDescent="0.25">
      <c r="A1224" s="26"/>
      <c r="B1224" s="26"/>
      <c r="C1224" s="26"/>
      <c r="D1224" s="26"/>
      <c r="E1224" s="26"/>
      <c r="F1224" s="27"/>
      <c r="G1224" s="27"/>
    </row>
    <row r="1225" spans="1:7" x14ac:dyDescent="0.25">
      <c r="A1225" s="26"/>
      <c r="B1225" s="26"/>
      <c r="C1225" s="26"/>
      <c r="D1225" s="26"/>
      <c r="E1225" s="26"/>
      <c r="F1225" s="27"/>
      <c r="G1225" s="27"/>
    </row>
    <row r="1226" spans="1:7" x14ac:dyDescent="0.25">
      <c r="A1226" s="26"/>
      <c r="B1226" s="26"/>
      <c r="C1226" s="26"/>
      <c r="D1226" s="26"/>
      <c r="E1226" s="26"/>
      <c r="F1226" s="27"/>
      <c r="G1226" s="27"/>
    </row>
    <row r="1227" spans="1:7" x14ac:dyDescent="0.25">
      <c r="A1227" s="26"/>
      <c r="B1227" s="26"/>
      <c r="C1227" s="26"/>
      <c r="D1227" s="26"/>
      <c r="E1227" s="26"/>
      <c r="F1227" s="27"/>
      <c r="G1227" s="27"/>
    </row>
    <row r="1228" spans="1:7" x14ac:dyDescent="0.25">
      <c r="A1228" s="26"/>
      <c r="B1228" s="26"/>
      <c r="C1228" s="26"/>
      <c r="D1228" s="26"/>
      <c r="E1228" s="26"/>
      <c r="F1228" s="27"/>
      <c r="G1228" s="27"/>
    </row>
    <row r="1229" spans="1:7" x14ac:dyDescent="0.25">
      <c r="A1229" s="26"/>
      <c r="B1229" s="26"/>
      <c r="C1229" s="26"/>
      <c r="D1229" s="26"/>
      <c r="E1229" s="26"/>
      <c r="F1229" s="27"/>
      <c r="G1229" s="27"/>
    </row>
    <row r="1230" spans="1:7" x14ac:dyDescent="0.25">
      <c r="A1230" s="26"/>
      <c r="B1230" s="26"/>
      <c r="C1230" s="26"/>
      <c r="D1230" s="26"/>
      <c r="E1230" s="26"/>
      <c r="F1230" s="27"/>
      <c r="G1230" s="27"/>
    </row>
    <row r="1231" spans="1:7" x14ac:dyDescent="0.25">
      <c r="A1231" s="26"/>
      <c r="B1231" s="26"/>
      <c r="C1231" s="26"/>
      <c r="D1231" s="26"/>
      <c r="E1231" s="26"/>
      <c r="F1231" s="27"/>
      <c r="G1231" s="27"/>
    </row>
    <row r="1232" spans="1:7" x14ac:dyDescent="0.25">
      <c r="A1232" s="26"/>
      <c r="B1232" s="26"/>
      <c r="C1232" s="26"/>
      <c r="D1232" s="26"/>
      <c r="E1232" s="26"/>
      <c r="F1232" s="27"/>
      <c r="G1232" s="27"/>
    </row>
    <row r="1233" spans="1:7" x14ac:dyDescent="0.25">
      <c r="A1233" s="26"/>
      <c r="B1233" s="26"/>
      <c r="C1233" s="26"/>
      <c r="D1233" s="26"/>
      <c r="E1233" s="26"/>
      <c r="F1233" s="27"/>
      <c r="G1233" s="27"/>
    </row>
    <row r="1234" spans="1:7" x14ac:dyDescent="0.25">
      <c r="A1234" s="26"/>
      <c r="B1234" s="26"/>
      <c r="C1234" s="26"/>
      <c r="D1234" s="26"/>
      <c r="E1234" s="26"/>
      <c r="F1234" s="27"/>
      <c r="G1234" s="27"/>
    </row>
    <row r="1235" spans="1:7" x14ac:dyDescent="0.25">
      <c r="A1235" s="26"/>
      <c r="B1235" s="26"/>
      <c r="C1235" s="26"/>
      <c r="D1235" s="26"/>
      <c r="E1235" s="26"/>
      <c r="F1235" s="27"/>
      <c r="G1235" s="27"/>
    </row>
    <row r="1236" spans="1:7" x14ac:dyDescent="0.25">
      <c r="A1236" s="26"/>
      <c r="B1236" s="26"/>
      <c r="C1236" s="26"/>
      <c r="D1236" s="26"/>
      <c r="E1236" s="26"/>
      <c r="F1236" s="27"/>
      <c r="G1236" s="27"/>
    </row>
    <row r="1237" spans="1:7" x14ac:dyDescent="0.25">
      <c r="A1237" s="26"/>
      <c r="B1237" s="26"/>
      <c r="C1237" s="26"/>
      <c r="D1237" s="26"/>
      <c r="E1237" s="26"/>
      <c r="F1237" s="27"/>
      <c r="G1237" s="27"/>
    </row>
    <row r="1238" spans="1:7" x14ac:dyDescent="0.25">
      <c r="A1238" s="26"/>
      <c r="B1238" s="26"/>
      <c r="C1238" s="26"/>
      <c r="D1238" s="26"/>
      <c r="E1238" s="26"/>
      <c r="F1238" s="27"/>
      <c r="G1238" s="27"/>
    </row>
    <row r="1239" spans="1:7" x14ac:dyDescent="0.25">
      <c r="A1239" s="26"/>
      <c r="B1239" s="26"/>
      <c r="C1239" s="26"/>
      <c r="D1239" s="26"/>
      <c r="E1239" s="26"/>
      <c r="F1239" s="27"/>
      <c r="G1239" s="27"/>
    </row>
    <row r="1240" spans="1:7" x14ac:dyDescent="0.25">
      <c r="A1240" s="26"/>
      <c r="B1240" s="26"/>
      <c r="C1240" s="26"/>
      <c r="D1240" s="26"/>
      <c r="E1240" s="26"/>
      <c r="F1240" s="27"/>
      <c r="G1240" s="27"/>
    </row>
    <row r="1241" spans="1:7" x14ac:dyDescent="0.25">
      <c r="A1241" s="26"/>
      <c r="B1241" s="26"/>
      <c r="C1241" s="26"/>
      <c r="D1241" s="26"/>
      <c r="E1241" s="26"/>
      <c r="F1241" s="27"/>
      <c r="G1241" s="27"/>
    </row>
    <row r="1242" spans="1:7" x14ac:dyDescent="0.25">
      <c r="A1242" s="26"/>
      <c r="B1242" s="26"/>
      <c r="C1242" s="26"/>
      <c r="D1242" s="26"/>
      <c r="E1242" s="26"/>
      <c r="F1242" s="27"/>
      <c r="G1242" s="27"/>
    </row>
    <row r="1243" spans="1:7" x14ac:dyDescent="0.25">
      <c r="A1243" s="26"/>
      <c r="B1243" s="26"/>
      <c r="C1243" s="26"/>
      <c r="D1243" s="26"/>
      <c r="E1243" s="26"/>
      <c r="F1243" s="27"/>
      <c r="G1243" s="27"/>
    </row>
    <row r="1244" spans="1:7" x14ac:dyDescent="0.25">
      <c r="A1244" s="26"/>
      <c r="B1244" s="26"/>
      <c r="C1244" s="26"/>
      <c r="D1244" s="26"/>
      <c r="E1244" s="26"/>
      <c r="F1244" s="27"/>
      <c r="G1244" s="27"/>
    </row>
    <row r="1245" spans="1:7" x14ac:dyDescent="0.25">
      <c r="A1245" s="26"/>
      <c r="B1245" s="26"/>
      <c r="C1245" s="26"/>
      <c r="D1245" s="26"/>
      <c r="E1245" s="26"/>
      <c r="F1245" s="27"/>
      <c r="G1245" s="27"/>
    </row>
    <row r="1246" spans="1:7" x14ac:dyDescent="0.25">
      <c r="A1246" s="26"/>
      <c r="B1246" s="26"/>
      <c r="C1246" s="26"/>
      <c r="D1246" s="26"/>
      <c r="E1246" s="26"/>
      <c r="F1246" s="27"/>
      <c r="G1246" s="27"/>
    </row>
    <row r="1247" spans="1:7" x14ac:dyDescent="0.25">
      <c r="A1247" s="26"/>
      <c r="B1247" s="26"/>
      <c r="C1247" s="26"/>
      <c r="D1247" s="26"/>
      <c r="E1247" s="26"/>
      <c r="F1247" s="27"/>
      <c r="G1247" s="27"/>
    </row>
    <row r="1248" spans="1:7" x14ac:dyDescent="0.25">
      <c r="A1248" s="26"/>
      <c r="B1248" s="26"/>
      <c r="C1248" s="26"/>
      <c r="D1248" s="26"/>
      <c r="E1248" s="26"/>
      <c r="F1248" s="27"/>
      <c r="G1248" s="27"/>
    </row>
    <row r="1249" spans="1:7" x14ac:dyDescent="0.25">
      <c r="A1249" s="26"/>
      <c r="B1249" s="26"/>
      <c r="C1249" s="26"/>
      <c r="D1249" s="26"/>
      <c r="E1249" s="26"/>
      <c r="F1249" s="27"/>
      <c r="G1249" s="27"/>
    </row>
    <row r="1250" spans="1:7" x14ac:dyDescent="0.25">
      <c r="A1250" s="26"/>
      <c r="B1250" s="26"/>
      <c r="C1250" s="26"/>
      <c r="D1250" s="26"/>
      <c r="E1250" s="26"/>
      <c r="F1250" s="27"/>
      <c r="G1250" s="27"/>
    </row>
    <row r="1251" spans="1:7" x14ac:dyDescent="0.25">
      <c r="A1251" s="26"/>
      <c r="B1251" s="26"/>
      <c r="C1251" s="26"/>
      <c r="D1251" s="26"/>
      <c r="E1251" s="26"/>
      <c r="F1251" s="27"/>
      <c r="G1251" s="27"/>
    </row>
    <row r="1252" spans="1:7" x14ac:dyDescent="0.25">
      <c r="A1252" s="26"/>
      <c r="B1252" s="26"/>
      <c r="C1252" s="26"/>
      <c r="D1252" s="26"/>
      <c r="E1252" s="26"/>
      <c r="F1252" s="27"/>
      <c r="G1252" s="27"/>
    </row>
    <row r="1253" spans="1:7" x14ac:dyDescent="0.25">
      <c r="A1253" s="26"/>
      <c r="B1253" s="26"/>
      <c r="C1253" s="26"/>
      <c r="D1253" s="26"/>
      <c r="E1253" s="26"/>
      <c r="F1253" s="27"/>
      <c r="G1253" s="27"/>
    </row>
    <row r="1254" spans="1:7" x14ac:dyDescent="0.25">
      <c r="A1254" s="26"/>
      <c r="B1254" s="26"/>
      <c r="C1254" s="26"/>
      <c r="D1254" s="26"/>
      <c r="E1254" s="26"/>
      <c r="F1254" s="27"/>
      <c r="G1254" s="27"/>
    </row>
    <row r="1255" spans="1:7" x14ac:dyDescent="0.25">
      <c r="A1255" s="26"/>
      <c r="B1255" s="26"/>
      <c r="C1255" s="26"/>
      <c r="D1255" s="26"/>
      <c r="E1255" s="26"/>
      <c r="F1255" s="27"/>
      <c r="G1255" s="27"/>
    </row>
    <row r="1256" spans="1:7" x14ac:dyDescent="0.25">
      <c r="A1256" s="26"/>
      <c r="B1256" s="26"/>
      <c r="C1256" s="26"/>
      <c r="D1256" s="26"/>
      <c r="E1256" s="26"/>
      <c r="F1256" s="27"/>
      <c r="G1256" s="27"/>
    </row>
    <row r="1257" spans="1:7" x14ac:dyDescent="0.25">
      <c r="A1257" s="26"/>
      <c r="B1257" s="26"/>
      <c r="C1257" s="26"/>
      <c r="D1257" s="26"/>
      <c r="E1257" s="26"/>
      <c r="F1257" s="27"/>
      <c r="G1257" s="27"/>
    </row>
    <row r="1258" spans="1:7" x14ac:dyDescent="0.25">
      <c r="A1258" s="26"/>
      <c r="B1258" s="26"/>
      <c r="C1258" s="26"/>
      <c r="D1258" s="26"/>
      <c r="E1258" s="26"/>
      <c r="F1258" s="27"/>
      <c r="G1258" s="27"/>
    </row>
    <row r="1259" spans="1:7" x14ac:dyDescent="0.25">
      <c r="A1259" s="26"/>
      <c r="B1259" s="26"/>
      <c r="C1259" s="26"/>
      <c r="D1259" s="26"/>
      <c r="E1259" s="26"/>
      <c r="F1259" s="27"/>
      <c r="G1259" s="27"/>
    </row>
    <row r="1260" spans="1:7" x14ac:dyDescent="0.25">
      <c r="A1260" s="26"/>
      <c r="B1260" s="26"/>
      <c r="C1260" s="26"/>
      <c r="D1260" s="26"/>
      <c r="E1260" s="26"/>
      <c r="F1260" s="27"/>
      <c r="G1260" s="27"/>
    </row>
    <row r="1261" spans="1:7" x14ac:dyDescent="0.25">
      <c r="A1261" s="26"/>
      <c r="B1261" s="26"/>
      <c r="C1261" s="26"/>
      <c r="D1261" s="26"/>
      <c r="E1261" s="26"/>
      <c r="F1261" s="27"/>
      <c r="G1261" s="27"/>
    </row>
    <row r="1262" spans="1:7" x14ac:dyDescent="0.25">
      <c r="A1262" s="26"/>
      <c r="B1262" s="26"/>
      <c r="C1262" s="26"/>
      <c r="D1262" s="26"/>
      <c r="E1262" s="26"/>
      <c r="F1262" s="27"/>
      <c r="G1262" s="27"/>
    </row>
    <row r="1263" spans="1:7" x14ac:dyDescent="0.25">
      <c r="A1263" s="26"/>
      <c r="B1263" s="26"/>
      <c r="C1263" s="26"/>
      <c r="D1263" s="26"/>
      <c r="E1263" s="26"/>
      <c r="F1263" s="27"/>
      <c r="G1263" s="27"/>
    </row>
    <row r="1264" spans="1:7" x14ac:dyDescent="0.25">
      <c r="A1264" s="26"/>
      <c r="B1264" s="26"/>
      <c r="C1264" s="26"/>
      <c r="D1264" s="26"/>
      <c r="E1264" s="26"/>
      <c r="F1264" s="27"/>
      <c r="G1264" s="27"/>
    </row>
    <row r="1265" spans="1:7" x14ac:dyDescent="0.25">
      <c r="A1265" s="26"/>
      <c r="B1265" s="26"/>
      <c r="C1265" s="26"/>
      <c r="D1265" s="26"/>
      <c r="E1265" s="26"/>
      <c r="F1265" s="27"/>
      <c r="G1265" s="27"/>
    </row>
    <row r="1266" spans="1:7" x14ac:dyDescent="0.25">
      <c r="A1266" s="26"/>
      <c r="B1266" s="26"/>
      <c r="C1266" s="26"/>
      <c r="D1266" s="26"/>
      <c r="E1266" s="26"/>
      <c r="F1266" s="27"/>
      <c r="G1266" s="27"/>
    </row>
    <row r="1267" spans="1:7" x14ac:dyDescent="0.25">
      <c r="A1267" s="26"/>
      <c r="B1267" s="26"/>
      <c r="C1267" s="26"/>
      <c r="D1267" s="26"/>
      <c r="E1267" s="26"/>
      <c r="F1267" s="27"/>
      <c r="G1267" s="27"/>
    </row>
    <row r="1268" spans="1:7" x14ac:dyDescent="0.25">
      <c r="A1268" s="26"/>
      <c r="B1268" s="26"/>
      <c r="C1268" s="26"/>
      <c r="D1268" s="26"/>
      <c r="E1268" s="26"/>
      <c r="F1268" s="27"/>
      <c r="G1268" s="27"/>
    </row>
    <row r="1269" spans="1:7" x14ac:dyDescent="0.25">
      <c r="A1269" s="26"/>
      <c r="B1269" s="26"/>
      <c r="C1269" s="26"/>
      <c r="D1269" s="26"/>
      <c r="E1269" s="26"/>
      <c r="F1269" s="27"/>
      <c r="G1269" s="27"/>
    </row>
    <row r="1270" spans="1:7" x14ac:dyDescent="0.25">
      <c r="A1270" s="26"/>
      <c r="B1270" s="26"/>
      <c r="C1270" s="26"/>
      <c r="D1270" s="26"/>
      <c r="E1270" s="26"/>
      <c r="F1270" s="27"/>
      <c r="G1270" s="27"/>
    </row>
    <row r="1271" spans="1:7" x14ac:dyDescent="0.25">
      <c r="A1271" s="26"/>
      <c r="B1271" s="26"/>
      <c r="C1271" s="26"/>
      <c r="D1271" s="26"/>
      <c r="E1271" s="26"/>
      <c r="F1271" s="27"/>
      <c r="G1271" s="27"/>
    </row>
    <row r="1272" spans="1:7" x14ac:dyDescent="0.25">
      <c r="A1272" s="26"/>
      <c r="B1272" s="26"/>
      <c r="C1272" s="26"/>
      <c r="D1272" s="26"/>
      <c r="E1272" s="26"/>
      <c r="F1272" s="27"/>
      <c r="G1272" s="27"/>
    </row>
    <row r="1273" spans="1:7" x14ac:dyDescent="0.25">
      <c r="A1273" s="26"/>
      <c r="B1273" s="26"/>
      <c r="C1273" s="26"/>
      <c r="D1273" s="26"/>
      <c r="E1273" s="26"/>
      <c r="F1273" s="27"/>
      <c r="G1273" s="27"/>
    </row>
    <row r="1274" spans="1:7" x14ac:dyDescent="0.25">
      <c r="A1274" s="26"/>
      <c r="B1274" s="26"/>
      <c r="C1274" s="26"/>
      <c r="D1274" s="26"/>
      <c r="E1274" s="26"/>
      <c r="F1274" s="27"/>
      <c r="G1274" s="27"/>
    </row>
    <row r="1275" spans="1:7" x14ac:dyDescent="0.25">
      <c r="A1275" s="26"/>
      <c r="B1275" s="26"/>
      <c r="C1275" s="26"/>
      <c r="D1275" s="26"/>
      <c r="E1275" s="26"/>
      <c r="F1275" s="27"/>
      <c r="G1275" s="27"/>
    </row>
    <row r="1276" spans="1:7" x14ac:dyDescent="0.25">
      <c r="A1276" s="26"/>
      <c r="B1276" s="26"/>
      <c r="C1276" s="26"/>
      <c r="D1276" s="26"/>
      <c r="E1276" s="26"/>
      <c r="F1276" s="27"/>
      <c r="G1276" s="27"/>
    </row>
    <row r="1277" spans="1:7" x14ac:dyDescent="0.25">
      <c r="A1277" s="26"/>
      <c r="B1277" s="26"/>
      <c r="C1277" s="26"/>
      <c r="D1277" s="26"/>
      <c r="E1277" s="26"/>
      <c r="F1277" s="27"/>
      <c r="G1277" s="27"/>
    </row>
    <row r="1278" spans="1:7" x14ac:dyDescent="0.25">
      <c r="A1278" s="26"/>
      <c r="B1278" s="26"/>
      <c r="C1278" s="26"/>
      <c r="D1278" s="26"/>
      <c r="E1278" s="26"/>
      <c r="F1278" s="27"/>
      <c r="G1278" s="27"/>
    </row>
    <row r="1279" spans="1:7" x14ac:dyDescent="0.25">
      <c r="A1279" s="26"/>
      <c r="B1279" s="26"/>
      <c r="C1279" s="26"/>
      <c r="D1279" s="26"/>
      <c r="E1279" s="26"/>
      <c r="F1279" s="27"/>
      <c r="G1279" s="27"/>
    </row>
    <row r="1280" spans="1:7" x14ac:dyDescent="0.25">
      <c r="A1280" s="26"/>
      <c r="B1280" s="26"/>
      <c r="C1280" s="26"/>
      <c r="D1280" s="26"/>
      <c r="E1280" s="26"/>
      <c r="F1280" s="27"/>
      <c r="G1280" s="27"/>
    </row>
    <row r="1281" spans="1:7" x14ac:dyDescent="0.25">
      <c r="A1281" s="26"/>
      <c r="B1281" s="26"/>
      <c r="C1281" s="26"/>
      <c r="D1281" s="26"/>
      <c r="E1281" s="26"/>
      <c r="F1281" s="27"/>
      <c r="G1281" s="27"/>
    </row>
    <row r="1282" spans="1:7" x14ac:dyDescent="0.25">
      <c r="A1282" s="26"/>
      <c r="B1282" s="26"/>
      <c r="C1282" s="26"/>
      <c r="D1282" s="26"/>
      <c r="E1282" s="26"/>
      <c r="F1282" s="27"/>
      <c r="G1282" s="27"/>
    </row>
    <row r="1283" spans="1:7" x14ac:dyDescent="0.25">
      <c r="A1283" s="26"/>
      <c r="B1283" s="26"/>
      <c r="C1283" s="26"/>
      <c r="D1283" s="26"/>
      <c r="E1283" s="26"/>
      <c r="F1283" s="27"/>
      <c r="G1283" s="27"/>
    </row>
    <row r="1284" spans="1:7" x14ac:dyDescent="0.25">
      <c r="A1284" s="26"/>
      <c r="B1284" s="26"/>
      <c r="C1284" s="26"/>
      <c r="D1284" s="26"/>
      <c r="E1284" s="26"/>
      <c r="F1284" s="27"/>
      <c r="G1284" s="27"/>
    </row>
    <row r="1285" spans="1:7" x14ac:dyDescent="0.25">
      <c r="A1285" s="26"/>
      <c r="B1285" s="26"/>
      <c r="C1285" s="26"/>
      <c r="D1285" s="26"/>
      <c r="E1285" s="26"/>
      <c r="F1285" s="27"/>
      <c r="G1285" s="27"/>
    </row>
    <row r="1286" spans="1:7" x14ac:dyDescent="0.25">
      <c r="A1286" s="26"/>
      <c r="B1286" s="26"/>
      <c r="C1286" s="26"/>
      <c r="D1286" s="26"/>
      <c r="E1286" s="26"/>
      <c r="F1286" s="27"/>
      <c r="G1286" s="27"/>
    </row>
    <row r="1287" spans="1:7" x14ac:dyDescent="0.25">
      <c r="A1287" s="26"/>
      <c r="B1287" s="26"/>
      <c r="C1287" s="26"/>
      <c r="D1287" s="26"/>
      <c r="E1287" s="26"/>
      <c r="F1287" s="27"/>
      <c r="G1287" s="27"/>
    </row>
    <row r="1288" spans="1:7" x14ac:dyDescent="0.25">
      <c r="A1288" s="26"/>
      <c r="B1288" s="26"/>
      <c r="C1288" s="26"/>
      <c r="D1288" s="26"/>
      <c r="E1288" s="26"/>
      <c r="F1288" s="27"/>
      <c r="G1288" s="27"/>
    </row>
    <row r="1289" spans="1:7" x14ac:dyDescent="0.25">
      <c r="A1289" s="26"/>
      <c r="B1289" s="26"/>
      <c r="C1289" s="26"/>
      <c r="D1289" s="26"/>
      <c r="E1289" s="26"/>
      <c r="F1289" s="27"/>
      <c r="G1289" s="27"/>
    </row>
    <row r="1290" spans="1:7" x14ac:dyDescent="0.25">
      <c r="A1290" s="26"/>
      <c r="B1290" s="26"/>
      <c r="C1290" s="26"/>
      <c r="D1290" s="26"/>
      <c r="E1290" s="26"/>
      <c r="F1290" s="27"/>
      <c r="G1290" s="27"/>
    </row>
    <row r="1291" spans="1:7" x14ac:dyDescent="0.25">
      <c r="A1291" s="26"/>
      <c r="B1291" s="26"/>
      <c r="C1291" s="26"/>
      <c r="D1291" s="26"/>
      <c r="E1291" s="26"/>
      <c r="F1291" s="27"/>
      <c r="G1291" s="27"/>
    </row>
    <row r="1292" spans="1:7" x14ac:dyDescent="0.25">
      <c r="A1292" s="26"/>
      <c r="B1292" s="26"/>
      <c r="C1292" s="26"/>
      <c r="D1292" s="26"/>
      <c r="E1292" s="26"/>
      <c r="F1292" s="27"/>
      <c r="G1292" s="27"/>
    </row>
    <row r="1293" spans="1:7" x14ac:dyDescent="0.25">
      <c r="A1293" s="26"/>
      <c r="B1293" s="26"/>
      <c r="C1293" s="26"/>
      <c r="D1293" s="26"/>
      <c r="E1293" s="26"/>
      <c r="F1293" s="27"/>
      <c r="G1293" s="27"/>
    </row>
    <row r="1294" spans="1:7" x14ac:dyDescent="0.25">
      <c r="A1294" s="26"/>
      <c r="B1294" s="26"/>
      <c r="C1294" s="26"/>
      <c r="D1294" s="26"/>
      <c r="E1294" s="26"/>
      <c r="F1294" s="27"/>
      <c r="G1294" s="27"/>
    </row>
    <row r="1295" spans="1:7" x14ac:dyDescent="0.25">
      <c r="A1295" s="26"/>
      <c r="B1295" s="26"/>
      <c r="C1295" s="26"/>
      <c r="D1295" s="26"/>
      <c r="E1295" s="26"/>
      <c r="F1295" s="27"/>
      <c r="G1295" s="27"/>
    </row>
    <row r="1296" spans="1:7" x14ac:dyDescent="0.25">
      <c r="A1296" s="26"/>
      <c r="B1296" s="26"/>
      <c r="C1296" s="26"/>
      <c r="D1296" s="26"/>
      <c r="E1296" s="26"/>
      <c r="F1296" s="27"/>
      <c r="G1296" s="27"/>
    </row>
    <row r="1297" spans="1:7" x14ac:dyDescent="0.25">
      <c r="A1297" s="26"/>
      <c r="B1297" s="26"/>
      <c r="C1297" s="26"/>
      <c r="D1297" s="26"/>
      <c r="E1297" s="26"/>
      <c r="F1297" s="27"/>
      <c r="G1297" s="27"/>
    </row>
    <row r="1298" spans="1:7" x14ac:dyDescent="0.25">
      <c r="A1298" s="26"/>
      <c r="B1298" s="26"/>
      <c r="C1298" s="26"/>
      <c r="D1298" s="26"/>
      <c r="E1298" s="26"/>
      <c r="F1298" s="27"/>
      <c r="G1298" s="27"/>
    </row>
    <row r="1299" spans="1:7" x14ac:dyDescent="0.25">
      <c r="A1299" s="26"/>
      <c r="B1299" s="26"/>
      <c r="C1299" s="26"/>
      <c r="D1299" s="26"/>
      <c r="E1299" s="26"/>
      <c r="F1299" s="27"/>
      <c r="G1299" s="27"/>
    </row>
    <row r="1300" spans="1:7" x14ac:dyDescent="0.25">
      <c r="A1300" s="26"/>
      <c r="B1300" s="26"/>
      <c r="C1300" s="26"/>
      <c r="D1300" s="26"/>
      <c r="E1300" s="26"/>
      <c r="F1300" s="27"/>
      <c r="G1300" s="27"/>
    </row>
    <row r="1301" spans="1:7" x14ac:dyDescent="0.25">
      <c r="A1301" s="26"/>
      <c r="B1301" s="26"/>
      <c r="C1301" s="26"/>
      <c r="D1301" s="26"/>
      <c r="E1301" s="26"/>
      <c r="F1301" s="27"/>
      <c r="G1301" s="27"/>
    </row>
    <row r="1302" spans="1:7" x14ac:dyDescent="0.25">
      <c r="A1302" s="26"/>
      <c r="B1302" s="26"/>
      <c r="C1302" s="26"/>
      <c r="D1302" s="26"/>
      <c r="E1302" s="26"/>
      <c r="F1302" s="27"/>
      <c r="G1302" s="27"/>
    </row>
    <row r="1303" spans="1:7" x14ac:dyDescent="0.25">
      <c r="A1303" s="26"/>
      <c r="B1303" s="26"/>
      <c r="C1303" s="26"/>
      <c r="D1303" s="26"/>
      <c r="E1303" s="26"/>
      <c r="F1303" s="27"/>
      <c r="G1303" s="27"/>
    </row>
    <row r="1304" spans="1:7" x14ac:dyDescent="0.25">
      <c r="A1304" s="26"/>
      <c r="B1304" s="26"/>
      <c r="C1304" s="26"/>
      <c r="D1304" s="26"/>
      <c r="E1304" s="26"/>
      <c r="F1304" s="27"/>
      <c r="G1304" s="27"/>
    </row>
    <row r="1305" spans="1:7" x14ac:dyDescent="0.25">
      <c r="A1305" s="26"/>
      <c r="B1305" s="26"/>
      <c r="C1305" s="26"/>
      <c r="D1305" s="26"/>
      <c r="E1305" s="26"/>
      <c r="F1305" s="27"/>
      <c r="G1305" s="27"/>
    </row>
    <row r="1306" spans="1:7" x14ac:dyDescent="0.25">
      <c r="A1306" s="26"/>
      <c r="B1306" s="26"/>
      <c r="C1306" s="26"/>
      <c r="D1306" s="26"/>
      <c r="E1306" s="26"/>
      <c r="F1306" s="27"/>
      <c r="G1306" s="27"/>
    </row>
    <row r="1307" spans="1:7" x14ac:dyDescent="0.25">
      <c r="A1307" s="26"/>
      <c r="B1307" s="26"/>
      <c r="C1307" s="26"/>
      <c r="D1307" s="26"/>
      <c r="E1307" s="26"/>
      <c r="F1307" s="27"/>
      <c r="G1307" s="27"/>
    </row>
    <row r="1308" spans="1:7" x14ac:dyDescent="0.25">
      <c r="A1308" s="26"/>
      <c r="B1308" s="26"/>
      <c r="C1308" s="26"/>
      <c r="D1308" s="26"/>
      <c r="E1308" s="26"/>
      <c r="F1308" s="27"/>
      <c r="G1308" s="27"/>
    </row>
    <row r="1309" spans="1:7" x14ac:dyDescent="0.25">
      <c r="A1309" s="26"/>
      <c r="B1309" s="26"/>
      <c r="C1309" s="26"/>
      <c r="D1309" s="26"/>
      <c r="E1309" s="26"/>
      <c r="F1309" s="27"/>
      <c r="G1309" s="27"/>
    </row>
    <row r="1310" spans="1:7" x14ac:dyDescent="0.25">
      <c r="A1310" s="26"/>
      <c r="B1310" s="26"/>
      <c r="C1310" s="26"/>
      <c r="D1310" s="26"/>
      <c r="E1310" s="26"/>
      <c r="F1310" s="27"/>
      <c r="G1310" s="27"/>
    </row>
    <row r="1311" spans="1:7" x14ac:dyDescent="0.25">
      <c r="A1311" s="26"/>
      <c r="B1311" s="26"/>
      <c r="C1311" s="26"/>
      <c r="D1311" s="26"/>
      <c r="E1311" s="26"/>
      <c r="F1311" s="27"/>
      <c r="G1311" s="27"/>
    </row>
    <row r="1312" spans="1:7" x14ac:dyDescent="0.25">
      <c r="A1312" s="26"/>
      <c r="B1312" s="26"/>
      <c r="C1312" s="26"/>
      <c r="D1312" s="26"/>
      <c r="E1312" s="26"/>
      <c r="F1312" s="27"/>
      <c r="G1312" s="27"/>
    </row>
    <row r="1313" spans="1:7" x14ac:dyDescent="0.25">
      <c r="A1313" s="26"/>
      <c r="B1313" s="26"/>
      <c r="C1313" s="26"/>
      <c r="D1313" s="26"/>
      <c r="E1313" s="26"/>
      <c r="F1313" s="27"/>
      <c r="G1313" s="27"/>
    </row>
    <row r="1314" spans="1:7" x14ac:dyDescent="0.25">
      <c r="A1314" s="26"/>
      <c r="B1314" s="26"/>
      <c r="C1314" s="26"/>
      <c r="D1314" s="26"/>
      <c r="E1314" s="26"/>
      <c r="F1314" s="27"/>
      <c r="G1314" s="27"/>
    </row>
    <row r="1315" spans="1:7" x14ac:dyDescent="0.25">
      <c r="A1315" s="26"/>
      <c r="B1315" s="26"/>
      <c r="C1315" s="26"/>
      <c r="D1315" s="26"/>
      <c r="E1315" s="26"/>
      <c r="F1315" s="27"/>
      <c r="G1315" s="27"/>
    </row>
    <row r="1316" spans="1:7" x14ac:dyDescent="0.25">
      <c r="A1316" s="26"/>
      <c r="B1316" s="26"/>
      <c r="C1316" s="26"/>
      <c r="D1316" s="26"/>
      <c r="E1316" s="26"/>
      <c r="F1316" s="27"/>
      <c r="G1316" s="27"/>
    </row>
    <row r="1317" spans="1:7" x14ac:dyDescent="0.25">
      <c r="A1317" s="26"/>
      <c r="B1317" s="26"/>
      <c r="C1317" s="26"/>
      <c r="D1317" s="26"/>
      <c r="E1317" s="26"/>
      <c r="F1317" s="27"/>
      <c r="G1317" s="27"/>
    </row>
    <row r="1318" spans="1:7" x14ac:dyDescent="0.25">
      <c r="A1318" s="26"/>
      <c r="B1318" s="26"/>
      <c r="C1318" s="26"/>
      <c r="D1318" s="26"/>
      <c r="E1318" s="26"/>
      <c r="F1318" s="27"/>
      <c r="G1318" s="27"/>
    </row>
    <row r="1319" spans="1:7" x14ac:dyDescent="0.25">
      <c r="A1319" s="26"/>
      <c r="B1319" s="26"/>
      <c r="C1319" s="26"/>
      <c r="D1319" s="26"/>
      <c r="E1319" s="26"/>
      <c r="F1319" s="27"/>
      <c r="G1319" s="27"/>
    </row>
    <row r="1320" spans="1:7" x14ac:dyDescent="0.25">
      <c r="A1320" s="26"/>
      <c r="B1320" s="26"/>
      <c r="C1320" s="26"/>
      <c r="D1320" s="26"/>
      <c r="E1320" s="26"/>
      <c r="F1320" s="27"/>
      <c r="G1320" s="27"/>
    </row>
    <row r="1321" spans="1:7" x14ac:dyDescent="0.25">
      <c r="A1321" s="26"/>
      <c r="B1321" s="26"/>
      <c r="C1321" s="26"/>
      <c r="D1321" s="26"/>
      <c r="E1321" s="26"/>
      <c r="F1321" s="27"/>
      <c r="G1321" s="27"/>
    </row>
    <row r="1322" spans="1:7" x14ac:dyDescent="0.25">
      <c r="A1322" s="26"/>
      <c r="B1322" s="26"/>
      <c r="C1322" s="26"/>
      <c r="D1322" s="26"/>
      <c r="E1322" s="26"/>
      <c r="F1322" s="27"/>
      <c r="G1322" s="27"/>
    </row>
    <row r="1323" spans="1:7" x14ac:dyDescent="0.25">
      <c r="A1323" s="26"/>
      <c r="B1323" s="26"/>
      <c r="C1323" s="26"/>
      <c r="D1323" s="26"/>
      <c r="E1323" s="26"/>
      <c r="F1323" s="27"/>
      <c r="G1323" s="27"/>
    </row>
    <row r="1324" spans="1:7" x14ac:dyDescent="0.25">
      <c r="A1324" s="26"/>
      <c r="B1324" s="26"/>
      <c r="C1324" s="26"/>
      <c r="D1324" s="26"/>
      <c r="E1324" s="26"/>
      <c r="F1324" s="27"/>
      <c r="G1324" s="27"/>
    </row>
    <row r="1325" spans="1:7" x14ac:dyDescent="0.25">
      <c r="A1325" s="26"/>
      <c r="B1325" s="26"/>
      <c r="C1325" s="26"/>
      <c r="D1325" s="26"/>
      <c r="E1325" s="26"/>
      <c r="F1325" s="27"/>
      <c r="G1325" s="27"/>
    </row>
    <row r="1326" spans="1:7" x14ac:dyDescent="0.25">
      <c r="A1326" s="26"/>
      <c r="B1326" s="26"/>
      <c r="C1326" s="26"/>
      <c r="D1326" s="26"/>
      <c r="E1326" s="26"/>
      <c r="F1326" s="27"/>
      <c r="G1326" s="27"/>
    </row>
    <row r="1327" spans="1:7" x14ac:dyDescent="0.25">
      <c r="A1327" s="26"/>
      <c r="B1327" s="26"/>
      <c r="C1327" s="26"/>
      <c r="D1327" s="26"/>
      <c r="E1327" s="26"/>
      <c r="F1327" s="27"/>
      <c r="G1327" s="27"/>
    </row>
    <row r="1328" spans="1:7" x14ac:dyDescent="0.25">
      <c r="A1328" s="26"/>
      <c r="B1328" s="26"/>
      <c r="C1328" s="26"/>
      <c r="D1328" s="26"/>
      <c r="E1328" s="26"/>
      <c r="F1328" s="27"/>
      <c r="G1328" s="27"/>
    </row>
    <row r="1329" spans="1:7" x14ac:dyDescent="0.25">
      <c r="A1329" s="26"/>
      <c r="B1329" s="26"/>
      <c r="C1329" s="26"/>
      <c r="D1329" s="26"/>
      <c r="E1329" s="26"/>
      <c r="F1329" s="27"/>
      <c r="G1329" s="27"/>
    </row>
    <row r="1330" spans="1:7" x14ac:dyDescent="0.25">
      <c r="A1330" s="26"/>
      <c r="B1330" s="26"/>
      <c r="C1330" s="26"/>
      <c r="D1330" s="26"/>
      <c r="E1330" s="26"/>
      <c r="F1330" s="27"/>
      <c r="G1330" s="27"/>
    </row>
    <row r="1331" spans="1:7" x14ac:dyDescent="0.25">
      <c r="A1331" s="26"/>
      <c r="B1331" s="26"/>
      <c r="C1331" s="26"/>
      <c r="D1331" s="26"/>
      <c r="E1331" s="26"/>
      <c r="F1331" s="27"/>
      <c r="G1331" s="27"/>
    </row>
    <row r="1332" spans="1:7" x14ac:dyDescent="0.25">
      <c r="A1332" s="26"/>
      <c r="B1332" s="26"/>
      <c r="C1332" s="26"/>
      <c r="D1332" s="26"/>
      <c r="E1332" s="26"/>
      <c r="F1332" s="27"/>
      <c r="G1332" s="27"/>
    </row>
    <row r="1333" spans="1:7" x14ac:dyDescent="0.25">
      <c r="A1333" s="26"/>
      <c r="B1333" s="26"/>
      <c r="C1333" s="26"/>
      <c r="D1333" s="26"/>
      <c r="E1333" s="26"/>
      <c r="F1333" s="27"/>
      <c r="G1333" s="27"/>
    </row>
    <row r="1334" spans="1:7" x14ac:dyDescent="0.25">
      <c r="A1334" s="26"/>
      <c r="B1334" s="26"/>
      <c r="C1334" s="26"/>
      <c r="D1334" s="26"/>
      <c r="E1334" s="26"/>
      <c r="F1334" s="27"/>
      <c r="G1334" s="27"/>
    </row>
    <row r="1335" spans="1:7" x14ac:dyDescent="0.25">
      <c r="A1335" s="26"/>
      <c r="B1335" s="26"/>
      <c r="C1335" s="26"/>
      <c r="D1335" s="26"/>
      <c r="E1335" s="26"/>
      <c r="F1335" s="27"/>
      <c r="G1335" s="27"/>
    </row>
    <row r="1336" spans="1:7" x14ac:dyDescent="0.25">
      <c r="A1336" s="26"/>
      <c r="B1336" s="26"/>
      <c r="C1336" s="26"/>
      <c r="D1336" s="26"/>
      <c r="E1336" s="26"/>
      <c r="F1336" s="27"/>
      <c r="G1336" s="27"/>
    </row>
    <row r="1337" spans="1:7" x14ac:dyDescent="0.25">
      <c r="A1337" s="26"/>
      <c r="B1337" s="26"/>
      <c r="C1337" s="26"/>
      <c r="D1337" s="26"/>
      <c r="E1337" s="26"/>
      <c r="F1337" s="27"/>
      <c r="G1337" s="27"/>
    </row>
    <row r="1338" spans="1:7" x14ac:dyDescent="0.25">
      <c r="A1338" s="26"/>
      <c r="B1338" s="26"/>
      <c r="C1338" s="26"/>
      <c r="D1338" s="26"/>
      <c r="E1338" s="26"/>
      <c r="F1338" s="27"/>
      <c r="G1338" s="27"/>
    </row>
    <row r="1339" spans="1:7" x14ac:dyDescent="0.25">
      <c r="A1339" s="26"/>
      <c r="B1339" s="26"/>
      <c r="C1339" s="26"/>
      <c r="D1339" s="26"/>
      <c r="E1339" s="26"/>
      <c r="F1339" s="27"/>
      <c r="G1339" s="27"/>
    </row>
    <row r="1340" spans="1:7" x14ac:dyDescent="0.25">
      <c r="A1340" s="26"/>
      <c r="B1340" s="26"/>
      <c r="C1340" s="26"/>
      <c r="D1340" s="26"/>
      <c r="E1340" s="26"/>
      <c r="F1340" s="27"/>
      <c r="G1340" s="27"/>
    </row>
    <row r="1341" spans="1:7" x14ac:dyDescent="0.25">
      <c r="A1341" s="26"/>
      <c r="B1341" s="26"/>
      <c r="C1341" s="26"/>
      <c r="D1341" s="26"/>
      <c r="E1341" s="26"/>
      <c r="F1341" s="27"/>
      <c r="G1341" s="27"/>
    </row>
    <row r="1342" spans="1:7" x14ac:dyDescent="0.25">
      <c r="A1342" s="26"/>
      <c r="B1342" s="26"/>
      <c r="C1342" s="26"/>
      <c r="D1342" s="26"/>
      <c r="E1342" s="26"/>
      <c r="F1342" s="27"/>
      <c r="G1342" s="27"/>
    </row>
    <row r="1343" spans="1:7" x14ac:dyDescent="0.25">
      <c r="A1343" s="26"/>
      <c r="B1343" s="26"/>
      <c r="C1343" s="26"/>
      <c r="D1343" s="26"/>
      <c r="E1343" s="26"/>
      <c r="F1343" s="27"/>
      <c r="G1343" s="27"/>
    </row>
    <row r="1344" spans="1:7" x14ac:dyDescent="0.25">
      <c r="A1344" s="26"/>
      <c r="B1344" s="26"/>
      <c r="C1344" s="26"/>
      <c r="D1344" s="26"/>
      <c r="E1344" s="26"/>
      <c r="F1344" s="27"/>
      <c r="G1344" s="27"/>
    </row>
    <row r="1345" spans="1:7" x14ac:dyDescent="0.25">
      <c r="A1345" s="26"/>
      <c r="B1345" s="26"/>
      <c r="C1345" s="26"/>
      <c r="D1345" s="26"/>
      <c r="E1345" s="26"/>
      <c r="F1345" s="27"/>
      <c r="G1345" s="27"/>
    </row>
    <row r="1346" spans="1:7" x14ac:dyDescent="0.25">
      <c r="A1346" s="26"/>
      <c r="B1346" s="26"/>
      <c r="C1346" s="26"/>
      <c r="D1346" s="26"/>
      <c r="E1346" s="26"/>
      <c r="F1346" s="27"/>
      <c r="G1346" s="27"/>
    </row>
    <row r="1347" spans="1:7" x14ac:dyDescent="0.25">
      <c r="A1347" s="26"/>
      <c r="B1347" s="26"/>
      <c r="C1347" s="26"/>
      <c r="D1347" s="26"/>
      <c r="E1347" s="26"/>
      <c r="F1347" s="27"/>
      <c r="G1347" s="27"/>
    </row>
    <row r="1348" spans="1:7" x14ac:dyDescent="0.25">
      <c r="A1348" s="26"/>
      <c r="B1348" s="26"/>
      <c r="C1348" s="26"/>
      <c r="D1348" s="26"/>
      <c r="E1348" s="26"/>
      <c r="F1348" s="27"/>
      <c r="G1348" s="27"/>
    </row>
    <row r="1349" spans="1:7" x14ac:dyDescent="0.25">
      <c r="A1349" s="26"/>
      <c r="B1349" s="26"/>
      <c r="C1349" s="26"/>
      <c r="D1349" s="26"/>
      <c r="E1349" s="26"/>
      <c r="F1349" s="27"/>
      <c r="G1349" s="27"/>
    </row>
    <row r="1350" spans="1:7" x14ac:dyDescent="0.25">
      <c r="A1350" s="26"/>
      <c r="B1350" s="26"/>
      <c r="C1350" s="26"/>
      <c r="D1350" s="26"/>
      <c r="E1350" s="26"/>
      <c r="F1350" s="27"/>
      <c r="G1350" s="27"/>
    </row>
    <row r="1351" spans="1:7" x14ac:dyDescent="0.25">
      <c r="A1351" s="26"/>
      <c r="B1351" s="26"/>
      <c r="C1351" s="26"/>
      <c r="D1351" s="26"/>
      <c r="E1351" s="26"/>
      <c r="F1351" s="27"/>
      <c r="G1351" s="27"/>
    </row>
    <row r="1352" spans="1:7" x14ac:dyDescent="0.25">
      <c r="A1352" s="26"/>
      <c r="B1352" s="26"/>
      <c r="C1352" s="26"/>
      <c r="D1352" s="26"/>
      <c r="E1352" s="26"/>
      <c r="F1352" s="27"/>
      <c r="G1352" s="27"/>
    </row>
    <row r="1353" spans="1:7" x14ac:dyDescent="0.25">
      <c r="A1353" s="26"/>
      <c r="B1353" s="26"/>
      <c r="C1353" s="26"/>
      <c r="D1353" s="26"/>
      <c r="E1353" s="26"/>
      <c r="F1353" s="27"/>
      <c r="G1353" s="27"/>
    </row>
    <row r="1354" spans="1:7" x14ac:dyDescent="0.25">
      <c r="A1354" s="26"/>
      <c r="B1354" s="26"/>
      <c r="C1354" s="26"/>
      <c r="D1354" s="26"/>
      <c r="E1354" s="26"/>
      <c r="F1354" s="27"/>
      <c r="G1354" s="27"/>
    </row>
    <row r="1355" spans="1:7" x14ac:dyDescent="0.25">
      <c r="A1355" s="26"/>
      <c r="B1355" s="26"/>
      <c r="C1355" s="26"/>
      <c r="D1355" s="26"/>
      <c r="E1355" s="26"/>
      <c r="F1355" s="27"/>
      <c r="G1355" s="27"/>
    </row>
    <row r="1356" spans="1:7" x14ac:dyDescent="0.25">
      <c r="A1356" s="26"/>
      <c r="B1356" s="26"/>
      <c r="C1356" s="26"/>
      <c r="D1356" s="26"/>
      <c r="E1356" s="26"/>
      <c r="F1356" s="27"/>
      <c r="G1356" s="27"/>
    </row>
    <row r="1357" spans="1:7" x14ac:dyDescent="0.25">
      <c r="A1357" s="26"/>
      <c r="B1357" s="26"/>
      <c r="C1357" s="26"/>
      <c r="D1357" s="26"/>
      <c r="E1357" s="26"/>
      <c r="F1357" s="27"/>
      <c r="G1357" s="27"/>
    </row>
    <row r="1358" spans="1:7" x14ac:dyDescent="0.25">
      <c r="A1358" s="26"/>
      <c r="B1358" s="26"/>
      <c r="C1358" s="26"/>
      <c r="D1358" s="26"/>
      <c r="E1358" s="26"/>
      <c r="F1358" s="27"/>
      <c r="G1358" s="27"/>
    </row>
    <row r="1359" spans="1:7" x14ac:dyDescent="0.25">
      <c r="A1359" s="26"/>
      <c r="B1359" s="26"/>
      <c r="C1359" s="26"/>
      <c r="D1359" s="26"/>
      <c r="E1359" s="26"/>
      <c r="F1359" s="27"/>
      <c r="G1359" s="27"/>
    </row>
    <row r="1360" spans="1:7" x14ac:dyDescent="0.25">
      <c r="A1360" s="26"/>
      <c r="B1360" s="26"/>
      <c r="C1360" s="26"/>
      <c r="D1360" s="26"/>
      <c r="E1360" s="26"/>
      <c r="F1360" s="27"/>
      <c r="G1360" s="27"/>
    </row>
    <row r="1361" spans="1:7" x14ac:dyDescent="0.25">
      <c r="A1361" s="26"/>
      <c r="B1361" s="26"/>
      <c r="C1361" s="26"/>
      <c r="D1361" s="26"/>
      <c r="E1361" s="26"/>
      <c r="F1361" s="27"/>
      <c r="G1361" s="27"/>
    </row>
    <row r="1362" spans="1:7" x14ac:dyDescent="0.25">
      <c r="A1362" s="26"/>
      <c r="B1362" s="26"/>
      <c r="C1362" s="26"/>
      <c r="D1362" s="26"/>
      <c r="E1362" s="26"/>
      <c r="F1362" s="27"/>
      <c r="G1362" s="27"/>
    </row>
    <row r="1363" spans="1:7" x14ac:dyDescent="0.25">
      <c r="A1363" s="26"/>
      <c r="B1363" s="26"/>
      <c r="C1363" s="26"/>
      <c r="D1363" s="26"/>
      <c r="E1363" s="26"/>
      <c r="F1363" s="27"/>
      <c r="G1363" s="27"/>
    </row>
    <row r="1364" spans="1:7" x14ac:dyDescent="0.25">
      <c r="A1364" s="26"/>
      <c r="B1364" s="26"/>
      <c r="C1364" s="26"/>
      <c r="D1364" s="26"/>
      <c r="E1364" s="26"/>
      <c r="F1364" s="27"/>
      <c r="G1364" s="27"/>
    </row>
    <row r="1365" spans="1:7" x14ac:dyDescent="0.25">
      <c r="A1365" s="26"/>
      <c r="B1365" s="26"/>
      <c r="C1365" s="26"/>
      <c r="D1365" s="26"/>
      <c r="E1365" s="26"/>
      <c r="F1365" s="27"/>
      <c r="G1365" s="27"/>
    </row>
    <row r="1366" spans="1:7" x14ac:dyDescent="0.25">
      <c r="A1366" s="26"/>
      <c r="B1366" s="26"/>
      <c r="C1366" s="26"/>
      <c r="D1366" s="26"/>
      <c r="E1366" s="26"/>
      <c r="F1366" s="27"/>
      <c r="G1366" s="27"/>
    </row>
    <row r="1367" spans="1:7" x14ac:dyDescent="0.25">
      <c r="A1367" s="26"/>
      <c r="B1367" s="26"/>
      <c r="C1367" s="26"/>
      <c r="D1367" s="26"/>
      <c r="E1367" s="26"/>
      <c r="F1367" s="27"/>
      <c r="G1367" s="27"/>
    </row>
    <row r="1368" spans="1:7" x14ac:dyDescent="0.25">
      <c r="A1368" s="26"/>
      <c r="B1368" s="26"/>
      <c r="C1368" s="26"/>
      <c r="D1368" s="26"/>
      <c r="E1368" s="26"/>
      <c r="F1368" s="27"/>
      <c r="G1368" s="27"/>
    </row>
    <row r="1369" spans="1:7" x14ac:dyDescent="0.25">
      <c r="A1369" s="26"/>
      <c r="B1369" s="26"/>
      <c r="C1369" s="26"/>
      <c r="D1369" s="26"/>
      <c r="E1369" s="26"/>
      <c r="F1369" s="27"/>
      <c r="G1369" s="27"/>
    </row>
    <row r="1370" spans="1:7" x14ac:dyDescent="0.25">
      <c r="A1370" s="26"/>
      <c r="B1370" s="26"/>
      <c r="C1370" s="26"/>
      <c r="D1370" s="26"/>
      <c r="E1370" s="26"/>
      <c r="F1370" s="27"/>
      <c r="G1370" s="27"/>
    </row>
    <row r="1371" spans="1:7" x14ac:dyDescent="0.25">
      <c r="A1371" s="26"/>
      <c r="B1371" s="26"/>
      <c r="C1371" s="26"/>
      <c r="D1371" s="26"/>
      <c r="E1371" s="26"/>
      <c r="F1371" s="27"/>
      <c r="G1371" s="27"/>
    </row>
    <row r="1372" spans="1:7" x14ac:dyDescent="0.25">
      <c r="A1372" s="26"/>
      <c r="B1372" s="26"/>
      <c r="C1372" s="26"/>
      <c r="D1372" s="26"/>
      <c r="E1372" s="26"/>
      <c r="F1372" s="27"/>
      <c r="G1372" s="27"/>
    </row>
    <row r="1373" spans="1:7" x14ac:dyDescent="0.25">
      <c r="A1373" s="26"/>
      <c r="B1373" s="26"/>
      <c r="C1373" s="26"/>
      <c r="D1373" s="26"/>
      <c r="E1373" s="26"/>
      <c r="F1373" s="27"/>
      <c r="G1373" s="27"/>
    </row>
    <row r="1374" spans="1:7" x14ac:dyDescent="0.25">
      <c r="A1374" s="26"/>
      <c r="B1374" s="26"/>
      <c r="C1374" s="26"/>
      <c r="D1374" s="26"/>
      <c r="E1374" s="26"/>
      <c r="F1374" s="27"/>
      <c r="G1374" s="27"/>
    </row>
    <row r="1375" spans="1:7" x14ac:dyDescent="0.25">
      <c r="A1375" s="26"/>
      <c r="B1375" s="26"/>
      <c r="C1375" s="26"/>
      <c r="D1375" s="26"/>
      <c r="E1375" s="26"/>
      <c r="F1375" s="27"/>
      <c r="G1375" s="27"/>
    </row>
    <row r="1376" spans="1:7" x14ac:dyDescent="0.25">
      <c r="A1376" s="26"/>
      <c r="B1376" s="26"/>
      <c r="C1376" s="26"/>
      <c r="D1376" s="26"/>
      <c r="E1376" s="26"/>
      <c r="F1376" s="27"/>
      <c r="G1376" s="27"/>
    </row>
    <row r="1377" spans="1:7" x14ac:dyDescent="0.25">
      <c r="A1377" s="26"/>
      <c r="B1377" s="26"/>
      <c r="C1377" s="26"/>
      <c r="D1377" s="26"/>
      <c r="E1377" s="26"/>
      <c r="F1377" s="27"/>
      <c r="G1377" s="27"/>
    </row>
    <row r="1378" spans="1:7" x14ac:dyDescent="0.25">
      <c r="A1378" s="26"/>
      <c r="B1378" s="26"/>
      <c r="C1378" s="26"/>
      <c r="D1378" s="26"/>
      <c r="E1378" s="26"/>
      <c r="F1378" s="27"/>
      <c r="G1378" s="27"/>
    </row>
    <row r="1379" spans="1:7" x14ac:dyDescent="0.25">
      <c r="A1379" s="26"/>
      <c r="B1379" s="26"/>
      <c r="C1379" s="26"/>
      <c r="D1379" s="26"/>
      <c r="E1379" s="26"/>
      <c r="F1379" s="27"/>
      <c r="G1379" s="27"/>
    </row>
    <row r="1380" spans="1:7" x14ac:dyDescent="0.25">
      <c r="A1380" s="26"/>
      <c r="B1380" s="26"/>
      <c r="C1380" s="26"/>
      <c r="D1380" s="26"/>
      <c r="E1380" s="26"/>
      <c r="F1380" s="27"/>
      <c r="G1380" s="27"/>
    </row>
    <row r="1381" spans="1:7" x14ac:dyDescent="0.25">
      <c r="A1381" s="26"/>
      <c r="B1381" s="26"/>
      <c r="C1381" s="26"/>
      <c r="D1381" s="26"/>
      <c r="E1381" s="26"/>
      <c r="F1381" s="27"/>
      <c r="G1381" s="27"/>
    </row>
    <row r="1382" spans="1:7" x14ac:dyDescent="0.25">
      <c r="A1382" s="26"/>
      <c r="B1382" s="26"/>
      <c r="C1382" s="26"/>
      <c r="D1382" s="26"/>
      <c r="E1382" s="26"/>
      <c r="F1382" s="27"/>
      <c r="G1382" s="27"/>
    </row>
    <row r="1383" spans="1:7" x14ac:dyDescent="0.25">
      <c r="A1383" s="26"/>
      <c r="B1383" s="26"/>
      <c r="C1383" s="26"/>
      <c r="D1383" s="26"/>
      <c r="E1383" s="26"/>
      <c r="F1383" s="27"/>
      <c r="G1383" s="27"/>
    </row>
    <row r="1384" spans="1:7" x14ac:dyDescent="0.25">
      <c r="A1384" s="26"/>
      <c r="B1384" s="26"/>
      <c r="C1384" s="26"/>
      <c r="D1384" s="26"/>
      <c r="E1384" s="26"/>
      <c r="F1384" s="27"/>
      <c r="G1384" s="27"/>
    </row>
    <row r="1385" spans="1:7" x14ac:dyDescent="0.25">
      <c r="A1385" s="26"/>
      <c r="B1385" s="26"/>
      <c r="C1385" s="26"/>
      <c r="D1385" s="26"/>
      <c r="E1385" s="26"/>
      <c r="F1385" s="27"/>
      <c r="G1385" s="27"/>
    </row>
    <row r="1386" spans="1:7" x14ac:dyDescent="0.25">
      <c r="A1386" s="26"/>
      <c r="B1386" s="26"/>
      <c r="C1386" s="26"/>
      <c r="D1386" s="26"/>
      <c r="E1386" s="26"/>
      <c r="F1386" s="27"/>
      <c r="G1386" s="27"/>
    </row>
    <row r="1387" spans="1:7" x14ac:dyDescent="0.25">
      <c r="A1387" s="26"/>
      <c r="B1387" s="26"/>
      <c r="C1387" s="26"/>
      <c r="D1387" s="26"/>
      <c r="E1387" s="26"/>
      <c r="F1387" s="27"/>
      <c r="G1387" s="27"/>
    </row>
    <row r="1388" spans="1:7" x14ac:dyDescent="0.25">
      <c r="A1388" s="26"/>
      <c r="B1388" s="26"/>
      <c r="C1388" s="26"/>
      <c r="D1388" s="26"/>
      <c r="E1388" s="26"/>
      <c r="F1388" s="27"/>
      <c r="G1388" s="27"/>
    </row>
    <row r="1389" spans="1:7" x14ac:dyDescent="0.25">
      <c r="A1389" s="26"/>
      <c r="B1389" s="26"/>
      <c r="C1389" s="26"/>
      <c r="D1389" s="26"/>
      <c r="E1389" s="26"/>
      <c r="F1389" s="27"/>
      <c r="G1389" s="27"/>
    </row>
    <row r="1390" spans="1:7" x14ac:dyDescent="0.25">
      <c r="A1390" s="26"/>
      <c r="B1390" s="26"/>
      <c r="C1390" s="26"/>
      <c r="D1390" s="26"/>
      <c r="E1390" s="26"/>
      <c r="F1390" s="27"/>
      <c r="G1390" s="27"/>
    </row>
    <row r="1391" spans="1:7" x14ac:dyDescent="0.25">
      <c r="A1391" s="26"/>
      <c r="B1391" s="26"/>
      <c r="C1391" s="26"/>
      <c r="D1391" s="26"/>
      <c r="E1391" s="26"/>
      <c r="F1391" s="27"/>
      <c r="G1391" s="27"/>
    </row>
    <row r="1392" spans="1:7" x14ac:dyDescent="0.25">
      <c r="A1392" s="26"/>
      <c r="B1392" s="26"/>
      <c r="C1392" s="26"/>
      <c r="D1392" s="26"/>
      <c r="E1392" s="26"/>
      <c r="F1392" s="27"/>
      <c r="G1392" s="27"/>
    </row>
    <row r="1393" spans="1:7" x14ac:dyDescent="0.25">
      <c r="A1393" s="26"/>
      <c r="B1393" s="26"/>
      <c r="C1393" s="26"/>
      <c r="D1393" s="26"/>
      <c r="E1393" s="26"/>
      <c r="F1393" s="27"/>
      <c r="G1393" s="27"/>
    </row>
    <row r="1394" spans="1:7" x14ac:dyDescent="0.25">
      <c r="A1394" s="26"/>
      <c r="B1394" s="26"/>
      <c r="C1394" s="26"/>
      <c r="D1394" s="26"/>
      <c r="E1394" s="26"/>
      <c r="F1394" s="27"/>
      <c r="G1394" s="27"/>
    </row>
    <row r="1395" spans="1:7" x14ac:dyDescent="0.25">
      <c r="A1395" s="26"/>
      <c r="B1395" s="26"/>
      <c r="C1395" s="26"/>
      <c r="D1395" s="26"/>
      <c r="E1395" s="26"/>
      <c r="F1395" s="27"/>
      <c r="G1395" s="27"/>
    </row>
    <row r="1396" spans="1:7" x14ac:dyDescent="0.25">
      <c r="A1396" s="26"/>
      <c r="B1396" s="26"/>
      <c r="C1396" s="26"/>
      <c r="D1396" s="26"/>
      <c r="E1396" s="26"/>
      <c r="F1396" s="27"/>
      <c r="G1396" s="27"/>
    </row>
    <row r="1397" spans="1:7" x14ac:dyDescent="0.25">
      <c r="A1397" s="26"/>
      <c r="B1397" s="26"/>
      <c r="C1397" s="26"/>
      <c r="D1397" s="26"/>
      <c r="E1397" s="26"/>
      <c r="F1397" s="27"/>
      <c r="G1397" s="27"/>
    </row>
    <row r="1398" spans="1:7" x14ac:dyDescent="0.25">
      <c r="A1398" s="26"/>
      <c r="B1398" s="26"/>
      <c r="C1398" s="26"/>
      <c r="D1398" s="26"/>
      <c r="E1398" s="26"/>
      <c r="F1398" s="27"/>
      <c r="G1398" s="27"/>
    </row>
    <row r="1399" spans="1:7" x14ac:dyDescent="0.25">
      <c r="A1399" s="26"/>
      <c r="B1399" s="26"/>
      <c r="C1399" s="26"/>
      <c r="D1399" s="26"/>
      <c r="E1399" s="26"/>
      <c r="F1399" s="27"/>
      <c r="G1399" s="27"/>
    </row>
    <row r="1400" spans="1:7" x14ac:dyDescent="0.25">
      <c r="A1400" s="26"/>
      <c r="B1400" s="26"/>
      <c r="C1400" s="26"/>
      <c r="D1400" s="26"/>
      <c r="E1400" s="26"/>
      <c r="F1400" s="27"/>
      <c r="G1400" s="27"/>
    </row>
    <row r="1401" spans="1:7" x14ac:dyDescent="0.25">
      <c r="A1401" s="26"/>
      <c r="B1401" s="26"/>
      <c r="C1401" s="26"/>
      <c r="D1401" s="26"/>
      <c r="E1401" s="26"/>
      <c r="F1401" s="27"/>
      <c r="G1401" s="27"/>
    </row>
    <row r="1402" spans="1:7" x14ac:dyDescent="0.25">
      <c r="A1402" s="26"/>
      <c r="B1402" s="26"/>
      <c r="C1402" s="26"/>
      <c r="D1402" s="26"/>
      <c r="E1402" s="26"/>
      <c r="F1402" s="27"/>
      <c r="G1402" s="27"/>
    </row>
    <row r="1403" spans="1:7" x14ac:dyDescent="0.25">
      <c r="A1403" s="26"/>
      <c r="B1403" s="26"/>
      <c r="C1403" s="26"/>
      <c r="D1403" s="26"/>
      <c r="E1403" s="26"/>
      <c r="F1403" s="27"/>
      <c r="G1403" s="27"/>
    </row>
    <row r="1404" spans="1:7" x14ac:dyDescent="0.25">
      <c r="A1404" s="26"/>
      <c r="B1404" s="26"/>
      <c r="C1404" s="26"/>
      <c r="D1404" s="26"/>
      <c r="E1404" s="26"/>
      <c r="F1404" s="27"/>
      <c r="G1404" s="27"/>
    </row>
    <row r="1405" spans="1:7" x14ac:dyDescent="0.25">
      <c r="A1405" s="26"/>
      <c r="B1405" s="26"/>
      <c r="C1405" s="26"/>
      <c r="D1405" s="26"/>
      <c r="E1405" s="26"/>
      <c r="F1405" s="27"/>
      <c r="G1405" s="27"/>
    </row>
    <row r="1406" spans="1:7" x14ac:dyDescent="0.25">
      <c r="A1406" s="26"/>
      <c r="B1406" s="26"/>
      <c r="C1406" s="26"/>
      <c r="D1406" s="26"/>
      <c r="E1406" s="26"/>
      <c r="F1406" s="27"/>
      <c r="G1406" s="27"/>
    </row>
    <row r="1407" spans="1:7" x14ac:dyDescent="0.25">
      <c r="A1407" s="26"/>
      <c r="B1407" s="26"/>
      <c r="C1407" s="26"/>
      <c r="D1407" s="26"/>
      <c r="E1407" s="26"/>
      <c r="F1407" s="27"/>
      <c r="G1407" s="27"/>
    </row>
    <row r="1408" spans="1:7" x14ac:dyDescent="0.25">
      <c r="A1408" s="26"/>
      <c r="B1408" s="26"/>
      <c r="C1408" s="26"/>
      <c r="D1408" s="26"/>
      <c r="E1408" s="26"/>
      <c r="F1408" s="27"/>
      <c r="G1408" s="27"/>
    </row>
    <row r="1409" spans="1:7" x14ac:dyDescent="0.25">
      <c r="A1409" s="26"/>
      <c r="B1409" s="26"/>
      <c r="C1409" s="26"/>
      <c r="D1409" s="26"/>
      <c r="E1409" s="26"/>
      <c r="F1409" s="27"/>
      <c r="G1409" s="27"/>
    </row>
    <row r="1410" spans="1:7" x14ac:dyDescent="0.25">
      <c r="A1410" s="26"/>
      <c r="B1410" s="26"/>
      <c r="C1410" s="26"/>
      <c r="D1410" s="26"/>
      <c r="E1410" s="26"/>
      <c r="F1410" s="27"/>
      <c r="G1410" s="27"/>
    </row>
    <row r="1411" spans="1:7" x14ac:dyDescent="0.25">
      <c r="A1411" s="26"/>
      <c r="B1411" s="26"/>
      <c r="C1411" s="26"/>
      <c r="D1411" s="26"/>
      <c r="E1411" s="26"/>
      <c r="F1411" s="27"/>
      <c r="G1411" s="27"/>
    </row>
    <row r="1412" spans="1:7" x14ac:dyDescent="0.25">
      <c r="A1412" s="26"/>
      <c r="B1412" s="26"/>
      <c r="C1412" s="26"/>
      <c r="D1412" s="26"/>
      <c r="E1412" s="26"/>
      <c r="F1412" s="27"/>
      <c r="G1412" s="27"/>
    </row>
    <row r="1413" spans="1:7" x14ac:dyDescent="0.25">
      <c r="A1413" s="26"/>
      <c r="B1413" s="26"/>
      <c r="C1413" s="26"/>
      <c r="D1413" s="26"/>
      <c r="E1413" s="26"/>
      <c r="F1413" s="27"/>
      <c r="G1413" s="27"/>
    </row>
    <row r="1414" spans="1:7" x14ac:dyDescent="0.25">
      <c r="A1414" s="26"/>
      <c r="B1414" s="26"/>
      <c r="C1414" s="26"/>
      <c r="D1414" s="26"/>
      <c r="E1414" s="26"/>
      <c r="F1414" s="27"/>
      <c r="G1414" s="27"/>
    </row>
    <row r="1415" spans="1:7" x14ac:dyDescent="0.25">
      <c r="A1415" s="26"/>
      <c r="B1415" s="26"/>
      <c r="C1415" s="26"/>
      <c r="D1415" s="26"/>
      <c r="E1415" s="26"/>
      <c r="F1415" s="27"/>
      <c r="G1415" s="27"/>
    </row>
    <row r="1416" spans="1:7" x14ac:dyDescent="0.25">
      <c r="A1416" s="26"/>
      <c r="B1416" s="26"/>
      <c r="C1416" s="26"/>
      <c r="D1416" s="26"/>
      <c r="E1416" s="26"/>
      <c r="F1416" s="27"/>
      <c r="G1416" s="27"/>
    </row>
    <row r="1417" spans="1:7" x14ac:dyDescent="0.25">
      <c r="A1417" s="26"/>
      <c r="B1417" s="26"/>
      <c r="C1417" s="26"/>
      <c r="D1417" s="26"/>
      <c r="E1417" s="26"/>
      <c r="F1417" s="27"/>
      <c r="G1417" s="27"/>
    </row>
    <row r="1418" spans="1:7" x14ac:dyDescent="0.25">
      <c r="A1418" s="26"/>
      <c r="B1418" s="26"/>
      <c r="C1418" s="26"/>
      <c r="D1418" s="26"/>
      <c r="E1418" s="26"/>
      <c r="F1418" s="27"/>
      <c r="G1418" s="27"/>
    </row>
    <row r="1419" spans="1:7" x14ac:dyDescent="0.25">
      <c r="A1419" s="26"/>
      <c r="B1419" s="26"/>
      <c r="C1419" s="26"/>
      <c r="D1419" s="26"/>
      <c r="E1419" s="26"/>
      <c r="F1419" s="27"/>
      <c r="G1419" s="27"/>
    </row>
    <row r="1420" spans="1:7" x14ac:dyDescent="0.25">
      <c r="A1420" s="26"/>
      <c r="B1420" s="26"/>
      <c r="C1420" s="26"/>
      <c r="D1420" s="26"/>
      <c r="E1420" s="26"/>
      <c r="F1420" s="27"/>
      <c r="G1420" s="27"/>
    </row>
    <row r="1421" spans="1:7" x14ac:dyDescent="0.25">
      <c r="A1421" s="26"/>
      <c r="B1421" s="26"/>
      <c r="C1421" s="26"/>
      <c r="D1421" s="26"/>
      <c r="E1421" s="26"/>
      <c r="F1421" s="27"/>
      <c r="G1421" s="27"/>
    </row>
    <row r="1422" spans="1:7" x14ac:dyDescent="0.25">
      <c r="A1422" s="26"/>
      <c r="B1422" s="26"/>
      <c r="C1422" s="26"/>
      <c r="D1422" s="26"/>
      <c r="E1422" s="26"/>
      <c r="F1422" s="27"/>
      <c r="G1422" s="27"/>
    </row>
    <row r="1423" spans="1:7" x14ac:dyDescent="0.25">
      <c r="A1423" s="26"/>
      <c r="B1423" s="26"/>
      <c r="C1423" s="26"/>
      <c r="D1423" s="26"/>
      <c r="E1423" s="26"/>
      <c r="F1423" s="27"/>
      <c r="G1423" s="27"/>
    </row>
    <row r="1424" spans="1:7" x14ac:dyDescent="0.25">
      <c r="A1424" s="26"/>
      <c r="B1424" s="26"/>
      <c r="C1424" s="26"/>
      <c r="D1424" s="26"/>
      <c r="E1424" s="26"/>
      <c r="F1424" s="27"/>
      <c r="G1424" s="27"/>
    </row>
    <row r="1425" spans="1:7" x14ac:dyDescent="0.25">
      <c r="A1425" s="26"/>
      <c r="B1425" s="26"/>
      <c r="C1425" s="26"/>
      <c r="D1425" s="26"/>
      <c r="E1425" s="26"/>
      <c r="F1425" s="27"/>
      <c r="G1425" s="27"/>
    </row>
    <row r="1426" spans="1:7" x14ac:dyDescent="0.25">
      <c r="A1426" s="26"/>
      <c r="B1426" s="26"/>
      <c r="C1426" s="26"/>
      <c r="D1426" s="26"/>
      <c r="E1426" s="26"/>
      <c r="F1426" s="27"/>
      <c r="G1426" s="27"/>
    </row>
    <row r="1427" spans="1:7" x14ac:dyDescent="0.25">
      <c r="A1427" s="26"/>
      <c r="B1427" s="26"/>
      <c r="C1427" s="26"/>
      <c r="D1427" s="26"/>
      <c r="E1427" s="26"/>
      <c r="F1427" s="27"/>
      <c r="G1427" s="27"/>
    </row>
    <row r="1428" spans="1:7" x14ac:dyDescent="0.25">
      <c r="A1428" s="26"/>
      <c r="B1428" s="26"/>
      <c r="C1428" s="26"/>
      <c r="D1428" s="26"/>
      <c r="E1428" s="26"/>
      <c r="F1428" s="27"/>
      <c r="G1428" s="27"/>
    </row>
    <row r="1429" spans="1:7" x14ac:dyDescent="0.25">
      <c r="A1429" s="26"/>
      <c r="B1429" s="26"/>
      <c r="C1429" s="26"/>
      <c r="D1429" s="26"/>
      <c r="E1429" s="26"/>
      <c r="F1429" s="27"/>
      <c r="G1429" s="27"/>
    </row>
    <row r="1430" spans="1:7" x14ac:dyDescent="0.25">
      <c r="A1430" s="26"/>
      <c r="B1430" s="26"/>
      <c r="C1430" s="26"/>
      <c r="D1430" s="26"/>
      <c r="E1430" s="26"/>
      <c r="F1430" s="27"/>
      <c r="G1430" s="27"/>
    </row>
    <row r="1431" spans="1:7" x14ac:dyDescent="0.25">
      <c r="A1431" s="26"/>
      <c r="B1431" s="26"/>
      <c r="C1431" s="26"/>
      <c r="D1431" s="26"/>
      <c r="E1431" s="26"/>
      <c r="F1431" s="27"/>
      <c r="G1431" s="27"/>
    </row>
    <row r="1432" spans="1:7" x14ac:dyDescent="0.25">
      <c r="A1432" s="26"/>
      <c r="B1432" s="26"/>
      <c r="C1432" s="26"/>
      <c r="D1432" s="26"/>
      <c r="E1432" s="26"/>
      <c r="F1432" s="27"/>
      <c r="G1432" s="27"/>
    </row>
    <row r="1433" spans="1:7" x14ac:dyDescent="0.25">
      <c r="A1433" s="26"/>
      <c r="B1433" s="26"/>
      <c r="C1433" s="26"/>
      <c r="D1433" s="26"/>
      <c r="E1433" s="26"/>
      <c r="F1433" s="27"/>
      <c r="G1433" s="27"/>
    </row>
    <row r="1434" spans="1:7" x14ac:dyDescent="0.25">
      <c r="A1434" s="26"/>
      <c r="B1434" s="26"/>
      <c r="C1434" s="26"/>
      <c r="D1434" s="26"/>
      <c r="E1434" s="26"/>
      <c r="F1434" s="27"/>
      <c r="G1434" s="27"/>
    </row>
    <row r="1435" spans="1:7" x14ac:dyDescent="0.25">
      <c r="A1435" s="26"/>
      <c r="B1435" s="26"/>
      <c r="C1435" s="26"/>
      <c r="D1435" s="26"/>
      <c r="E1435" s="26"/>
      <c r="F1435" s="27"/>
      <c r="G1435" s="27"/>
    </row>
    <row r="1436" spans="1:7" x14ac:dyDescent="0.25">
      <c r="A1436" s="26"/>
      <c r="B1436" s="26"/>
      <c r="C1436" s="26"/>
      <c r="D1436" s="26"/>
      <c r="E1436" s="26"/>
      <c r="F1436" s="27"/>
      <c r="G1436" s="27"/>
    </row>
    <row r="1437" spans="1:7" x14ac:dyDescent="0.25">
      <c r="A1437" s="26"/>
      <c r="B1437" s="26"/>
      <c r="C1437" s="26"/>
      <c r="D1437" s="26"/>
      <c r="E1437" s="26"/>
      <c r="F1437" s="27"/>
      <c r="G1437" s="27"/>
    </row>
    <row r="1438" spans="1:7" x14ac:dyDescent="0.25">
      <c r="A1438" s="26"/>
      <c r="B1438" s="26"/>
      <c r="C1438" s="26"/>
      <c r="D1438" s="26"/>
      <c r="E1438" s="26"/>
      <c r="F1438" s="27"/>
      <c r="G1438" s="27"/>
    </row>
    <row r="1439" spans="1:7" x14ac:dyDescent="0.25">
      <c r="A1439" s="26"/>
      <c r="B1439" s="26"/>
      <c r="C1439" s="26"/>
      <c r="D1439" s="26"/>
      <c r="E1439" s="26"/>
      <c r="F1439" s="27"/>
      <c r="G1439" s="27"/>
    </row>
    <row r="1440" spans="1:7" x14ac:dyDescent="0.25">
      <c r="A1440" s="26"/>
      <c r="B1440" s="26"/>
      <c r="C1440" s="26"/>
      <c r="D1440" s="26"/>
      <c r="E1440" s="26"/>
      <c r="F1440" s="27"/>
      <c r="G1440" s="27"/>
    </row>
    <row r="1441" spans="1:7" x14ac:dyDescent="0.25">
      <c r="A1441" s="26"/>
      <c r="B1441" s="26"/>
      <c r="C1441" s="26"/>
      <c r="D1441" s="26"/>
      <c r="E1441" s="26"/>
      <c r="F1441" s="27"/>
      <c r="G1441" s="27"/>
    </row>
    <row r="1442" spans="1:7" x14ac:dyDescent="0.25">
      <c r="A1442" s="26"/>
      <c r="B1442" s="26"/>
      <c r="C1442" s="26"/>
      <c r="D1442" s="26"/>
      <c r="E1442" s="26"/>
      <c r="F1442" s="27"/>
      <c r="G1442" s="27"/>
    </row>
    <row r="1443" spans="1:7" x14ac:dyDescent="0.25">
      <c r="A1443" s="26"/>
      <c r="B1443" s="26"/>
      <c r="C1443" s="26"/>
      <c r="D1443" s="26"/>
      <c r="E1443" s="26"/>
      <c r="F1443" s="27"/>
      <c r="G1443" s="27"/>
    </row>
    <row r="1444" spans="1:7" x14ac:dyDescent="0.25">
      <c r="A1444" s="26"/>
      <c r="B1444" s="26"/>
      <c r="C1444" s="26"/>
      <c r="D1444" s="26"/>
      <c r="E1444" s="26"/>
      <c r="F1444" s="27"/>
      <c r="G1444" s="27"/>
    </row>
    <row r="1445" spans="1:7" x14ac:dyDescent="0.25">
      <c r="A1445" s="26"/>
      <c r="B1445" s="26"/>
      <c r="C1445" s="26"/>
      <c r="D1445" s="26"/>
      <c r="E1445" s="26"/>
      <c r="F1445" s="27"/>
      <c r="G1445" s="27"/>
    </row>
    <row r="1446" spans="1:7" x14ac:dyDescent="0.25">
      <c r="A1446" s="26"/>
      <c r="B1446" s="26"/>
      <c r="C1446" s="26"/>
      <c r="D1446" s="26"/>
      <c r="E1446" s="26"/>
      <c r="F1446" s="27"/>
      <c r="G1446" s="27"/>
    </row>
    <row r="1447" spans="1:7" x14ac:dyDescent="0.25">
      <c r="A1447" s="26"/>
      <c r="B1447" s="26"/>
      <c r="C1447" s="26"/>
      <c r="D1447" s="26"/>
      <c r="E1447" s="26"/>
      <c r="F1447" s="27"/>
      <c r="G1447" s="27"/>
    </row>
    <row r="1448" spans="1:7" x14ac:dyDescent="0.25">
      <c r="A1448" s="26"/>
      <c r="B1448" s="26"/>
      <c r="C1448" s="26"/>
      <c r="D1448" s="26"/>
      <c r="E1448" s="26"/>
      <c r="F1448" s="27"/>
      <c r="G1448" s="27"/>
    </row>
    <row r="1449" spans="1:7" x14ac:dyDescent="0.25">
      <c r="A1449" s="26"/>
      <c r="B1449" s="26"/>
      <c r="C1449" s="26"/>
      <c r="D1449" s="26"/>
      <c r="E1449" s="26"/>
      <c r="F1449" s="27"/>
      <c r="G1449" s="27"/>
    </row>
    <row r="1450" spans="1:7" x14ac:dyDescent="0.25">
      <c r="A1450" s="26"/>
      <c r="B1450" s="26"/>
      <c r="C1450" s="26"/>
      <c r="D1450" s="26"/>
      <c r="E1450" s="26"/>
      <c r="F1450" s="27"/>
      <c r="G1450" s="27"/>
    </row>
    <row r="1451" spans="1:7" x14ac:dyDescent="0.25">
      <c r="A1451" s="26"/>
      <c r="B1451" s="26"/>
      <c r="C1451" s="26"/>
      <c r="D1451" s="26"/>
      <c r="E1451" s="26"/>
      <c r="F1451" s="27"/>
      <c r="G1451" s="27"/>
    </row>
    <row r="1452" spans="1:7" x14ac:dyDescent="0.25">
      <c r="A1452" s="26"/>
      <c r="B1452" s="26"/>
      <c r="C1452" s="26"/>
      <c r="D1452" s="26"/>
      <c r="E1452" s="26"/>
      <c r="F1452" s="27"/>
      <c r="G1452" s="27"/>
    </row>
    <row r="1453" spans="1:7" x14ac:dyDescent="0.25">
      <c r="A1453" s="26"/>
      <c r="B1453" s="26"/>
      <c r="C1453" s="26"/>
      <c r="D1453" s="26"/>
      <c r="E1453" s="26"/>
      <c r="F1453" s="27"/>
      <c r="G1453" s="27"/>
    </row>
    <row r="1454" spans="1:7" x14ac:dyDescent="0.25">
      <c r="A1454" s="26"/>
      <c r="B1454" s="26"/>
      <c r="C1454" s="26"/>
      <c r="D1454" s="26"/>
      <c r="E1454" s="26"/>
      <c r="F1454" s="27"/>
      <c r="G1454" s="27"/>
    </row>
    <row r="1455" spans="1:7" x14ac:dyDescent="0.25">
      <c r="A1455" s="26"/>
      <c r="B1455" s="26"/>
      <c r="C1455" s="26"/>
      <c r="D1455" s="26"/>
      <c r="E1455" s="26"/>
      <c r="F1455" s="27"/>
      <c r="G1455" s="27"/>
    </row>
    <row r="1456" spans="1:7" x14ac:dyDescent="0.25">
      <c r="A1456" s="26"/>
      <c r="B1456" s="26"/>
      <c r="C1456" s="26"/>
      <c r="D1456" s="26"/>
      <c r="E1456" s="26"/>
      <c r="F1456" s="27"/>
      <c r="G1456" s="27"/>
    </row>
    <row r="1457" spans="1:7" x14ac:dyDescent="0.25">
      <c r="A1457" s="26"/>
      <c r="B1457" s="26"/>
      <c r="C1457" s="26"/>
      <c r="D1457" s="26"/>
      <c r="E1457" s="26"/>
      <c r="F1457" s="27"/>
      <c r="G1457" s="27"/>
    </row>
    <row r="1458" spans="1:7" x14ac:dyDescent="0.25">
      <c r="A1458" s="26"/>
      <c r="B1458" s="26"/>
      <c r="C1458" s="26"/>
      <c r="D1458" s="26"/>
      <c r="E1458" s="26"/>
      <c r="F1458" s="27"/>
      <c r="G1458" s="27"/>
    </row>
    <row r="1459" spans="1:7" x14ac:dyDescent="0.25">
      <c r="A1459" s="26"/>
      <c r="B1459" s="26"/>
      <c r="C1459" s="26"/>
      <c r="D1459" s="26"/>
      <c r="E1459" s="26"/>
      <c r="F1459" s="27"/>
      <c r="G1459" s="27"/>
    </row>
    <row r="1460" spans="1:7" x14ac:dyDescent="0.25">
      <c r="A1460" s="26"/>
      <c r="B1460" s="26"/>
      <c r="C1460" s="26"/>
      <c r="D1460" s="26"/>
      <c r="E1460" s="26"/>
      <c r="F1460" s="27"/>
      <c r="G1460" s="27"/>
    </row>
    <row r="1461" spans="1:7" x14ac:dyDescent="0.25">
      <c r="A1461" s="26"/>
      <c r="B1461" s="26"/>
      <c r="C1461" s="26"/>
      <c r="D1461" s="26"/>
      <c r="E1461" s="26"/>
      <c r="F1461" s="27"/>
      <c r="G1461" s="27"/>
    </row>
    <row r="1462" spans="1:7" x14ac:dyDescent="0.25">
      <c r="A1462" s="26"/>
      <c r="B1462" s="26"/>
      <c r="C1462" s="26"/>
      <c r="D1462" s="26"/>
      <c r="E1462" s="26"/>
      <c r="F1462" s="27"/>
      <c r="G1462" s="27"/>
    </row>
    <row r="1463" spans="1:7" x14ac:dyDescent="0.25">
      <c r="A1463" s="26"/>
      <c r="B1463" s="26"/>
      <c r="C1463" s="26"/>
      <c r="D1463" s="26"/>
      <c r="E1463" s="26"/>
      <c r="F1463" s="27"/>
      <c r="G1463" s="27"/>
    </row>
    <row r="1464" spans="1:7" x14ac:dyDescent="0.25">
      <c r="A1464" s="26"/>
      <c r="B1464" s="26"/>
      <c r="C1464" s="26"/>
      <c r="D1464" s="26"/>
      <c r="E1464" s="26"/>
      <c r="F1464" s="27"/>
      <c r="G1464" s="27"/>
    </row>
    <row r="1465" spans="1:7" x14ac:dyDescent="0.25">
      <c r="A1465" s="26"/>
      <c r="B1465" s="26"/>
      <c r="C1465" s="26"/>
      <c r="D1465" s="26"/>
      <c r="E1465" s="26"/>
      <c r="F1465" s="27"/>
      <c r="G1465" s="27"/>
    </row>
    <row r="1466" spans="1:7" x14ac:dyDescent="0.25">
      <c r="A1466" s="26"/>
      <c r="B1466" s="26"/>
      <c r="C1466" s="26"/>
      <c r="D1466" s="26"/>
      <c r="E1466" s="26"/>
      <c r="F1466" s="27"/>
      <c r="G1466" s="27"/>
    </row>
    <row r="1467" spans="1:7" x14ac:dyDescent="0.25">
      <c r="A1467" s="26"/>
      <c r="B1467" s="26"/>
      <c r="C1467" s="26"/>
      <c r="D1467" s="26"/>
      <c r="E1467" s="26"/>
      <c r="F1467" s="27"/>
      <c r="G1467" s="27"/>
    </row>
    <row r="1468" spans="1:7" x14ac:dyDescent="0.25">
      <c r="A1468" s="26"/>
      <c r="B1468" s="26"/>
      <c r="C1468" s="26"/>
      <c r="D1468" s="26"/>
      <c r="E1468" s="26"/>
      <c r="F1468" s="27"/>
      <c r="G1468" s="27"/>
    </row>
    <row r="1469" spans="1:7" x14ac:dyDescent="0.25">
      <c r="A1469" s="26"/>
      <c r="B1469" s="26"/>
      <c r="C1469" s="26"/>
      <c r="D1469" s="26"/>
      <c r="E1469" s="26"/>
      <c r="F1469" s="27"/>
      <c r="G1469" s="27"/>
    </row>
    <row r="1470" spans="1:7" x14ac:dyDescent="0.25">
      <c r="A1470" s="26"/>
      <c r="B1470" s="26"/>
      <c r="C1470" s="26"/>
      <c r="D1470" s="26"/>
      <c r="E1470" s="26"/>
      <c r="F1470" s="27"/>
      <c r="G1470" s="27"/>
    </row>
    <row r="1471" spans="1:7" x14ac:dyDescent="0.25">
      <c r="A1471" s="26"/>
      <c r="B1471" s="26"/>
      <c r="C1471" s="26"/>
      <c r="D1471" s="26"/>
      <c r="E1471" s="26"/>
      <c r="F1471" s="27"/>
      <c r="G1471" s="27"/>
    </row>
    <row r="1472" spans="1:7" x14ac:dyDescent="0.25">
      <c r="A1472" s="26"/>
      <c r="B1472" s="26"/>
      <c r="C1472" s="26"/>
      <c r="D1472" s="26"/>
      <c r="E1472" s="26"/>
      <c r="F1472" s="27"/>
      <c r="G1472" s="27"/>
    </row>
    <row r="1473" spans="1:7" x14ac:dyDescent="0.25">
      <c r="A1473" s="26"/>
      <c r="B1473" s="26"/>
      <c r="C1473" s="26"/>
      <c r="D1473" s="26"/>
      <c r="E1473" s="26"/>
      <c r="F1473" s="27"/>
      <c r="G1473" s="27"/>
    </row>
    <row r="1474" spans="1:7" x14ac:dyDescent="0.25">
      <c r="A1474" s="26"/>
      <c r="B1474" s="26"/>
      <c r="C1474" s="26"/>
      <c r="D1474" s="26"/>
      <c r="E1474" s="26"/>
      <c r="F1474" s="27"/>
      <c r="G1474" s="27"/>
    </row>
    <row r="1475" spans="1:7" x14ac:dyDescent="0.25">
      <c r="A1475" s="26"/>
      <c r="B1475" s="26"/>
      <c r="C1475" s="26"/>
      <c r="D1475" s="26"/>
      <c r="E1475" s="26"/>
      <c r="F1475" s="27"/>
      <c r="G1475" s="27"/>
    </row>
    <row r="1476" spans="1:7" x14ac:dyDescent="0.25">
      <c r="A1476" s="26"/>
      <c r="B1476" s="26"/>
      <c r="C1476" s="26"/>
      <c r="D1476" s="26"/>
      <c r="E1476" s="26"/>
      <c r="F1476" s="27"/>
      <c r="G1476" s="27"/>
    </row>
    <row r="1477" spans="1:7" x14ac:dyDescent="0.25">
      <c r="A1477" s="26"/>
      <c r="B1477" s="26"/>
      <c r="C1477" s="26"/>
      <c r="D1477" s="26"/>
      <c r="E1477" s="26"/>
      <c r="F1477" s="27"/>
      <c r="G1477" s="27"/>
    </row>
    <row r="1478" spans="1:7" x14ac:dyDescent="0.25">
      <c r="A1478" s="26"/>
      <c r="B1478" s="26"/>
      <c r="C1478" s="26"/>
      <c r="D1478" s="26"/>
      <c r="E1478" s="26"/>
      <c r="F1478" s="27"/>
      <c r="G1478" s="27"/>
    </row>
    <row r="1479" spans="1:7" x14ac:dyDescent="0.25">
      <c r="A1479" s="26"/>
      <c r="B1479" s="26"/>
      <c r="C1479" s="26"/>
      <c r="D1479" s="26"/>
      <c r="E1479" s="26"/>
      <c r="F1479" s="27"/>
      <c r="G1479" s="27"/>
    </row>
    <row r="1480" spans="1:7" x14ac:dyDescent="0.25">
      <c r="A1480" s="26"/>
      <c r="B1480" s="26"/>
      <c r="C1480" s="26"/>
      <c r="D1480" s="26"/>
      <c r="E1480" s="26"/>
      <c r="F1480" s="27"/>
      <c r="G1480" s="27"/>
    </row>
    <row r="1481" spans="1:7" x14ac:dyDescent="0.25">
      <c r="A1481" s="26"/>
      <c r="B1481" s="26"/>
      <c r="C1481" s="26"/>
      <c r="D1481" s="26"/>
      <c r="E1481" s="26"/>
      <c r="F1481" s="27"/>
      <c r="G1481" s="27"/>
    </row>
    <row r="1482" spans="1:7" x14ac:dyDescent="0.25">
      <c r="A1482" s="26"/>
      <c r="B1482" s="26"/>
      <c r="C1482" s="26"/>
      <c r="D1482" s="26"/>
      <c r="E1482" s="26"/>
      <c r="F1482" s="27"/>
      <c r="G1482" s="27"/>
    </row>
    <row r="1483" spans="1:7" x14ac:dyDescent="0.25">
      <c r="A1483" s="26"/>
      <c r="B1483" s="26"/>
      <c r="C1483" s="26"/>
      <c r="D1483" s="26"/>
      <c r="E1483" s="26"/>
      <c r="F1483" s="27"/>
      <c r="G1483" s="27"/>
    </row>
    <row r="1484" spans="1:7" x14ac:dyDescent="0.25">
      <c r="A1484" s="26"/>
      <c r="B1484" s="26"/>
      <c r="C1484" s="26"/>
      <c r="D1484" s="26"/>
      <c r="E1484" s="26"/>
      <c r="F1484" s="27"/>
      <c r="G1484" s="27"/>
    </row>
    <row r="1485" spans="1:7" x14ac:dyDescent="0.25">
      <c r="A1485" s="26"/>
      <c r="B1485" s="26"/>
      <c r="C1485" s="26"/>
      <c r="D1485" s="26"/>
      <c r="E1485" s="26"/>
      <c r="F1485" s="27"/>
      <c r="G1485" s="27"/>
    </row>
    <row r="1486" spans="1:7" x14ac:dyDescent="0.25">
      <c r="A1486" s="26"/>
      <c r="B1486" s="26"/>
      <c r="C1486" s="26"/>
      <c r="D1486" s="26"/>
      <c r="E1486" s="26"/>
      <c r="F1486" s="27"/>
      <c r="G1486" s="27"/>
    </row>
    <row r="1487" spans="1:7" x14ac:dyDescent="0.25">
      <c r="A1487" s="26"/>
      <c r="B1487" s="26"/>
      <c r="C1487" s="26"/>
      <c r="D1487" s="26"/>
      <c r="E1487" s="26"/>
      <c r="F1487" s="27"/>
      <c r="G1487" s="27"/>
    </row>
    <row r="1488" spans="1:7" x14ac:dyDescent="0.25">
      <c r="A1488" s="26"/>
      <c r="B1488" s="26"/>
      <c r="C1488" s="26"/>
      <c r="D1488" s="26"/>
      <c r="E1488" s="26"/>
      <c r="F1488" s="27"/>
      <c r="G1488" s="27"/>
    </row>
    <row r="1489" spans="1:7" x14ac:dyDescent="0.25">
      <c r="A1489" s="26"/>
      <c r="B1489" s="26"/>
      <c r="C1489" s="26"/>
      <c r="D1489" s="26"/>
      <c r="E1489" s="26"/>
      <c r="F1489" s="27"/>
      <c r="G1489" s="27"/>
    </row>
    <row r="1490" spans="1:7" x14ac:dyDescent="0.25">
      <c r="A1490" s="26"/>
      <c r="B1490" s="26"/>
      <c r="C1490" s="26"/>
      <c r="D1490" s="26"/>
      <c r="E1490" s="26"/>
      <c r="F1490" s="27"/>
      <c r="G1490" s="27"/>
    </row>
    <row r="1491" spans="1:7" x14ac:dyDescent="0.25">
      <c r="A1491" s="26"/>
      <c r="B1491" s="26"/>
      <c r="C1491" s="26"/>
      <c r="D1491" s="26"/>
      <c r="E1491" s="26"/>
      <c r="F1491" s="27"/>
      <c r="G1491" s="27"/>
    </row>
    <row r="1492" spans="1:7" x14ac:dyDescent="0.25">
      <c r="A1492" s="26"/>
      <c r="B1492" s="26"/>
      <c r="C1492" s="26"/>
      <c r="D1492" s="26"/>
      <c r="E1492" s="26"/>
      <c r="F1492" s="27"/>
      <c r="G1492" s="27"/>
    </row>
    <row r="1493" spans="1:7" x14ac:dyDescent="0.25">
      <c r="A1493" s="26"/>
      <c r="B1493" s="26"/>
      <c r="C1493" s="26"/>
      <c r="D1493" s="26"/>
      <c r="E1493" s="26"/>
      <c r="F1493" s="27"/>
      <c r="G1493" s="27"/>
    </row>
    <row r="1494" spans="1:7" x14ac:dyDescent="0.25">
      <c r="A1494" s="26"/>
      <c r="B1494" s="26"/>
      <c r="C1494" s="26"/>
      <c r="D1494" s="26"/>
      <c r="E1494" s="26"/>
      <c r="F1494" s="27"/>
      <c r="G1494" s="27"/>
    </row>
    <row r="1495" spans="1:7" x14ac:dyDescent="0.25">
      <c r="A1495" s="26"/>
      <c r="B1495" s="26"/>
      <c r="C1495" s="26"/>
      <c r="D1495" s="26"/>
      <c r="E1495" s="26"/>
      <c r="F1495" s="27"/>
      <c r="G1495" s="27"/>
    </row>
    <row r="1496" spans="1:7" x14ac:dyDescent="0.25">
      <c r="A1496" s="26"/>
      <c r="B1496" s="26"/>
      <c r="C1496" s="26"/>
      <c r="D1496" s="26"/>
      <c r="E1496" s="26"/>
      <c r="F1496" s="27"/>
      <c r="G1496" s="27"/>
    </row>
    <row r="1497" spans="1:7" x14ac:dyDescent="0.25">
      <c r="A1497" s="26"/>
      <c r="B1497" s="26"/>
      <c r="C1497" s="26"/>
      <c r="D1497" s="26"/>
      <c r="E1497" s="26"/>
      <c r="F1497" s="27"/>
      <c r="G1497" s="27"/>
    </row>
    <row r="1498" spans="1:7" x14ac:dyDescent="0.25">
      <c r="A1498" s="26"/>
      <c r="B1498" s="26"/>
      <c r="C1498" s="26"/>
      <c r="D1498" s="26"/>
      <c r="E1498" s="26"/>
      <c r="F1498" s="27"/>
      <c r="G1498" s="27"/>
    </row>
    <row r="1499" spans="1:7" x14ac:dyDescent="0.25">
      <c r="A1499" s="26"/>
      <c r="B1499" s="26"/>
      <c r="C1499" s="26"/>
      <c r="D1499" s="26"/>
      <c r="E1499" s="26"/>
      <c r="F1499" s="27"/>
      <c r="G1499" s="27"/>
    </row>
    <row r="1500" spans="1:7" x14ac:dyDescent="0.25">
      <c r="A1500" s="26"/>
      <c r="B1500" s="26"/>
      <c r="C1500" s="26"/>
      <c r="D1500" s="26"/>
      <c r="E1500" s="26"/>
      <c r="F1500" s="27"/>
      <c r="G1500" s="27"/>
    </row>
    <row r="1501" spans="1:7" x14ac:dyDescent="0.25">
      <c r="A1501" s="26"/>
      <c r="B1501" s="26"/>
      <c r="C1501" s="26"/>
      <c r="D1501" s="26"/>
      <c r="E1501" s="26"/>
      <c r="F1501" s="27"/>
      <c r="G1501" s="27"/>
    </row>
    <row r="1502" spans="1:7" x14ac:dyDescent="0.25">
      <c r="A1502" s="26"/>
      <c r="B1502" s="26"/>
      <c r="C1502" s="26"/>
      <c r="D1502" s="26"/>
      <c r="E1502" s="26"/>
      <c r="F1502" s="27"/>
      <c r="G1502" s="27"/>
    </row>
    <row r="1503" spans="1:7" x14ac:dyDescent="0.25">
      <c r="A1503" s="26"/>
      <c r="B1503" s="26"/>
      <c r="C1503" s="26"/>
      <c r="D1503" s="26"/>
      <c r="E1503" s="26"/>
      <c r="F1503" s="27"/>
      <c r="G1503" s="27"/>
    </row>
    <row r="1504" spans="1:7" x14ac:dyDescent="0.25">
      <c r="A1504" s="26"/>
      <c r="B1504" s="26"/>
      <c r="C1504" s="26"/>
      <c r="D1504" s="26"/>
      <c r="E1504" s="26"/>
      <c r="F1504" s="27"/>
      <c r="G1504" s="27"/>
    </row>
    <row r="1505" spans="1:7" x14ac:dyDescent="0.25">
      <c r="A1505" s="26"/>
      <c r="B1505" s="26"/>
      <c r="C1505" s="26"/>
      <c r="D1505" s="26"/>
      <c r="E1505" s="26"/>
      <c r="F1505" s="27"/>
      <c r="G1505" s="27"/>
    </row>
    <row r="1506" spans="1:7" x14ac:dyDescent="0.25">
      <c r="A1506" s="26"/>
      <c r="B1506" s="26"/>
      <c r="C1506" s="26"/>
      <c r="D1506" s="26"/>
      <c r="E1506" s="26"/>
      <c r="F1506" s="27"/>
      <c r="G1506" s="27"/>
    </row>
    <row r="1507" spans="1:7" x14ac:dyDescent="0.25">
      <c r="A1507" s="26"/>
      <c r="B1507" s="26"/>
      <c r="C1507" s="26"/>
      <c r="D1507" s="26"/>
      <c r="E1507" s="26"/>
      <c r="F1507" s="27"/>
      <c r="G1507" s="27"/>
    </row>
    <row r="1508" spans="1:7" x14ac:dyDescent="0.25">
      <c r="A1508" s="26"/>
      <c r="B1508" s="26"/>
      <c r="C1508" s="26"/>
      <c r="D1508" s="26"/>
      <c r="E1508" s="26"/>
      <c r="F1508" s="27"/>
      <c r="G1508" s="27"/>
    </row>
    <row r="1509" spans="1:7" x14ac:dyDescent="0.25">
      <c r="A1509" s="26"/>
      <c r="B1509" s="26"/>
      <c r="C1509" s="26"/>
      <c r="D1509" s="26"/>
      <c r="E1509" s="26"/>
      <c r="F1509" s="27"/>
      <c r="G1509" s="27"/>
    </row>
    <row r="1510" spans="1:7" x14ac:dyDescent="0.25">
      <c r="A1510" s="26"/>
      <c r="B1510" s="26"/>
      <c r="C1510" s="26"/>
      <c r="D1510" s="26"/>
      <c r="E1510" s="26"/>
      <c r="F1510" s="27"/>
      <c r="G1510" s="27"/>
    </row>
    <row r="1511" spans="1:7" x14ac:dyDescent="0.25">
      <c r="A1511" s="26"/>
      <c r="B1511" s="26"/>
      <c r="C1511" s="26"/>
      <c r="D1511" s="26"/>
      <c r="E1511" s="26"/>
      <c r="F1511" s="27"/>
      <c r="G1511" s="27"/>
    </row>
    <row r="1512" spans="1:7" x14ac:dyDescent="0.25">
      <c r="A1512" s="26"/>
      <c r="B1512" s="26"/>
      <c r="C1512" s="26"/>
      <c r="D1512" s="26"/>
      <c r="E1512" s="26"/>
      <c r="F1512" s="27"/>
      <c r="G1512" s="27"/>
    </row>
    <row r="1513" spans="1:7" x14ac:dyDescent="0.25">
      <c r="A1513" s="26"/>
      <c r="B1513" s="26"/>
      <c r="C1513" s="26"/>
      <c r="D1513" s="26"/>
      <c r="E1513" s="26"/>
      <c r="F1513" s="27"/>
      <c r="G1513" s="27"/>
    </row>
    <row r="1514" spans="1:7" x14ac:dyDescent="0.25">
      <c r="A1514" s="26"/>
      <c r="B1514" s="26"/>
      <c r="C1514" s="26"/>
      <c r="D1514" s="26"/>
      <c r="E1514" s="26"/>
      <c r="F1514" s="27"/>
      <c r="G1514" s="27"/>
    </row>
    <row r="1515" spans="1:7" x14ac:dyDescent="0.25">
      <c r="A1515" s="26"/>
      <c r="B1515" s="26"/>
      <c r="C1515" s="26"/>
      <c r="D1515" s="26"/>
      <c r="E1515" s="26"/>
      <c r="F1515" s="27"/>
      <c r="G1515" s="27"/>
    </row>
    <row r="1516" spans="1:7" x14ac:dyDescent="0.25">
      <c r="A1516" s="26"/>
      <c r="B1516" s="26"/>
      <c r="C1516" s="26"/>
      <c r="D1516" s="26"/>
      <c r="E1516" s="26"/>
      <c r="F1516" s="27"/>
      <c r="G1516" s="27"/>
    </row>
    <row r="1517" spans="1:7" x14ac:dyDescent="0.25">
      <c r="A1517" s="26"/>
      <c r="B1517" s="26"/>
      <c r="C1517" s="26"/>
      <c r="D1517" s="26"/>
      <c r="E1517" s="26"/>
      <c r="F1517" s="27"/>
      <c r="G1517" s="27"/>
    </row>
    <row r="1518" spans="1:7" x14ac:dyDescent="0.25">
      <c r="A1518" s="26"/>
      <c r="B1518" s="26"/>
      <c r="C1518" s="26"/>
      <c r="D1518" s="26"/>
      <c r="E1518" s="26"/>
      <c r="F1518" s="27"/>
      <c r="G1518" s="27"/>
    </row>
    <row r="1519" spans="1:7" x14ac:dyDescent="0.25">
      <c r="A1519" s="26"/>
      <c r="B1519" s="26"/>
      <c r="C1519" s="26"/>
      <c r="D1519" s="26"/>
      <c r="E1519" s="26"/>
      <c r="F1519" s="27"/>
      <c r="G1519" s="27"/>
    </row>
    <row r="1520" spans="1:7" x14ac:dyDescent="0.25">
      <c r="A1520" s="26"/>
      <c r="B1520" s="26"/>
      <c r="C1520" s="26"/>
      <c r="D1520" s="26"/>
      <c r="E1520" s="26"/>
      <c r="F1520" s="27"/>
      <c r="G1520" s="27"/>
    </row>
    <row r="1521" spans="1:7" x14ac:dyDescent="0.25">
      <c r="A1521" s="26"/>
      <c r="B1521" s="26"/>
      <c r="C1521" s="26"/>
      <c r="D1521" s="26"/>
      <c r="E1521" s="26"/>
      <c r="F1521" s="27"/>
      <c r="G1521" s="27"/>
    </row>
    <row r="1522" spans="1:7" x14ac:dyDescent="0.25">
      <c r="A1522" s="26"/>
      <c r="B1522" s="26"/>
      <c r="C1522" s="26"/>
      <c r="D1522" s="26"/>
      <c r="E1522" s="26"/>
      <c r="F1522" s="27"/>
      <c r="G1522" s="27"/>
    </row>
    <row r="1523" spans="1:7" x14ac:dyDescent="0.25">
      <c r="A1523" s="26"/>
      <c r="B1523" s="26"/>
      <c r="C1523" s="26"/>
      <c r="D1523" s="26"/>
      <c r="E1523" s="26"/>
      <c r="F1523" s="27"/>
      <c r="G1523" s="27"/>
    </row>
    <row r="1524" spans="1:7" x14ac:dyDescent="0.25">
      <c r="A1524" s="26"/>
      <c r="B1524" s="26"/>
      <c r="C1524" s="26"/>
      <c r="D1524" s="26"/>
      <c r="E1524" s="26"/>
      <c r="F1524" s="27"/>
      <c r="G1524" s="27"/>
    </row>
    <row r="1525" spans="1:7" x14ac:dyDescent="0.25">
      <c r="A1525" s="26"/>
      <c r="B1525" s="26"/>
      <c r="C1525" s="26"/>
      <c r="D1525" s="26"/>
      <c r="E1525" s="26"/>
      <c r="F1525" s="27"/>
      <c r="G1525" s="27"/>
    </row>
    <row r="1526" spans="1:7" x14ac:dyDescent="0.25">
      <c r="A1526" s="26"/>
      <c r="B1526" s="26"/>
      <c r="C1526" s="26"/>
      <c r="D1526" s="26"/>
      <c r="E1526" s="26"/>
      <c r="F1526" s="27"/>
      <c r="G1526" s="27"/>
    </row>
    <row r="1527" spans="1:7" x14ac:dyDescent="0.25">
      <c r="A1527" s="26"/>
      <c r="B1527" s="26"/>
      <c r="C1527" s="26"/>
      <c r="D1527" s="26"/>
      <c r="E1527" s="26"/>
      <c r="F1527" s="27"/>
      <c r="G1527" s="27"/>
    </row>
    <row r="1528" spans="1:7" x14ac:dyDescent="0.25">
      <c r="A1528" s="26"/>
      <c r="B1528" s="26"/>
      <c r="C1528" s="26"/>
      <c r="D1528" s="26"/>
      <c r="E1528" s="26"/>
      <c r="F1528" s="27"/>
      <c r="G1528" s="27"/>
    </row>
    <row r="1529" spans="1:7" x14ac:dyDescent="0.25">
      <c r="A1529" s="26"/>
      <c r="B1529" s="26"/>
      <c r="C1529" s="26"/>
      <c r="D1529" s="26"/>
      <c r="E1529" s="26"/>
      <c r="F1529" s="27"/>
      <c r="G1529" s="27"/>
    </row>
    <row r="1530" spans="1:7" x14ac:dyDescent="0.25">
      <c r="A1530" s="26"/>
      <c r="B1530" s="26"/>
      <c r="C1530" s="26"/>
      <c r="D1530" s="26"/>
      <c r="E1530" s="26"/>
      <c r="F1530" s="27"/>
      <c r="G1530" s="27"/>
    </row>
    <row r="1531" spans="1:7" x14ac:dyDescent="0.25">
      <c r="A1531" s="26"/>
      <c r="B1531" s="26"/>
      <c r="C1531" s="26"/>
      <c r="D1531" s="26"/>
      <c r="E1531" s="26"/>
      <c r="F1531" s="27"/>
      <c r="G1531" s="27"/>
    </row>
    <row r="1532" spans="1:7" x14ac:dyDescent="0.25">
      <c r="A1532" s="26"/>
      <c r="B1532" s="26"/>
      <c r="C1532" s="26"/>
      <c r="D1532" s="26"/>
      <c r="E1532" s="26"/>
      <c r="F1532" s="27"/>
      <c r="G1532" s="27"/>
    </row>
    <row r="1533" spans="1:7" x14ac:dyDescent="0.25">
      <c r="A1533" s="26"/>
      <c r="B1533" s="26"/>
      <c r="C1533" s="26"/>
      <c r="D1533" s="26"/>
      <c r="E1533" s="26"/>
      <c r="F1533" s="27"/>
      <c r="G1533" s="27"/>
    </row>
    <row r="1534" spans="1:7" x14ac:dyDescent="0.25">
      <c r="A1534" s="26"/>
      <c r="B1534" s="26"/>
      <c r="C1534" s="26"/>
      <c r="D1534" s="26"/>
      <c r="E1534" s="26"/>
      <c r="F1534" s="27"/>
      <c r="G1534" s="27"/>
    </row>
    <row r="1535" spans="1:7" x14ac:dyDescent="0.25">
      <c r="A1535" s="26"/>
      <c r="B1535" s="26"/>
      <c r="C1535" s="26"/>
      <c r="D1535" s="26"/>
      <c r="E1535" s="26"/>
      <c r="F1535" s="27"/>
      <c r="G1535" s="27"/>
    </row>
    <row r="1536" spans="1:7" x14ac:dyDescent="0.25">
      <c r="A1536" s="26"/>
      <c r="B1536" s="26"/>
      <c r="C1536" s="26"/>
      <c r="D1536" s="26"/>
      <c r="E1536" s="26"/>
      <c r="F1536" s="27"/>
      <c r="G1536" s="27"/>
    </row>
    <row r="1537" spans="1:7" x14ac:dyDescent="0.25">
      <c r="A1537" s="26"/>
      <c r="B1537" s="26"/>
      <c r="C1537" s="26"/>
      <c r="D1537" s="26"/>
      <c r="E1537" s="26"/>
      <c r="F1537" s="27"/>
      <c r="G1537" s="27"/>
    </row>
    <row r="1538" spans="1:7" x14ac:dyDescent="0.25">
      <c r="A1538" s="26"/>
      <c r="B1538" s="26"/>
      <c r="C1538" s="26"/>
      <c r="D1538" s="26"/>
      <c r="E1538" s="26"/>
      <c r="F1538" s="27"/>
      <c r="G1538" s="27"/>
    </row>
    <row r="1539" spans="1:7" x14ac:dyDescent="0.25">
      <c r="A1539" s="26"/>
      <c r="B1539" s="26"/>
      <c r="C1539" s="26"/>
      <c r="D1539" s="26"/>
      <c r="E1539" s="26"/>
      <c r="F1539" s="27"/>
      <c r="G1539" s="27"/>
    </row>
    <row r="1540" spans="1:7" x14ac:dyDescent="0.25">
      <c r="A1540" s="26"/>
      <c r="B1540" s="26"/>
      <c r="C1540" s="26"/>
      <c r="D1540" s="26"/>
      <c r="E1540" s="26"/>
      <c r="F1540" s="27"/>
      <c r="G1540" s="27"/>
    </row>
    <row r="1541" spans="1:7" x14ac:dyDescent="0.25">
      <c r="A1541" s="26"/>
      <c r="B1541" s="26"/>
      <c r="C1541" s="26"/>
      <c r="D1541" s="26"/>
      <c r="E1541" s="26"/>
      <c r="F1541" s="27"/>
      <c r="G1541" s="27"/>
    </row>
    <row r="1542" spans="1:7" x14ac:dyDescent="0.25">
      <c r="A1542" s="26"/>
      <c r="B1542" s="26"/>
      <c r="C1542" s="26"/>
      <c r="D1542" s="26"/>
      <c r="E1542" s="26"/>
      <c r="F1542" s="27"/>
      <c r="G1542" s="27"/>
    </row>
    <row r="1543" spans="1:7" x14ac:dyDescent="0.25">
      <c r="A1543" s="26"/>
      <c r="B1543" s="26"/>
      <c r="C1543" s="26"/>
      <c r="D1543" s="26"/>
      <c r="E1543" s="26"/>
      <c r="F1543" s="27"/>
      <c r="G1543" s="27"/>
    </row>
    <row r="1544" spans="1:7" x14ac:dyDescent="0.25">
      <c r="A1544" s="26"/>
      <c r="B1544" s="26"/>
      <c r="C1544" s="26"/>
      <c r="D1544" s="26"/>
      <c r="E1544" s="26"/>
      <c r="F1544" s="27"/>
      <c r="G1544" s="27"/>
    </row>
    <row r="1545" spans="1:7" x14ac:dyDescent="0.25">
      <c r="A1545" s="26"/>
      <c r="B1545" s="26"/>
      <c r="C1545" s="26"/>
      <c r="D1545" s="26"/>
      <c r="E1545" s="26"/>
      <c r="F1545" s="27"/>
      <c r="G1545" s="27"/>
    </row>
    <row r="1546" spans="1:7" x14ac:dyDescent="0.25">
      <c r="A1546" s="26"/>
      <c r="B1546" s="26"/>
      <c r="C1546" s="26"/>
      <c r="D1546" s="26"/>
      <c r="E1546" s="26"/>
      <c r="F1546" s="27"/>
      <c r="G1546" s="27"/>
    </row>
    <row r="1547" spans="1:7" x14ac:dyDescent="0.25">
      <c r="A1547" s="26"/>
      <c r="B1547" s="26"/>
      <c r="C1547" s="26"/>
      <c r="D1547" s="26"/>
      <c r="E1547" s="26"/>
      <c r="F1547" s="27"/>
      <c r="G1547" s="27"/>
    </row>
    <row r="1548" spans="1:7" x14ac:dyDescent="0.25">
      <c r="A1548" s="26"/>
      <c r="B1548" s="26"/>
      <c r="C1548" s="26"/>
      <c r="D1548" s="26"/>
      <c r="E1548" s="26"/>
      <c r="F1548" s="27"/>
      <c r="G1548" s="27"/>
    </row>
    <row r="1549" spans="1:7" x14ac:dyDescent="0.25">
      <c r="A1549" s="26"/>
      <c r="B1549" s="26"/>
      <c r="C1549" s="26"/>
      <c r="D1549" s="26"/>
      <c r="E1549" s="26"/>
      <c r="F1549" s="27"/>
      <c r="G1549" s="27"/>
    </row>
    <row r="1550" spans="1:7" x14ac:dyDescent="0.25">
      <c r="A1550" s="26"/>
      <c r="B1550" s="26"/>
      <c r="C1550" s="26"/>
      <c r="D1550" s="26"/>
      <c r="E1550" s="26"/>
      <c r="F1550" s="27"/>
      <c r="G1550" s="27"/>
    </row>
    <row r="1551" spans="1:7" x14ac:dyDescent="0.25">
      <c r="A1551" s="26"/>
      <c r="B1551" s="26"/>
      <c r="C1551" s="26"/>
      <c r="D1551" s="26"/>
      <c r="E1551" s="26"/>
      <c r="F1551" s="27"/>
      <c r="G1551" s="27"/>
    </row>
    <row r="1552" spans="1:7" x14ac:dyDescent="0.25">
      <c r="A1552" s="26"/>
      <c r="B1552" s="26"/>
      <c r="C1552" s="26"/>
      <c r="D1552" s="26"/>
      <c r="E1552" s="26"/>
      <c r="F1552" s="27"/>
      <c r="G1552" s="27"/>
    </row>
    <row r="1553" spans="1:7" x14ac:dyDescent="0.25">
      <c r="A1553" s="26"/>
      <c r="B1553" s="26"/>
      <c r="C1553" s="26"/>
      <c r="D1553" s="26"/>
      <c r="E1553" s="26"/>
      <c r="F1553" s="27"/>
      <c r="G1553" s="27"/>
    </row>
    <row r="1554" spans="1:7" x14ac:dyDescent="0.25">
      <c r="A1554" s="26"/>
      <c r="B1554" s="26"/>
      <c r="C1554" s="26"/>
      <c r="D1554" s="26"/>
      <c r="E1554" s="26"/>
      <c r="F1554" s="27"/>
      <c r="G1554" s="27"/>
    </row>
    <row r="1555" spans="1:7" x14ac:dyDescent="0.25">
      <c r="A1555" s="26"/>
      <c r="B1555" s="26"/>
      <c r="C1555" s="26"/>
      <c r="D1555" s="26"/>
      <c r="E1555" s="26"/>
      <c r="F1555" s="27"/>
      <c r="G1555" s="27"/>
    </row>
    <row r="1556" spans="1:7" x14ac:dyDescent="0.25">
      <c r="A1556" s="26"/>
      <c r="B1556" s="26"/>
      <c r="C1556" s="26"/>
      <c r="D1556" s="26"/>
      <c r="E1556" s="26"/>
      <c r="F1556" s="27"/>
      <c r="G1556" s="27"/>
    </row>
    <row r="1557" spans="1:7" x14ac:dyDescent="0.25">
      <c r="A1557" s="26"/>
      <c r="B1557" s="26"/>
      <c r="C1557" s="26"/>
      <c r="D1557" s="26"/>
      <c r="E1557" s="26"/>
      <c r="F1557" s="27"/>
      <c r="G1557" s="27"/>
    </row>
    <row r="1558" spans="1:7" x14ac:dyDescent="0.25">
      <c r="A1558" s="26"/>
      <c r="B1558" s="26"/>
      <c r="C1558" s="26"/>
      <c r="D1558" s="26"/>
      <c r="E1558" s="26"/>
      <c r="F1558" s="27"/>
      <c r="G1558" s="27"/>
    </row>
    <row r="1559" spans="1:7" x14ac:dyDescent="0.25">
      <c r="A1559" s="26"/>
      <c r="B1559" s="26"/>
      <c r="C1559" s="26"/>
      <c r="D1559" s="26"/>
      <c r="E1559" s="26"/>
      <c r="F1559" s="27"/>
      <c r="G1559" s="27"/>
    </row>
    <row r="1560" spans="1:7" x14ac:dyDescent="0.25">
      <c r="A1560" s="26"/>
      <c r="B1560" s="26"/>
      <c r="C1560" s="26"/>
      <c r="D1560" s="26"/>
      <c r="E1560" s="26"/>
      <c r="F1560" s="27"/>
      <c r="G1560" s="27"/>
    </row>
    <row r="1561" spans="1:7" x14ac:dyDescent="0.25">
      <c r="A1561" s="26"/>
      <c r="B1561" s="26"/>
      <c r="C1561" s="26"/>
      <c r="D1561" s="26"/>
      <c r="E1561" s="26"/>
      <c r="F1561" s="27"/>
      <c r="G1561" s="27"/>
    </row>
    <row r="1562" spans="1:7" x14ac:dyDescent="0.25">
      <c r="A1562" s="26"/>
      <c r="B1562" s="26"/>
      <c r="C1562" s="26"/>
      <c r="D1562" s="26"/>
      <c r="E1562" s="26"/>
      <c r="F1562" s="27"/>
      <c r="G1562" s="27"/>
    </row>
    <row r="1563" spans="1:7" x14ac:dyDescent="0.25">
      <c r="A1563" s="26"/>
      <c r="B1563" s="26"/>
      <c r="C1563" s="26"/>
      <c r="D1563" s="26"/>
      <c r="E1563" s="26"/>
      <c r="F1563" s="27"/>
      <c r="G1563" s="27"/>
    </row>
    <row r="1564" spans="1:7" x14ac:dyDescent="0.25">
      <c r="A1564" s="26"/>
      <c r="B1564" s="26"/>
      <c r="C1564" s="26"/>
      <c r="D1564" s="26"/>
      <c r="E1564" s="26"/>
      <c r="F1564" s="27"/>
      <c r="G1564" s="27"/>
    </row>
    <row r="1565" spans="1:7" x14ac:dyDescent="0.25">
      <c r="A1565" s="26"/>
      <c r="B1565" s="26"/>
      <c r="C1565" s="26"/>
      <c r="D1565" s="26"/>
      <c r="E1565" s="26"/>
      <c r="F1565" s="27"/>
      <c r="G1565" s="27"/>
    </row>
    <row r="1566" spans="1:7" x14ac:dyDescent="0.25">
      <c r="A1566" s="26"/>
      <c r="B1566" s="26"/>
      <c r="C1566" s="26"/>
      <c r="D1566" s="26"/>
      <c r="E1566" s="26"/>
      <c r="F1566" s="27"/>
      <c r="G1566" s="27"/>
    </row>
    <row r="1567" spans="1:7" x14ac:dyDescent="0.25">
      <c r="A1567" s="26"/>
      <c r="B1567" s="26"/>
      <c r="C1567" s="26"/>
      <c r="D1567" s="26"/>
      <c r="E1567" s="26"/>
      <c r="F1567" s="27"/>
      <c r="G1567" s="27"/>
    </row>
    <row r="1568" spans="1:7" x14ac:dyDescent="0.25">
      <c r="A1568" s="26"/>
      <c r="B1568" s="26"/>
      <c r="C1568" s="26"/>
      <c r="D1568" s="26"/>
      <c r="E1568" s="26"/>
      <c r="F1568" s="27"/>
      <c r="G1568" s="27"/>
    </row>
    <row r="1569" spans="1:7" x14ac:dyDescent="0.25">
      <c r="A1569" s="26"/>
      <c r="B1569" s="26"/>
      <c r="C1569" s="26"/>
      <c r="D1569" s="26"/>
      <c r="E1569" s="26"/>
      <c r="F1569" s="27"/>
      <c r="G1569" s="27"/>
    </row>
    <row r="1570" spans="1:7" x14ac:dyDescent="0.25">
      <c r="A1570" s="26"/>
      <c r="B1570" s="26"/>
      <c r="C1570" s="26"/>
      <c r="D1570" s="26"/>
      <c r="E1570" s="26"/>
      <c r="F1570" s="27"/>
      <c r="G1570" s="27"/>
    </row>
    <row r="1571" spans="1:7" x14ac:dyDescent="0.25">
      <c r="A1571" s="26"/>
      <c r="B1571" s="26"/>
      <c r="C1571" s="26"/>
      <c r="D1571" s="26"/>
      <c r="E1571" s="26"/>
      <c r="F1571" s="27"/>
      <c r="G1571" s="27"/>
    </row>
    <row r="1572" spans="1:7" x14ac:dyDescent="0.25">
      <c r="A1572" s="26"/>
      <c r="B1572" s="26"/>
      <c r="C1572" s="26"/>
      <c r="D1572" s="26"/>
      <c r="E1572" s="26"/>
      <c r="F1572" s="27"/>
      <c r="G1572" s="27"/>
    </row>
    <row r="1573" spans="1:7" x14ac:dyDescent="0.25">
      <c r="A1573" s="26"/>
      <c r="B1573" s="26"/>
      <c r="C1573" s="26"/>
      <c r="D1573" s="26"/>
      <c r="E1573" s="26"/>
      <c r="F1573" s="27"/>
      <c r="G1573" s="27"/>
    </row>
    <row r="1574" spans="1:7" x14ac:dyDescent="0.25">
      <c r="A1574" s="26"/>
      <c r="B1574" s="26"/>
      <c r="C1574" s="26"/>
      <c r="D1574" s="26"/>
      <c r="E1574" s="26"/>
      <c r="F1574" s="27"/>
      <c r="G1574" s="27"/>
    </row>
    <row r="1575" spans="1:7" x14ac:dyDescent="0.25">
      <c r="A1575" s="26"/>
      <c r="B1575" s="26"/>
      <c r="C1575" s="26"/>
      <c r="D1575" s="26"/>
      <c r="E1575" s="26"/>
      <c r="F1575" s="27"/>
      <c r="G1575" s="27"/>
    </row>
    <row r="1576" spans="1:7" x14ac:dyDescent="0.25">
      <c r="A1576" s="26"/>
      <c r="B1576" s="26"/>
      <c r="C1576" s="26"/>
      <c r="D1576" s="26"/>
      <c r="E1576" s="26"/>
      <c r="F1576" s="27"/>
      <c r="G1576" s="27"/>
    </row>
    <row r="1577" spans="1:7" x14ac:dyDescent="0.25">
      <c r="A1577" s="26"/>
      <c r="B1577" s="26"/>
      <c r="C1577" s="26"/>
      <c r="D1577" s="26"/>
      <c r="E1577" s="26"/>
      <c r="F1577" s="27"/>
      <c r="G1577" s="27"/>
    </row>
    <row r="1578" spans="1:7" x14ac:dyDescent="0.25">
      <c r="A1578" s="26"/>
      <c r="B1578" s="26"/>
      <c r="C1578" s="26"/>
      <c r="D1578" s="26"/>
      <c r="E1578" s="26"/>
      <c r="F1578" s="27"/>
      <c r="G1578" s="27"/>
    </row>
    <row r="1579" spans="1:7" x14ac:dyDescent="0.25">
      <c r="A1579" s="26"/>
      <c r="B1579" s="26"/>
      <c r="C1579" s="26"/>
      <c r="D1579" s="26"/>
      <c r="E1579" s="26"/>
      <c r="F1579" s="27"/>
      <c r="G1579" s="27"/>
    </row>
    <row r="1580" spans="1:7" x14ac:dyDescent="0.25">
      <c r="A1580" s="26"/>
      <c r="B1580" s="26"/>
      <c r="C1580" s="26"/>
      <c r="D1580" s="26"/>
      <c r="E1580" s="26"/>
      <c r="F1580" s="27"/>
      <c r="G1580" s="27"/>
    </row>
    <row r="1581" spans="1:7" x14ac:dyDescent="0.25">
      <c r="A1581" s="26"/>
      <c r="B1581" s="26"/>
      <c r="C1581" s="26"/>
      <c r="D1581" s="26"/>
      <c r="E1581" s="26"/>
      <c r="F1581" s="27"/>
      <c r="G1581" s="27"/>
    </row>
    <row r="1582" spans="1:7" x14ac:dyDescent="0.25">
      <c r="A1582" s="26"/>
      <c r="B1582" s="26"/>
      <c r="C1582" s="26"/>
      <c r="D1582" s="26"/>
      <c r="E1582" s="26"/>
      <c r="F1582" s="27"/>
      <c r="G1582" s="27"/>
    </row>
    <row r="1583" spans="1:7" x14ac:dyDescent="0.25">
      <c r="A1583" s="26"/>
      <c r="B1583" s="26"/>
      <c r="C1583" s="26"/>
      <c r="D1583" s="26"/>
      <c r="E1583" s="26"/>
      <c r="F1583" s="27"/>
      <c r="G1583" s="27"/>
    </row>
    <row r="1584" spans="1:7" x14ac:dyDescent="0.25">
      <c r="A1584" s="26"/>
      <c r="B1584" s="26"/>
      <c r="C1584" s="26"/>
      <c r="D1584" s="26"/>
      <c r="E1584" s="26"/>
      <c r="F1584" s="27"/>
      <c r="G1584" s="27"/>
    </row>
    <row r="1585" spans="1:7" x14ac:dyDescent="0.25">
      <c r="A1585" s="26"/>
      <c r="B1585" s="26"/>
      <c r="C1585" s="26"/>
      <c r="D1585" s="26"/>
      <c r="E1585" s="26"/>
      <c r="F1585" s="27"/>
      <c r="G1585" s="27"/>
    </row>
    <row r="1586" spans="1:7" x14ac:dyDescent="0.25">
      <c r="A1586" s="26"/>
      <c r="B1586" s="26"/>
      <c r="C1586" s="26"/>
      <c r="D1586" s="26"/>
      <c r="E1586" s="26"/>
      <c r="F1586" s="27"/>
      <c r="G1586" s="27"/>
    </row>
    <row r="1587" spans="1:7" x14ac:dyDescent="0.25">
      <c r="A1587" s="26"/>
      <c r="B1587" s="26"/>
      <c r="C1587" s="26"/>
      <c r="D1587" s="26"/>
      <c r="E1587" s="26"/>
      <c r="F1587" s="27"/>
      <c r="G1587" s="27"/>
    </row>
    <row r="1588" spans="1:7" x14ac:dyDescent="0.25">
      <c r="A1588" s="26"/>
      <c r="B1588" s="26"/>
      <c r="C1588" s="26"/>
      <c r="D1588" s="26"/>
      <c r="E1588" s="26"/>
      <c r="F1588" s="27"/>
      <c r="G1588" s="27"/>
    </row>
    <row r="1589" spans="1:7" x14ac:dyDescent="0.25">
      <c r="A1589" s="26"/>
      <c r="B1589" s="26"/>
      <c r="C1589" s="26"/>
      <c r="D1589" s="26"/>
      <c r="E1589" s="26"/>
      <c r="F1589" s="27"/>
      <c r="G1589" s="27"/>
    </row>
    <row r="1590" spans="1:7" x14ac:dyDescent="0.25">
      <c r="A1590" s="26"/>
      <c r="B1590" s="26"/>
      <c r="C1590" s="26"/>
      <c r="D1590" s="26"/>
      <c r="E1590" s="26"/>
      <c r="F1590" s="27"/>
      <c r="G1590" s="27"/>
    </row>
    <row r="1591" spans="1:7" x14ac:dyDescent="0.25">
      <c r="A1591" s="26"/>
      <c r="B1591" s="26"/>
      <c r="C1591" s="26"/>
      <c r="D1591" s="26"/>
      <c r="E1591" s="26"/>
      <c r="F1591" s="27"/>
      <c r="G1591" s="27"/>
    </row>
    <row r="1592" spans="1:7" x14ac:dyDescent="0.25">
      <c r="A1592" s="26"/>
      <c r="B1592" s="26"/>
      <c r="C1592" s="26"/>
      <c r="D1592" s="26"/>
      <c r="E1592" s="26"/>
      <c r="F1592" s="27"/>
      <c r="G1592" s="27"/>
    </row>
    <row r="1593" spans="1:7" x14ac:dyDescent="0.25">
      <c r="A1593" s="26"/>
      <c r="B1593" s="26"/>
      <c r="C1593" s="26"/>
      <c r="D1593" s="26"/>
      <c r="E1593" s="26"/>
      <c r="F1593" s="27"/>
      <c r="G1593" s="27"/>
    </row>
    <row r="1594" spans="1:7" x14ac:dyDescent="0.25">
      <c r="A1594" s="26"/>
      <c r="B1594" s="26"/>
      <c r="C1594" s="26"/>
      <c r="D1594" s="26"/>
      <c r="E1594" s="26"/>
      <c r="F1594" s="27"/>
      <c r="G1594" s="27"/>
    </row>
    <row r="1595" spans="1:7" x14ac:dyDescent="0.25">
      <c r="A1595" s="26"/>
      <c r="B1595" s="26"/>
      <c r="C1595" s="26"/>
      <c r="D1595" s="26"/>
      <c r="E1595" s="26"/>
      <c r="F1595" s="27"/>
      <c r="G1595" s="27"/>
    </row>
    <row r="1596" spans="1:7" x14ac:dyDescent="0.25">
      <c r="A1596" s="26"/>
      <c r="B1596" s="26"/>
      <c r="C1596" s="26"/>
      <c r="D1596" s="26"/>
      <c r="E1596" s="26"/>
      <c r="F1596" s="27"/>
      <c r="G1596" s="27"/>
    </row>
    <row r="1597" spans="1:7" x14ac:dyDescent="0.25">
      <c r="A1597" s="26"/>
      <c r="B1597" s="26"/>
      <c r="C1597" s="26"/>
      <c r="D1597" s="26"/>
      <c r="E1597" s="26"/>
      <c r="F1597" s="27"/>
      <c r="G1597" s="27"/>
    </row>
    <row r="1598" spans="1:7" x14ac:dyDescent="0.25">
      <c r="A1598" s="26"/>
      <c r="B1598" s="26"/>
      <c r="C1598" s="26"/>
      <c r="D1598" s="26"/>
      <c r="E1598" s="26"/>
      <c r="F1598" s="27"/>
      <c r="G1598" s="27"/>
    </row>
    <row r="1599" spans="1:7" x14ac:dyDescent="0.25">
      <c r="A1599" s="26"/>
      <c r="B1599" s="26"/>
      <c r="C1599" s="26"/>
      <c r="D1599" s="26"/>
      <c r="E1599" s="26"/>
      <c r="F1599" s="27"/>
      <c r="G1599" s="27"/>
    </row>
    <row r="1600" spans="1:7" x14ac:dyDescent="0.25">
      <c r="A1600" s="26"/>
      <c r="B1600" s="26"/>
      <c r="C1600" s="26"/>
      <c r="D1600" s="26"/>
      <c r="E1600" s="26"/>
      <c r="F1600" s="27"/>
      <c r="G1600" s="27"/>
    </row>
    <row r="1601" spans="1:7" x14ac:dyDescent="0.25">
      <c r="A1601" s="26"/>
      <c r="B1601" s="26"/>
      <c r="C1601" s="26"/>
      <c r="D1601" s="26"/>
      <c r="E1601" s="26"/>
      <c r="F1601" s="27"/>
      <c r="G1601" s="27"/>
    </row>
    <row r="1602" spans="1:7" x14ac:dyDescent="0.25">
      <c r="A1602" s="26"/>
      <c r="B1602" s="26"/>
      <c r="C1602" s="26"/>
      <c r="D1602" s="26"/>
      <c r="E1602" s="26"/>
      <c r="F1602" s="27"/>
      <c r="G1602" s="27"/>
    </row>
    <row r="1603" spans="1:7" x14ac:dyDescent="0.25">
      <c r="A1603" s="26"/>
      <c r="B1603" s="26"/>
      <c r="C1603" s="26"/>
      <c r="D1603" s="26"/>
      <c r="E1603" s="26"/>
      <c r="F1603" s="27"/>
      <c r="G1603" s="27"/>
    </row>
    <row r="1604" spans="1:7" x14ac:dyDescent="0.25">
      <c r="A1604" s="26"/>
      <c r="B1604" s="26"/>
      <c r="C1604" s="26"/>
      <c r="D1604" s="26"/>
      <c r="E1604" s="26"/>
      <c r="F1604" s="27"/>
      <c r="G1604" s="27"/>
    </row>
    <row r="1605" spans="1:7" x14ac:dyDescent="0.25">
      <c r="A1605" s="26"/>
      <c r="B1605" s="26"/>
      <c r="C1605" s="26"/>
      <c r="D1605" s="26"/>
      <c r="E1605" s="26"/>
      <c r="F1605" s="27"/>
      <c r="G1605" s="27"/>
    </row>
    <row r="1606" spans="1:7" x14ac:dyDescent="0.25">
      <c r="A1606" s="26"/>
      <c r="B1606" s="26"/>
      <c r="C1606" s="26"/>
      <c r="D1606" s="26"/>
      <c r="E1606" s="26"/>
      <c r="F1606" s="27"/>
      <c r="G1606" s="27"/>
    </row>
    <row r="1607" spans="1:7" x14ac:dyDescent="0.25">
      <c r="A1607" s="26"/>
      <c r="B1607" s="26"/>
      <c r="C1607" s="26"/>
      <c r="D1607" s="26"/>
      <c r="E1607" s="26"/>
      <c r="F1607" s="27"/>
      <c r="G1607" s="27"/>
    </row>
    <row r="1608" spans="1:7" x14ac:dyDescent="0.25">
      <c r="A1608" s="26"/>
      <c r="B1608" s="26"/>
      <c r="C1608" s="26"/>
      <c r="D1608" s="26"/>
      <c r="E1608" s="26"/>
      <c r="F1608" s="27"/>
      <c r="G1608" s="27"/>
    </row>
    <row r="1609" spans="1:7" x14ac:dyDescent="0.25">
      <c r="A1609" s="26"/>
      <c r="B1609" s="26"/>
      <c r="C1609" s="26"/>
      <c r="D1609" s="26"/>
      <c r="E1609" s="26"/>
      <c r="F1609" s="27"/>
      <c r="G1609" s="27"/>
    </row>
    <row r="1610" spans="1:7" x14ac:dyDescent="0.25">
      <c r="A1610" s="26"/>
      <c r="B1610" s="26"/>
      <c r="C1610" s="26"/>
      <c r="D1610" s="26"/>
      <c r="E1610" s="26"/>
      <c r="F1610" s="27"/>
      <c r="G1610" s="27"/>
    </row>
    <row r="1611" spans="1:7" x14ac:dyDescent="0.25">
      <c r="A1611" s="26"/>
      <c r="B1611" s="26"/>
      <c r="C1611" s="26"/>
      <c r="D1611" s="26"/>
      <c r="E1611" s="26"/>
      <c r="F1611" s="27"/>
      <c r="G1611" s="27"/>
    </row>
    <row r="1612" spans="1:7" x14ac:dyDescent="0.25">
      <c r="A1612" s="26"/>
      <c r="B1612" s="26"/>
      <c r="C1612" s="26"/>
      <c r="D1612" s="26"/>
      <c r="E1612" s="26"/>
      <c r="F1612" s="27"/>
      <c r="G1612" s="27"/>
    </row>
    <row r="1613" spans="1:7" x14ac:dyDescent="0.25">
      <c r="A1613" s="26"/>
      <c r="B1613" s="26"/>
      <c r="C1613" s="26"/>
      <c r="D1613" s="26"/>
      <c r="E1613" s="26"/>
      <c r="F1613" s="27"/>
      <c r="G1613" s="27"/>
    </row>
    <row r="1614" spans="1:7" x14ac:dyDescent="0.25">
      <c r="A1614" s="26"/>
      <c r="B1614" s="26"/>
      <c r="C1614" s="26"/>
      <c r="D1614" s="26"/>
      <c r="E1614" s="26"/>
      <c r="F1614" s="27"/>
      <c r="G1614" s="27"/>
    </row>
    <row r="1615" spans="1:7" x14ac:dyDescent="0.25">
      <c r="A1615" s="26"/>
      <c r="B1615" s="26"/>
      <c r="C1615" s="26"/>
      <c r="D1615" s="26"/>
      <c r="E1615" s="26"/>
      <c r="F1615" s="27"/>
      <c r="G1615" s="27"/>
    </row>
    <row r="1616" spans="1:7" x14ac:dyDescent="0.25">
      <c r="A1616" s="26"/>
      <c r="B1616" s="26"/>
      <c r="C1616" s="26"/>
      <c r="D1616" s="26"/>
      <c r="E1616" s="26"/>
      <c r="F1616" s="27"/>
      <c r="G1616" s="27"/>
    </row>
    <row r="1617" spans="1:7" x14ac:dyDescent="0.25">
      <c r="A1617" s="26"/>
      <c r="B1617" s="26"/>
      <c r="C1617" s="26"/>
      <c r="D1617" s="26"/>
      <c r="E1617" s="26"/>
      <c r="F1617" s="27"/>
      <c r="G1617" s="27"/>
    </row>
    <row r="1618" spans="1:7" x14ac:dyDescent="0.25">
      <c r="A1618" s="26"/>
      <c r="B1618" s="26"/>
      <c r="C1618" s="26"/>
      <c r="D1618" s="26"/>
      <c r="E1618" s="26"/>
      <c r="F1618" s="27"/>
      <c r="G1618" s="27"/>
    </row>
    <row r="1619" spans="1:7" x14ac:dyDescent="0.25">
      <c r="A1619" s="26"/>
      <c r="B1619" s="26"/>
      <c r="C1619" s="26"/>
      <c r="D1619" s="26"/>
      <c r="E1619" s="26"/>
      <c r="F1619" s="27"/>
      <c r="G1619" s="27"/>
    </row>
    <row r="1620" spans="1:7" x14ac:dyDescent="0.25">
      <c r="A1620" s="26"/>
      <c r="B1620" s="26"/>
      <c r="C1620" s="26"/>
      <c r="D1620" s="26"/>
      <c r="E1620" s="26"/>
      <c r="F1620" s="27"/>
      <c r="G1620" s="27"/>
    </row>
    <row r="1621" spans="1:7" x14ac:dyDescent="0.25">
      <c r="A1621" s="26"/>
      <c r="B1621" s="26"/>
      <c r="C1621" s="26"/>
      <c r="D1621" s="26"/>
      <c r="E1621" s="26"/>
      <c r="F1621" s="27"/>
      <c r="G1621" s="27"/>
    </row>
    <row r="1622" spans="1:7" x14ac:dyDescent="0.25">
      <c r="A1622" s="26"/>
      <c r="B1622" s="26"/>
      <c r="C1622" s="26"/>
      <c r="D1622" s="26"/>
      <c r="E1622" s="26"/>
      <c r="F1622" s="27"/>
      <c r="G1622" s="27"/>
    </row>
    <row r="1623" spans="1:7" x14ac:dyDescent="0.25">
      <c r="A1623" s="26"/>
      <c r="B1623" s="26"/>
      <c r="C1623" s="26"/>
      <c r="D1623" s="26"/>
      <c r="E1623" s="26"/>
      <c r="F1623" s="27"/>
      <c r="G1623" s="27"/>
    </row>
    <row r="1624" spans="1:7" x14ac:dyDescent="0.25">
      <c r="A1624" s="26"/>
      <c r="B1624" s="26"/>
      <c r="C1624" s="26"/>
      <c r="D1624" s="26"/>
      <c r="E1624" s="26"/>
      <c r="F1624" s="27"/>
      <c r="G1624" s="27"/>
    </row>
    <row r="1625" spans="1:7" x14ac:dyDescent="0.25">
      <c r="A1625" s="26"/>
      <c r="B1625" s="26"/>
      <c r="C1625" s="26"/>
      <c r="D1625" s="26"/>
      <c r="E1625" s="26"/>
      <c r="F1625" s="27"/>
      <c r="G1625" s="27"/>
    </row>
    <row r="1626" spans="1:7" x14ac:dyDescent="0.25">
      <c r="A1626" s="26"/>
      <c r="B1626" s="26"/>
      <c r="C1626" s="26"/>
      <c r="D1626" s="26"/>
      <c r="E1626" s="26"/>
      <c r="F1626" s="27"/>
      <c r="G1626" s="27"/>
    </row>
    <row r="1627" spans="1:7" x14ac:dyDescent="0.25">
      <c r="A1627" s="26"/>
      <c r="B1627" s="26"/>
      <c r="C1627" s="26"/>
      <c r="D1627" s="26"/>
      <c r="E1627" s="26"/>
      <c r="F1627" s="27"/>
      <c r="G1627" s="27"/>
    </row>
    <row r="1628" spans="1:7" x14ac:dyDescent="0.25">
      <c r="A1628" s="26"/>
      <c r="B1628" s="26"/>
      <c r="C1628" s="26"/>
      <c r="D1628" s="26"/>
      <c r="E1628" s="26"/>
      <c r="F1628" s="27"/>
      <c r="G1628" s="27"/>
    </row>
    <row r="1629" spans="1:7" x14ac:dyDescent="0.25">
      <c r="A1629" s="26"/>
      <c r="B1629" s="26"/>
      <c r="C1629" s="26"/>
      <c r="D1629" s="26"/>
      <c r="E1629" s="26"/>
      <c r="F1629" s="27"/>
      <c r="G1629" s="27"/>
    </row>
    <row r="1630" spans="1:7" x14ac:dyDescent="0.25">
      <c r="A1630" s="26"/>
      <c r="B1630" s="26"/>
      <c r="C1630" s="26"/>
      <c r="D1630" s="26"/>
      <c r="E1630" s="26"/>
      <c r="F1630" s="27"/>
      <c r="G1630" s="27"/>
    </row>
    <row r="1631" spans="1:7" x14ac:dyDescent="0.25">
      <c r="A1631" s="26"/>
      <c r="B1631" s="26"/>
      <c r="C1631" s="26"/>
      <c r="D1631" s="26"/>
      <c r="E1631" s="26"/>
      <c r="F1631" s="27"/>
      <c r="G1631" s="27"/>
    </row>
    <row r="1632" spans="1:7" x14ac:dyDescent="0.25">
      <c r="A1632" s="26"/>
      <c r="B1632" s="26"/>
      <c r="C1632" s="26"/>
      <c r="D1632" s="26"/>
      <c r="E1632" s="26"/>
      <c r="F1632" s="27"/>
      <c r="G1632" s="27"/>
    </row>
    <row r="1633" spans="1:7" x14ac:dyDescent="0.25">
      <c r="A1633" s="26"/>
      <c r="B1633" s="26"/>
      <c r="C1633" s="26"/>
      <c r="D1633" s="26"/>
      <c r="E1633" s="26"/>
      <c r="F1633" s="27"/>
      <c r="G1633" s="27"/>
    </row>
    <row r="1634" spans="1:7" x14ac:dyDescent="0.25">
      <c r="A1634" s="26"/>
      <c r="B1634" s="26"/>
      <c r="C1634" s="26"/>
      <c r="D1634" s="26"/>
      <c r="E1634" s="26"/>
      <c r="F1634" s="27"/>
      <c r="G1634" s="27"/>
    </row>
    <row r="1635" spans="1:7" x14ac:dyDescent="0.25">
      <c r="A1635" s="26"/>
      <c r="B1635" s="26"/>
      <c r="C1635" s="26"/>
      <c r="D1635" s="26"/>
      <c r="E1635" s="26"/>
      <c r="F1635" s="27"/>
      <c r="G1635" s="27"/>
    </row>
    <row r="1636" spans="1:7" x14ac:dyDescent="0.25">
      <c r="A1636" s="26"/>
      <c r="B1636" s="26"/>
      <c r="C1636" s="26"/>
      <c r="D1636" s="26"/>
      <c r="E1636" s="26"/>
      <c r="F1636" s="27"/>
      <c r="G1636" s="27"/>
    </row>
    <row r="1637" spans="1:7" x14ac:dyDescent="0.25">
      <c r="A1637" s="26"/>
      <c r="B1637" s="26"/>
      <c r="C1637" s="26"/>
      <c r="D1637" s="26"/>
      <c r="E1637" s="26"/>
      <c r="F1637" s="27"/>
      <c r="G1637" s="27"/>
    </row>
    <row r="1638" spans="1:7" x14ac:dyDescent="0.25">
      <c r="A1638" s="26"/>
      <c r="B1638" s="26"/>
      <c r="C1638" s="26"/>
      <c r="D1638" s="26"/>
      <c r="E1638" s="26"/>
      <c r="F1638" s="27"/>
      <c r="G1638" s="27"/>
    </row>
    <row r="1639" spans="1:7" x14ac:dyDescent="0.25">
      <c r="A1639" s="26"/>
      <c r="B1639" s="26"/>
      <c r="C1639" s="26"/>
      <c r="D1639" s="26"/>
      <c r="E1639" s="26"/>
      <c r="F1639" s="27"/>
      <c r="G1639" s="27"/>
    </row>
    <row r="1640" spans="1:7" x14ac:dyDescent="0.25">
      <c r="A1640" s="26"/>
      <c r="B1640" s="26"/>
      <c r="C1640" s="26"/>
      <c r="D1640" s="26"/>
      <c r="E1640" s="26"/>
      <c r="F1640" s="27"/>
      <c r="G1640" s="27"/>
    </row>
    <row r="1641" spans="1:7" x14ac:dyDescent="0.25">
      <c r="A1641" s="26"/>
      <c r="B1641" s="26"/>
      <c r="C1641" s="26"/>
      <c r="D1641" s="26"/>
      <c r="E1641" s="26"/>
      <c r="F1641" s="27"/>
      <c r="G1641" s="27"/>
    </row>
    <row r="1642" spans="1:7" x14ac:dyDescent="0.25">
      <c r="A1642" s="26"/>
      <c r="B1642" s="26"/>
      <c r="C1642" s="26"/>
      <c r="D1642" s="26"/>
      <c r="E1642" s="26"/>
      <c r="F1642" s="27"/>
      <c r="G1642" s="27"/>
    </row>
    <row r="1643" spans="1:7" x14ac:dyDescent="0.25">
      <c r="A1643" s="26"/>
      <c r="B1643" s="26"/>
      <c r="C1643" s="26"/>
      <c r="D1643" s="26"/>
      <c r="E1643" s="26"/>
      <c r="F1643" s="27"/>
      <c r="G1643" s="27"/>
    </row>
    <row r="1644" spans="1:7" x14ac:dyDescent="0.25">
      <c r="A1644" s="26"/>
      <c r="B1644" s="26"/>
      <c r="C1644" s="26"/>
      <c r="D1644" s="26"/>
      <c r="E1644" s="26"/>
      <c r="F1644" s="27"/>
      <c r="G1644" s="27"/>
    </row>
    <row r="1645" spans="1:7" x14ac:dyDescent="0.25">
      <c r="A1645" s="26"/>
      <c r="B1645" s="26"/>
      <c r="C1645" s="26"/>
      <c r="D1645" s="26"/>
      <c r="E1645" s="26"/>
      <c r="F1645" s="27"/>
      <c r="G1645" s="27"/>
    </row>
    <row r="1646" spans="1:7" x14ac:dyDescent="0.25">
      <c r="A1646" s="26"/>
      <c r="B1646" s="26"/>
      <c r="C1646" s="26"/>
      <c r="D1646" s="26"/>
      <c r="E1646" s="26"/>
      <c r="F1646" s="27"/>
      <c r="G1646" s="27"/>
    </row>
    <row r="1647" spans="1:7" x14ac:dyDescent="0.25">
      <c r="A1647" s="26"/>
      <c r="B1647" s="26"/>
      <c r="C1647" s="26"/>
      <c r="D1647" s="26"/>
      <c r="E1647" s="26"/>
      <c r="F1647" s="27"/>
      <c r="G1647" s="27"/>
    </row>
    <row r="1648" spans="1:7" x14ac:dyDescent="0.25">
      <c r="A1648" s="26"/>
      <c r="B1648" s="26"/>
      <c r="C1648" s="26"/>
      <c r="D1648" s="26"/>
      <c r="E1648" s="26"/>
      <c r="F1648" s="27"/>
      <c r="G1648" s="27"/>
    </row>
    <row r="1649" spans="1:7" x14ac:dyDescent="0.25">
      <c r="A1649" s="26"/>
      <c r="B1649" s="26"/>
      <c r="C1649" s="26"/>
      <c r="D1649" s="26"/>
      <c r="E1649" s="26"/>
      <c r="F1649" s="27"/>
      <c r="G1649" s="27"/>
    </row>
    <row r="1650" spans="1:7" x14ac:dyDescent="0.25">
      <c r="A1650" s="26"/>
      <c r="B1650" s="26"/>
      <c r="C1650" s="26"/>
      <c r="D1650" s="26"/>
      <c r="E1650" s="26"/>
      <c r="F1650" s="27"/>
      <c r="G1650" s="27"/>
    </row>
    <row r="1651" spans="1:7" x14ac:dyDescent="0.25">
      <c r="A1651" s="26"/>
      <c r="B1651" s="26"/>
      <c r="C1651" s="26"/>
      <c r="D1651" s="26"/>
      <c r="E1651" s="26"/>
      <c r="F1651" s="27"/>
      <c r="G1651" s="27"/>
    </row>
    <row r="1652" spans="1:7" x14ac:dyDescent="0.25">
      <c r="A1652" s="26"/>
      <c r="B1652" s="26"/>
      <c r="C1652" s="26"/>
      <c r="D1652" s="26"/>
      <c r="E1652" s="26"/>
      <c r="F1652" s="27"/>
      <c r="G1652" s="27"/>
    </row>
    <row r="1653" spans="1:7" x14ac:dyDescent="0.25">
      <c r="A1653" s="26"/>
      <c r="B1653" s="26"/>
      <c r="C1653" s="26"/>
      <c r="D1653" s="26"/>
      <c r="E1653" s="26"/>
      <c r="F1653" s="27"/>
      <c r="G1653" s="27"/>
    </row>
    <row r="1654" spans="1:7" x14ac:dyDescent="0.25">
      <c r="A1654" s="26"/>
      <c r="B1654" s="26"/>
      <c r="C1654" s="26"/>
      <c r="D1654" s="26"/>
      <c r="E1654" s="26"/>
      <c r="F1654" s="27"/>
      <c r="G1654" s="27"/>
    </row>
    <row r="1655" spans="1:7" x14ac:dyDescent="0.25">
      <c r="A1655" s="26"/>
      <c r="B1655" s="26"/>
      <c r="C1655" s="26"/>
      <c r="D1655" s="26"/>
      <c r="E1655" s="26"/>
      <c r="F1655" s="27"/>
      <c r="G1655" s="27"/>
    </row>
    <row r="1656" spans="1:7" x14ac:dyDescent="0.25">
      <c r="A1656" s="26"/>
      <c r="B1656" s="26"/>
      <c r="C1656" s="26"/>
      <c r="D1656" s="26"/>
      <c r="E1656" s="26"/>
      <c r="F1656" s="27"/>
      <c r="G1656" s="27"/>
    </row>
    <row r="1657" spans="1:7" x14ac:dyDescent="0.25">
      <c r="A1657" s="26"/>
      <c r="B1657" s="26"/>
      <c r="C1657" s="26"/>
      <c r="D1657" s="26"/>
      <c r="E1657" s="26"/>
      <c r="F1657" s="27"/>
      <c r="G1657" s="27"/>
    </row>
    <row r="1658" spans="1:7" x14ac:dyDescent="0.25">
      <c r="A1658" s="26"/>
      <c r="B1658" s="26"/>
      <c r="C1658" s="26"/>
      <c r="D1658" s="26"/>
      <c r="E1658" s="26"/>
      <c r="F1658" s="27"/>
      <c r="G1658" s="27"/>
    </row>
    <row r="1659" spans="1:7" x14ac:dyDescent="0.25">
      <c r="A1659" s="26"/>
      <c r="B1659" s="26"/>
      <c r="C1659" s="26"/>
      <c r="D1659" s="26"/>
      <c r="E1659" s="26"/>
      <c r="F1659" s="27"/>
      <c r="G1659" s="27"/>
    </row>
    <row r="1660" spans="1:7" x14ac:dyDescent="0.25">
      <c r="A1660" s="26"/>
      <c r="B1660" s="26"/>
      <c r="C1660" s="26"/>
      <c r="D1660" s="26"/>
      <c r="E1660" s="26"/>
      <c r="F1660" s="27"/>
      <c r="G1660" s="27"/>
    </row>
    <row r="1661" spans="1:7" x14ac:dyDescent="0.25">
      <c r="A1661" s="26"/>
      <c r="B1661" s="26"/>
      <c r="C1661" s="26"/>
      <c r="D1661" s="26"/>
      <c r="E1661" s="26"/>
      <c r="F1661" s="27"/>
      <c r="G1661" s="27"/>
    </row>
    <row r="1662" spans="1:7" x14ac:dyDescent="0.25">
      <c r="A1662" s="26"/>
      <c r="B1662" s="26"/>
      <c r="C1662" s="26"/>
      <c r="D1662" s="26"/>
      <c r="E1662" s="26"/>
      <c r="F1662" s="27"/>
      <c r="G1662" s="27"/>
    </row>
    <row r="1663" spans="1:7" x14ac:dyDescent="0.25">
      <c r="A1663" s="26"/>
      <c r="B1663" s="26"/>
      <c r="C1663" s="26"/>
      <c r="D1663" s="26"/>
      <c r="E1663" s="26"/>
      <c r="F1663" s="27"/>
      <c r="G1663" s="27"/>
    </row>
    <row r="1664" spans="1:7" x14ac:dyDescent="0.25">
      <c r="A1664" s="26"/>
      <c r="B1664" s="26"/>
      <c r="C1664" s="26"/>
      <c r="D1664" s="26"/>
      <c r="E1664" s="26"/>
      <c r="F1664" s="27"/>
      <c r="G1664" s="27"/>
    </row>
    <row r="1665" spans="1:7" x14ac:dyDescent="0.25">
      <c r="A1665" s="26"/>
      <c r="B1665" s="26"/>
      <c r="C1665" s="26"/>
      <c r="D1665" s="26"/>
      <c r="E1665" s="26"/>
      <c r="F1665" s="27"/>
      <c r="G1665" s="27"/>
    </row>
    <row r="1666" spans="1:7" x14ac:dyDescent="0.25">
      <c r="A1666" s="26"/>
      <c r="B1666" s="26"/>
      <c r="C1666" s="26"/>
      <c r="D1666" s="26"/>
      <c r="E1666" s="26"/>
      <c r="F1666" s="27"/>
      <c r="G1666" s="27"/>
    </row>
    <row r="1667" spans="1:7" x14ac:dyDescent="0.25">
      <c r="A1667" s="26"/>
      <c r="B1667" s="26"/>
      <c r="C1667" s="26"/>
      <c r="D1667" s="26"/>
      <c r="E1667" s="26"/>
      <c r="F1667" s="27"/>
      <c r="G1667" s="27"/>
    </row>
    <row r="1668" spans="1:7" x14ac:dyDescent="0.25">
      <c r="A1668" s="26"/>
      <c r="B1668" s="26"/>
      <c r="C1668" s="26"/>
      <c r="D1668" s="26"/>
      <c r="E1668" s="26"/>
      <c r="F1668" s="27"/>
      <c r="G1668" s="27"/>
    </row>
    <row r="1669" spans="1:7" x14ac:dyDescent="0.25">
      <c r="A1669" s="26"/>
      <c r="B1669" s="26"/>
      <c r="C1669" s="26"/>
      <c r="D1669" s="26"/>
      <c r="E1669" s="26"/>
      <c r="F1669" s="27"/>
      <c r="G1669" s="27"/>
    </row>
    <row r="1670" spans="1:7" x14ac:dyDescent="0.25">
      <c r="A1670" s="26"/>
      <c r="B1670" s="26"/>
      <c r="C1670" s="26"/>
      <c r="D1670" s="26"/>
      <c r="E1670" s="26"/>
      <c r="F1670" s="27"/>
      <c r="G1670" s="27"/>
    </row>
    <row r="1671" spans="1:7" x14ac:dyDescent="0.25">
      <c r="A1671" s="26"/>
      <c r="B1671" s="26"/>
      <c r="C1671" s="26"/>
      <c r="D1671" s="26"/>
      <c r="E1671" s="26"/>
      <c r="F1671" s="27"/>
      <c r="G1671" s="27"/>
    </row>
    <row r="1672" spans="1:7" x14ac:dyDescent="0.25">
      <c r="A1672" s="26"/>
      <c r="B1672" s="26"/>
      <c r="C1672" s="26"/>
      <c r="D1672" s="26"/>
      <c r="E1672" s="26"/>
      <c r="F1672" s="27"/>
      <c r="G1672" s="27"/>
    </row>
    <row r="1673" spans="1:7" x14ac:dyDescent="0.25">
      <c r="A1673" s="26"/>
      <c r="B1673" s="26"/>
      <c r="C1673" s="26"/>
      <c r="D1673" s="26"/>
      <c r="E1673" s="26"/>
      <c r="F1673" s="27"/>
      <c r="G1673" s="27"/>
    </row>
    <row r="1674" spans="1:7" x14ac:dyDescent="0.25">
      <c r="A1674" s="26"/>
      <c r="B1674" s="26"/>
      <c r="C1674" s="26"/>
      <c r="D1674" s="26"/>
      <c r="E1674" s="26"/>
      <c r="F1674" s="27"/>
      <c r="G1674" s="27"/>
    </row>
    <row r="1675" spans="1:7" x14ac:dyDescent="0.25">
      <c r="A1675" s="26"/>
      <c r="B1675" s="26"/>
      <c r="C1675" s="26"/>
      <c r="D1675" s="26"/>
      <c r="E1675" s="26"/>
      <c r="F1675" s="27"/>
      <c r="G1675" s="27"/>
    </row>
    <row r="1676" spans="1:7" x14ac:dyDescent="0.25">
      <c r="A1676" s="26"/>
      <c r="B1676" s="26"/>
      <c r="C1676" s="26"/>
      <c r="D1676" s="26"/>
      <c r="E1676" s="26"/>
      <c r="F1676" s="27"/>
      <c r="G1676" s="27"/>
    </row>
    <row r="1677" spans="1:7" x14ac:dyDescent="0.25">
      <c r="A1677" s="26"/>
      <c r="B1677" s="26"/>
      <c r="C1677" s="26"/>
      <c r="D1677" s="26"/>
      <c r="E1677" s="26"/>
      <c r="F1677" s="27"/>
      <c r="G1677" s="27"/>
    </row>
    <row r="1678" spans="1:7" x14ac:dyDescent="0.25">
      <c r="A1678" s="26"/>
      <c r="B1678" s="26"/>
      <c r="C1678" s="26"/>
      <c r="D1678" s="26"/>
      <c r="E1678" s="26"/>
      <c r="F1678" s="27"/>
      <c r="G1678" s="27"/>
    </row>
    <row r="1679" spans="1:7" x14ac:dyDescent="0.25">
      <c r="A1679" s="26"/>
      <c r="B1679" s="26"/>
      <c r="C1679" s="26"/>
      <c r="D1679" s="26"/>
      <c r="E1679" s="26"/>
      <c r="F1679" s="27"/>
      <c r="G1679" s="27"/>
    </row>
    <row r="1680" spans="1:7" x14ac:dyDescent="0.25">
      <c r="A1680" s="26"/>
      <c r="B1680" s="26"/>
      <c r="C1680" s="26"/>
      <c r="D1680" s="26"/>
      <c r="E1680" s="26"/>
      <c r="F1680" s="27"/>
      <c r="G1680" s="27"/>
    </row>
    <row r="1681" spans="1:7" x14ac:dyDescent="0.25">
      <c r="A1681" s="26"/>
      <c r="B1681" s="26"/>
      <c r="C1681" s="26"/>
      <c r="D1681" s="26"/>
      <c r="E1681" s="26"/>
      <c r="F1681" s="27"/>
      <c r="G1681" s="27"/>
    </row>
    <row r="1682" spans="1:7" x14ac:dyDescent="0.25">
      <c r="A1682" s="26"/>
      <c r="B1682" s="26"/>
      <c r="C1682" s="26"/>
      <c r="D1682" s="26"/>
      <c r="E1682" s="26"/>
      <c r="F1682" s="27"/>
      <c r="G1682" s="27"/>
    </row>
    <row r="1683" spans="1:7" x14ac:dyDescent="0.25">
      <c r="A1683" s="26"/>
      <c r="B1683" s="26"/>
      <c r="C1683" s="26"/>
      <c r="D1683" s="26"/>
      <c r="E1683" s="26"/>
      <c r="F1683" s="27"/>
      <c r="G1683" s="27"/>
    </row>
    <row r="1684" spans="1:7" x14ac:dyDescent="0.25">
      <c r="A1684" s="26"/>
      <c r="B1684" s="26"/>
      <c r="C1684" s="26"/>
      <c r="D1684" s="26"/>
      <c r="E1684" s="26"/>
      <c r="F1684" s="27"/>
      <c r="G1684" s="27"/>
    </row>
    <row r="1685" spans="1:7" x14ac:dyDescent="0.25">
      <c r="A1685" s="26"/>
      <c r="B1685" s="26"/>
      <c r="C1685" s="26"/>
      <c r="D1685" s="26"/>
      <c r="E1685" s="26"/>
      <c r="F1685" s="27"/>
      <c r="G1685" s="27"/>
    </row>
    <row r="1686" spans="1:7" x14ac:dyDescent="0.25">
      <c r="A1686" s="26"/>
      <c r="B1686" s="26"/>
      <c r="C1686" s="26"/>
      <c r="D1686" s="26"/>
      <c r="E1686" s="26"/>
      <c r="F1686" s="27"/>
      <c r="G1686" s="27"/>
    </row>
    <row r="1687" spans="1:7" x14ac:dyDescent="0.25">
      <c r="A1687" s="26"/>
      <c r="B1687" s="26"/>
      <c r="C1687" s="26"/>
      <c r="D1687" s="26"/>
      <c r="E1687" s="26"/>
      <c r="F1687" s="27"/>
      <c r="G1687" s="27"/>
    </row>
    <row r="1688" spans="1:7" x14ac:dyDescent="0.25">
      <c r="A1688" s="26"/>
      <c r="B1688" s="26"/>
      <c r="C1688" s="26"/>
      <c r="D1688" s="26"/>
      <c r="E1688" s="26"/>
      <c r="F1688" s="27"/>
      <c r="G1688" s="27"/>
    </row>
    <row r="1689" spans="1:7" x14ac:dyDescent="0.25">
      <c r="A1689" s="26"/>
      <c r="B1689" s="26"/>
      <c r="C1689" s="26"/>
      <c r="D1689" s="26"/>
      <c r="E1689" s="26"/>
      <c r="F1689" s="27"/>
      <c r="G1689" s="27"/>
    </row>
    <row r="1690" spans="1:7" x14ac:dyDescent="0.25">
      <c r="A1690" s="26"/>
      <c r="B1690" s="26"/>
      <c r="C1690" s="26"/>
      <c r="D1690" s="26"/>
      <c r="E1690" s="26"/>
      <c r="F1690" s="27"/>
      <c r="G1690" s="27"/>
    </row>
    <row r="1691" spans="1:7" x14ac:dyDescent="0.25">
      <c r="A1691" s="26"/>
      <c r="B1691" s="26"/>
      <c r="C1691" s="26"/>
      <c r="D1691" s="26"/>
      <c r="E1691" s="26"/>
      <c r="F1691" s="27"/>
      <c r="G1691" s="27"/>
    </row>
    <row r="1692" spans="1:7" x14ac:dyDescent="0.25">
      <c r="A1692" s="26"/>
      <c r="B1692" s="26"/>
      <c r="C1692" s="26"/>
      <c r="D1692" s="26"/>
      <c r="E1692" s="26"/>
      <c r="F1692" s="27"/>
      <c r="G1692" s="27"/>
    </row>
    <row r="1693" spans="1:7" x14ac:dyDescent="0.25">
      <c r="A1693" s="26"/>
      <c r="B1693" s="26"/>
      <c r="C1693" s="26"/>
      <c r="D1693" s="26"/>
      <c r="E1693" s="26"/>
      <c r="F1693" s="27"/>
      <c r="G1693" s="27"/>
    </row>
    <row r="1694" spans="1:7" x14ac:dyDescent="0.25">
      <c r="A1694" s="26"/>
      <c r="B1694" s="26"/>
      <c r="C1694" s="26"/>
      <c r="D1694" s="26"/>
      <c r="E1694" s="26"/>
      <c r="F1694" s="27"/>
      <c r="G1694" s="27"/>
    </row>
    <row r="1695" spans="1:7" x14ac:dyDescent="0.25">
      <c r="A1695" s="26"/>
      <c r="B1695" s="26"/>
      <c r="C1695" s="26"/>
      <c r="D1695" s="26"/>
      <c r="E1695" s="26"/>
      <c r="F1695" s="27"/>
      <c r="G1695" s="27"/>
    </row>
    <row r="1696" spans="1:7" x14ac:dyDescent="0.25">
      <c r="A1696" s="26"/>
      <c r="B1696" s="26"/>
      <c r="C1696" s="26"/>
      <c r="D1696" s="26"/>
      <c r="E1696" s="26"/>
      <c r="F1696" s="27"/>
      <c r="G1696" s="27"/>
    </row>
    <row r="1697" spans="1:7" x14ac:dyDescent="0.25">
      <c r="A1697" s="26"/>
      <c r="B1697" s="26"/>
      <c r="C1697" s="26"/>
      <c r="D1697" s="26"/>
      <c r="E1697" s="26"/>
      <c r="F1697" s="27"/>
      <c r="G1697" s="27"/>
    </row>
    <row r="1698" spans="1:7" x14ac:dyDescent="0.25">
      <c r="A1698" s="26"/>
      <c r="B1698" s="26"/>
      <c r="C1698" s="26"/>
      <c r="D1698" s="26"/>
      <c r="E1698" s="26"/>
      <c r="F1698" s="27"/>
      <c r="G1698" s="27"/>
    </row>
    <row r="1699" spans="1:7" x14ac:dyDescent="0.25">
      <c r="A1699" s="26"/>
      <c r="B1699" s="26"/>
      <c r="C1699" s="26"/>
      <c r="D1699" s="26"/>
      <c r="E1699" s="26"/>
      <c r="F1699" s="27"/>
      <c r="G1699" s="27"/>
    </row>
    <row r="1700" spans="1:7" x14ac:dyDescent="0.25">
      <c r="A1700" s="26"/>
      <c r="B1700" s="26"/>
      <c r="C1700" s="26"/>
      <c r="D1700" s="26"/>
      <c r="E1700" s="26"/>
      <c r="F1700" s="27"/>
      <c r="G1700" s="27"/>
    </row>
    <row r="1701" spans="1:7" x14ac:dyDescent="0.25">
      <c r="A1701" s="26"/>
      <c r="B1701" s="26"/>
      <c r="C1701" s="26"/>
      <c r="D1701" s="26"/>
      <c r="E1701" s="26"/>
      <c r="F1701" s="27"/>
      <c r="G1701" s="27"/>
    </row>
    <row r="1702" spans="1:7" x14ac:dyDescent="0.25">
      <c r="A1702" s="26"/>
      <c r="B1702" s="26"/>
      <c r="C1702" s="26"/>
      <c r="D1702" s="26"/>
      <c r="E1702" s="26"/>
      <c r="F1702" s="27"/>
      <c r="G1702" s="27"/>
    </row>
    <row r="1703" spans="1:7" x14ac:dyDescent="0.25">
      <c r="A1703" s="26"/>
      <c r="B1703" s="26"/>
      <c r="C1703" s="26"/>
      <c r="D1703" s="26"/>
      <c r="E1703" s="26"/>
      <c r="F1703" s="27"/>
      <c r="G1703" s="27"/>
    </row>
  </sheetData>
  <conditionalFormatting sqref="AK412:AK426">
    <cfRule type="expression" dxfId="0" priority="1">
      <formula>"&gt;0.00815"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B7E2-3B08-47E0-A3FC-2B5632240B73}">
  <dimension ref="A1:J432"/>
  <sheetViews>
    <sheetView tabSelected="1" zoomScale="90" zoomScaleNormal="90" workbookViewId="0">
      <selection activeCell="G40" sqref="G40"/>
    </sheetView>
  </sheetViews>
  <sheetFormatPr defaultRowHeight="15.75" x14ac:dyDescent="0.25"/>
  <cols>
    <col min="1" max="1" width="10.42578125" style="130" customWidth="1"/>
    <col min="2" max="2" width="9.140625" style="130"/>
    <col min="3" max="3" width="48" style="130" bestFit="1" customWidth="1"/>
    <col min="4" max="4" width="15" style="128" customWidth="1"/>
    <col min="5" max="5" width="15" style="130" customWidth="1"/>
    <col min="6" max="6" width="13.140625" style="130" customWidth="1"/>
    <col min="7" max="7" width="14.28515625" style="130" customWidth="1"/>
    <col min="8" max="8" width="13.42578125" style="130" customWidth="1"/>
    <col min="9" max="9" width="15" style="130" customWidth="1"/>
    <col min="10" max="10" width="70" style="130" bestFit="1" customWidth="1"/>
    <col min="11" max="258" width="9.140625" style="58"/>
    <col min="259" max="259" width="48" style="58" bestFit="1" customWidth="1"/>
    <col min="260" max="261" width="15" style="58" customWidth="1"/>
    <col min="262" max="262" width="13.140625" style="58" customWidth="1"/>
    <col min="263" max="263" width="14.28515625" style="58" customWidth="1"/>
    <col min="264" max="264" width="13.42578125" style="58" customWidth="1"/>
    <col min="265" max="265" width="15" style="58" customWidth="1"/>
    <col min="266" max="266" width="6.42578125" style="58" bestFit="1" customWidth="1"/>
    <col min="267" max="514" width="9.140625" style="58"/>
    <col min="515" max="515" width="48" style="58" bestFit="1" customWidth="1"/>
    <col min="516" max="517" width="15" style="58" customWidth="1"/>
    <col min="518" max="518" width="13.140625" style="58" customWidth="1"/>
    <col min="519" max="519" width="14.28515625" style="58" customWidth="1"/>
    <col min="520" max="520" width="13.42578125" style="58" customWidth="1"/>
    <col min="521" max="521" width="15" style="58" customWidth="1"/>
    <col min="522" max="522" width="6.42578125" style="58" bestFit="1" customWidth="1"/>
    <col min="523" max="770" width="9.140625" style="58"/>
    <col min="771" max="771" width="48" style="58" bestFit="1" customWidth="1"/>
    <col min="772" max="773" width="15" style="58" customWidth="1"/>
    <col min="774" max="774" width="13.140625" style="58" customWidth="1"/>
    <col min="775" max="775" width="14.28515625" style="58" customWidth="1"/>
    <col min="776" max="776" width="13.42578125" style="58" customWidth="1"/>
    <col min="777" max="777" width="15" style="58" customWidth="1"/>
    <col min="778" max="778" width="6.42578125" style="58" bestFit="1" customWidth="1"/>
    <col min="779" max="1026" width="9.140625" style="58"/>
    <col min="1027" max="1027" width="48" style="58" bestFit="1" customWidth="1"/>
    <col min="1028" max="1029" width="15" style="58" customWidth="1"/>
    <col min="1030" max="1030" width="13.140625" style="58" customWidth="1"/>
    <col min="1031" max="1031" width="14.28515625" style="58" customWidth="1"/>
    <col min="1032" max="1032" width="13.42578125" style="58" customWidth="1"/>
    <col min="1033" max="1033" width="15" style="58" customWidth="1"/>
    <col min="1034" max="1034" width="6.42578125" style="58" bestFit="1" customWidth="1"/>
    <col min="1035" max="1282" width="9.140625" style="58"/>
    <col min="1283" max="1283" width="48" style="58" bestFit="1" customWidth="1"/>
    <col min="1284" max="1285" width="15" style="58" customWidth="1"/>
    <col min="1286" max="1286" width="13.140625" style="58" customWidth="1"/>
    <col min="1287" max="1287" width="14.28515625" style="58" customWidth="1"/>
    <col min="1288" max="1288" width="13.42578125" style="58" customWidth="1"/>
    <col min="1289" max="1289" width="15" style="58" customWidth="1"/>
    <col min="1290" max="1290" width="6.42578125" style="58" bestFit="1" customWidth="1"/>
    <col min="1291" max="1538" width="9.140625" style="58"/>
    <col min="1539" max="1539" width="48" style="58" bestFit="1" customWidth="1"/>
    <col min="1540" max="1541" width="15" style="58" customWidth="1"/>
    <col min="1542" max="1542" width="13.140625" style="58" customWidth="1"/>
    <col min="1543" max="1543" width="14.28515625" style="58" customWidth="1"/>
    <col min="1544" max="1544" width="13.42578125" style="58" customWidth="1"/>
    <col min="1545" max="1545" width="15" style="58" customWidth="1"/>
    <col min="1546" max="1546" width="6.42578125" style="58" bestFit="1" customWidth="1"/>
    <col min="1547" max="1794" width="9.140625" style="58"/>
    <col min="1795" max="1795" width="48" style="58" bestFit="1" customWidth="1"/>
    <col min="1796" max="1797" width="15" style="58" customWidth="1"/>
    <col min="1798" max="1798" width="13.140625" style="58" customWidth="1"/>
    <col min="1799" max="1799" width="14.28515625" style="58" customWidth="1"/>
    <col min="1800" max="1800" width="13.42578125" style="58" customWidth="1"/>
    <col min="1801" max="1801" width="15" style="58" customWidth="1"/>
    <col min="1802" max="1802" width="6.42578125" style="58" bestFit="1" customWidth="1"/>
    <col min="1803" max="2050" width="9.140625" style="58"/>
    <col min="2051" max="2051" width="48" style="58" bestFit="1" customWidth="1"/>
    <col min="2052" max="2053" width="15" style="58" customWidth="1"/>
    <col min="2054" max="2054" width="13.140625" style="58" customWidth="1"/>
    <col min="2055" max="2055" width="14.28515625" style="58" customWidth="1"/>
    <col min="2056" max="2056" width="13.42578125" style="58" customWidth="1"/>
    <col min="2057" max="2057" width="15" style="58" customWidth="1"/>
    <col min="2058" max="2058" width="6.42578125" style="58" bestFit="1" customWidth="1"/>
    <col min="2059" max="2306" width="9.140625" style="58"/>
    <col min="2307" max="2307" width="48" style="58" bestFit="1" customWidth="1"/>
    <col min="2308" max="2309" width="15" style="58" customWidth="1"/>
    <col min="2310" max="2310" width="13.140625" style="58" customWidth="1"/>
    <col min="2311" max="2311" width="14.28515625" style="58" customWidth="1"/>
    <col min="2312" max="2312" width="13.42578125" style="58" customWidth="1"/>
    <col min="2313" max="2313" width="15" style="58" customWidth="1"/>
    <col min="2314" max="2314" width="6.42578125" style="58" bestFit="1" customWidth="1"/>
    <col min="2315" max="2562" width="9.140625" style="58"/>
    <col min="2563" max="2563" width="48" style="58" bestFit="1" customWidth="1"/>
    <col min="2564" max="2565" width="15" style="58" customWidth="1"/>
    <col min="2566" max="2566" width="13.140625" style="58" customWidth="1"/>
    <col min="2567" max="2567" width="14.28515625" style="58" customWidth="1"/>
    <col min="2568" max="2568" width="13.42578125" style="58" customWidth="1"/>
    <col min="2569" max="2569" width="15" style="58" customWidth="1"/>
    <col min="2570" max="2570" width="6.42578125" style="58" bestFit="1" customWidth="1"/>
    <col min="2571" max="2818" width="9.140625" style="58"/>
    <col min="2819" max="2819" width="48" style="58" bestFit="1" customWidth="1"/>
    <col min="2820" max="2821" width="15" style="58" customWidth="1"/>
    <col min="2822" max="2822" width="13.140625" style="58" customWidth="1"/>
    <col min="2823" max="2823" width="14.28515625" style="58" customWidth="1"/>
    <col min="2824" max="2824" width="13.42578125" style="58" customWidth="1"/>
    <col min="2825" max="2825" width="15" style="58" customWidth="1"/>
    <col min="2826" max="2826" width="6.42578125" style="58" bestFit="1" customWidth="1"/>
    <col min="2827" max="3074" width="9.140625" style="58"/>
    <col min="3075" max="3075" width="48" style="58" bestFit="1" customWidth="1"/>
    <col min="3076" max="3077" width="15" style="58" customWidth="1"/>
    <col min="3078" max="3078" width="13.140625" style="58" customWidth="1"/>
    <col min="3079" max="3079" width="14.28515625" style="58" customWidth="1"/>
    <col min="3080" max="3080" width="13.42578125" style="58" customWidth="1"/>
    <col min="3081" max="3081" width="15" style="58" customWidth="1"/>
    <col min="3082" max="3082" width="6.42578125" style="58" bestFit="1" customWidth="1"/>
    <col min="3083" max="3330" width="9.140625" style="58"/>
    <col min="3331" max="3331" width="48" style="58" bestFit="1" customWidth="1"/>
    <col min="3332" max="3333" width="15" style="58" customWidth="1"/>
    <col min="3334" max="3334" width="13.140625" style="58" customWidth="1"/>
    <col min="3335" max="3335" width="14.28515625" style="58" customWidth="1"/>
    <col min="3336" max="3336" width="13.42578125" style="58" customWidth="1"/>
    <col min="3337" max="3337" width="15" style="58" customWidth="1"/>
    <col min="3338" max="3338" width="6.42578125" style="58" bestFit="1" customWidth="1"/>
    <col min="3339" max="3586" width="9.140625" style="58"/>
    <col min="3587" max="3587" width="48" style="58" bestFit="1" customWidth="1"/>
    <col min="3588" max="3589" width="15" style="58" customWidth="1"/>
    <col min="3590" max="3590" width="13.140625" style="58" customWidth="1"/>
    <col min="3591" max="3591" width="14.28515625" style="58" customWidth="1"/>
    <col min="3592" max="3592" width="13.42578125" style="58" customWidth="1"/>
    <col min="3593" max="3593" width="15" style="58" customWidth="1"/>
    <col min="3594" max="3594" width="6.42578125" style="58" bestFit="1" customWidth="1"/>
    <col min="3595" max="3842" width="9.140625" style="58"/>
    <col min="3843" max="3843" width="48" style="58" bestFit="1" customWidth="1"/>
    <col min="3844" max="3845" width="15" style="58" customWidth="1"/>
    <col min="3846" max="3846" width="13.140625" style="58" customWidth="1"/>
    <col min="3847" max="3847" width="14.28515625" style="58" customWidth="1"/>
    <col min="3848" max="3848" width="13.42578125" style="58" customWidth="1"/>
    <col min="3849" max="3849" width="15" style="58" customWidth="1"/>
    <col min="3850" max="3850" width="6.42578125" style="58" bestFit="1" customWidth="1"/>
    <col min="3851" max="4098" width="9.140625" style="58"/>
    <col min="4099" max="4099" width="48" style="58" bestFit="1" customWidth="1"/>
    <col min="4100" max="4101" width="15" style="58" customWidth="1"/>
    <col min="4102" max="4102" width="13.140625" style="58" customWidth="1"/>
    <col min="4103" max="4103" width="14.28515625" style="58" customWidth="1"/>
    <col min="4104" max="4104" width="13.42578125" style="58" customWidth="1"/>
    <col min="4105" max="4105" width="15" style="58" customWidth="1"/>
    <col min="4106" max="4106" width="6.42578125" style="58" bestFit="1" customWidth="1"/>
    <col min="4107" max="4354" width="9.140625" style="58"/>
    <col min="4355" max="4355" width="48" style="58" bestFit="1" customWidth="1"/>
    <col min="4356" max="4357" width="15" style="58" customWidth="1"/>
    <col min="4358" max="4358" width="13.140625" style="58" customWidth="1"/>
    <col min="4359" max="4359" width="14.28515625" style="58" customWidth="1"/>
    <col min="4360" max="4360" width="13.42578125" style="58" customWidth="1"/>
    <col min="4361" max="4361" width="15" style="58" customWidth="1"/>
    <col min="4362" max="4362" width="6.42578125" style="58" bestFit="1" customWidth="1"/>
    <col min="4363" max="4610" width="9.140625" style="58"/>
    <col min="4611" max="4611" width="48" style="58" bestFit="1" customWidth="1"/>
    <col min="4612" max="4613" width="15" style="58" customWidth="1"/>
    <col min="4614" max="4614" width="13.140625" style="58" customWidth="1"/>
    <col min="4615" max="4615" width="14.28515625" style="58" customWidth="1"/>
    <col min="4616" max="4616" width="13.42578125" style="58" customWidth="1"/>
    <col min="4617" max="4617" width="15" style="58" customWidth="1"/>
    <col min="4618" max="4618" width="6.42578125" style="58" bestFit="1" customWidth="1"/>
    <col min="4619" max="4866" width="9.140625" style="58"/>
    <col min="4867" max="4867" width="48" style="58" bestFit="1" customWidth="1"/>
    <col min="4868" max="4869" width="15" style="58" customWidth="1"/>
    <col min="4870" max="4870" width="13.140625" style="58" customWidth="1"/>
    <col min="4871" max="4871" width="14.28515625" style="58" customWidth="1"/>
    <col min="4872" max="4872" width="13.42578125" style="58" customWidth="1"/>
    <col min="4873" max="4873" width="15" style="58" customWidth="1"/>
    <col min="4874" max="4874" width="6.42578125" style="58" bestFit="1" customWidth="1"/>
    <col min="4875" max="5122" width="9.140625" style="58"/>
    <col min="5123" max="5123" width="48" style="58" bestFit="1" customWidth="1"/>
    <col min="5124" max="5125" width="15" style="58" customWidth="1"/>
    <col min="5126" max="5126" width="13.140625" style="58" customWidth="1"/>
    <col min="5127" max="5127" width="14.28515625" style="58" customWidth="1"/>
    <col min="5128" max="5128" width="13.42578125" style="58" customWidth="1"/>
    <col min="5129" max="5129" width="15" style="58" customWidth="1"/>
    <col min="5130" max="5130" width="6.42578125" style="58" bestFit="1" customWidth="1"/>
    <col min="5131" max="5378" width="9.140625" style="58"/>
    <col min="5379" max="5379" width="48" style="58" bestFit="1" customWidth="1"/>
    <col min="5380" max="5381" width="15" style="58" customWidth="1"/>
    <col min="5382" max="5382" width="13.140625" style="58" customWidth="1"/>
    <col min="5383" max="5383" width="14.28515625" style="58" customWidth="1"/>
    <col min="5384" max="5384" width="13.42578125" style="58" customWidth="1"/>
    <col min="5385" max="5385" width="15" style="58" customWidth="1"/>
    <col min="5386" max="5386" width="6.42578125" style="58" bestFit="1" customWidth="1"/>
    <col min="5387" max="5634" width="9.140625" style="58"/>
    <col min="5635" max="5635" width="48" style="58" bestFit="1" customWidth="1"/>
    <col min="5636" max="5637" width="15" style="58" customWidth="1"/>
    <col min="5638" max="5638" width="13.140625" style="58" customWidth="1"/>
    <col min="5639" max="5639" width="14.28515625" style="58" customWidth="1"/>
    <col min="5640" max="5640" width="13.42578125" style="58" customWidth="1"/>
    <col min="5641" max="5641" width="15" style="58" customWidth="1"/>
    <col min="5642" max="5642" width="6.42578125" style="58" bestFit="1" customWidth="1"/>
    <col min="5643" max="5890" width="9.140625" style="58"/>
    <col min="5891" max="5891" width="48" style="58" bestFit="1" customWidth="1"/>
    <col min="5892" max="5893" width="15" style="58" customWidth="1"/>
    <col min="5894" max="5894" width="13.140625" style="58" customWidth="1"/>
    <col min="5895" max="5895" width="14.28515625" style="58" customWidth="1"/>
    <col min="5896" max="5896" width="13.42578125" style="58" customWidth="1"/>
    <col min="5897" max="5897" width="15" style="58" customWidth="1"/>
    <col min="5898" max="5898" width="6.42578125" style="58" bestFit="1" customWidth="1"/>
    <col min="5899" max="6146" width="9.140625" style="58"/>
    <col min="6147" max="6147" width="48" style="58" bestFit="1" customWidth="1"/>
    <col min="6148" max="6149" width="15" style="58" customWidth="1"/>
    <col min="6150" max="6150" width="13.140625" style="58" customWidth="1"/>
    <col min="6151" max="6151" width="14.28515625" style="58" customWidth="1"/>
    <col min="6152" max="6152" width="13.42578125" style="58" customWidth="1"/>
    <col min="6153" max="6153" width="15" style="58" customWidth="1"/>
    <col min="6154" max="6154" width="6.42578125" style="58" bestFit="1" customWidth="1"/>
    <col min="6155" max="6402" width="9.140625" style="58"/>
    <col min="6403" max="6403" width="48" style="58" bestFit="1" customWidth="1"/>
    <col min="6404" max="6405" width="15" style="58" customWidth="1"/>
    <col min="6406" max="6406" width="13.140625" style="58" customWidth="1"/>
    <col min="6407" max="6407" width="14.28515625" style="58" customWidth="1"/>
    <col min="6408" max="6408" width="13.42578125" style="58" customWidth="1"/>
    <col min="6409" max="6409" width="15" style="58" customWidth="1"/>
    <col min="6410" max="6410" width="6.42578125" style="58" bestFit="1" customWidth="1"/>
    <col min="6411" max="6658" width="9.140625" style="58"/>
    <col min="6659" max="6659" width="48" style="58" bestFit="1" customWidth="1"/>
    <col min="6660" max="6661" width="15" style="58" customWidth="1"/>
    <col min="6662" max="6662" width="13.140625" style="58" customWidth="1"/>
    <col min="6663" max="6663" width="14.28515625" style="58" customWidth="1"/>
    <col min="6664" max="6664" width="13.42578125" style="58" customWidth="1"/>
    <col min="6665" max="6665" width="15" style="58" customWidth="1"/>
    <col min="6666" max="6666" width="6.42578125" style="58" bestFit="1" customWidth="1"/>
    <col min="6667" max="6914" width="9.140625" style="58"/>
    <col min="6915" max="6915" width="48" style="58" bestFit="1" customWidth="1"/>
    <col min="6916" max="6917" width="15" style="58" customWidth="1"/>
    <col min="6918" max="6918" width="13.140625" style="58" customWidth="1"/>
    <col min="6919" max="6919" width="14.28515625" style="58" customWidth="1"/>
    <col min="6920" max="6920" width="13.42578125" style="58" customWidth="1"/>
    <col min="6921" max="6921" width="15" style="58" customWidth="1"/>
    <col min="6922" max="6922" width="6.42578125" style="58" bestFit="1" customWidth="1"/>
    <col min="6923" max="7170" width="9.140625" style="58"/>
    <col min="7171" max="7171" width="48" style="58" bestFit="1" customWidth="1"/>
    <col min="7172" max="7173" width="15" style="58" customWidth="1"/>
    <col min="7174" max="7174" width="13.140625" style="58" customWidth="1"/>
    <col min="7175" max="7175" width="14.28515625" style="58" customWidth="1"/>
    <col min="7176" max="7176" width="13.42578125" style="58" customWidth="1"/>
    <col min="7177" max="7177" width="15" style="58" customWidth="1"/>
    <col min="7178" max="7178" width="6.42578125" style="58" bestFit="1" customWidth="1"/>
    <col min="7179" max="7426" width="9.140625" style="58"/>
    <col min="7427" max="7427" width="48" style="58" bestFit="1" customWidth="1"/>
    <col min="7428" max="7429" width="15" style="58" customWidth="1"/>
    <col min="7430" max="7430" width="13.140625" style="58" customWidth="1"/>
    <col min="7431" max="7431" width="14.28515625" style="58" customWidth="1"/>
    <col min="7432" max="7432" width="13.42578125" style="58" customWidth="1"/>
    <col min="7433" max="7433" width="15" style="58" customWidth="1"/>
    <col min="7434" max="7434" width="6.42578125" style="58" bestFit="1" customWidth="1"/>
    <col min="7435" max="7682" width="9.140625" style="58"/>
    <col min="7683" max="7683" width="48" style="58" bestFit="1" customWidth="1"/>
    <col min="7684" max="7685" width="15" style="58" customWidth="1"/>
    <col min="7686" max="7686" width="13.140625" style="58" customWidth="1"/>
    <col min="7687" max="7687" width="14.28515625" style="58" customWidth="1"/>
    <col min="7688" max="7688" width="13.42578125" style="58" customWidth="1"/>
    <col min="7689" max="7689" width="15" style="58" customWidth="1"/>
    <col min="7690" max="7690" width="6.42578125" style="58" bestFit="1" customWidth="1"/>
    <col min="7691" max="7938" width="9.140625" style="58"/>
    <col min="7939" max="7939" width="48" style="58" bestFit="1" customWidth="1"/>
    <col min="7940" max="7941" width="15" style="58" customWidth="1"/>
    <col min="7942" max="7942" width="13.140625" style="58" customWidth="1"/>
    <col min="7943" max="7943" width="14.28515625" style="58" customWidth="1"/>
    <col min="7944" max="7944" width="13.42578125" style="58" customWidth="1"/>
    <col min="7945" max="7945" width="15" style="58" customWidth="1"/>
    <col min="7946" max="7946" width="6.42578125" style="58" bestFit="1" customWidth="1"/>
    <col min="7947" max="8194" width="9.140625" style="58"/>
    <col min="8195" max="8195" width="48" style="58" bestFit="1" customWidth="1"/>
    <col min="8196" max="8197" width="15" style="58" customWidth="1"/>
    <col min="8198" max="8198" width="13.140625" style="58" customWidth="1"/>
    <col min="8199" max="8199" width="14.28515625" style="58" customWidth="1"/>
    <col min="8200" max="8200" width="13.42578125" style="58" customWidth="1"/>
    <col min="8201" max="8201" width="15" style="58" customWidth="1"/>
    <col min="8202" max="8202" width="6.42578125" style="58" bestFit="1" customWidth="1"/>
    <col min="8203" max="8450" width="9.140625" style="58"/>
    <col min="8451" max="8451" width="48" style="58" bestFit="1" customWidth="1"/>
    <col min="8452" max="8453" width="15" style="58" customWidth="1"/>
    <col min="8454" max="8454" width="13.140625" style="58" customWidth="1"/>
    <col min="8455" max="8455" width="14.28515625" style="58" customWidth="1"/>
    <col min="8456" max="8456" width="13.42578125" style="58" customWidth="1"/>
    <col min="8457" max="8457" width="15" style="58" customWidth="1"/>
    <col min="8458" max="8458" width="6.42578125" style="58" bestFit="1" customWidth="1"/>
    <col min="8459" max="8706" width="9.140625" style="58"/>
    <col min="8707" max="8707" width="48" style="58" bestFit="1" customWidth="1"/>
    <col min="8708" max="8709" width="15" style="58" customWidth="1"/>
    <col min="8710" max="8710" width="13.140625" style="58" customWidth="1"/>
    <col min="8711" max="8711" width="14.28515625" style="58" customWidth="1"/>
    <col min="8712" max="8712" width="13.42578125" style="58" customWidth="1"/>
    <col min="8713" max="8713" width="15" style="58" customWidth="1"/>
    <col min="8714" max="8714" width="6.42578125" style="58" bestFit="1" customWidth="1"/>
    <col min="8715" max="8962" width="9.140625" style="58"/>
    <col min="8963" max="8963" width="48" style="58" bestFit="1" customWidth="1"/>
    <col min="8964" max="8965" width="15" style="58" customWidth="1"/>
    <col min="8966" max="8966" width="13.140625" style="58" customWidth="1"/>
    <col min="8967" max="8967" width="14.28515625" style="58" customWidth="1"/>
    <col min="8968" max="8968" width="13.42578125" style="58" customWidth="1"/>
    <col min="8969" max="8969" width="15" style="58" customWidth="1"/>
    <col min="8970" max="8970" width="6.42578125" style="58" bestFit="1" customWidth="1"/>
    <col min="8971" max="9218" width="9.140625" style="58"/>
    <col min="9219" max="9219" width="48" style="58" bestFit="1" customWidth="1"/>
    <col min="9220" max="9221" width="15" style="58" customWidth="1"/>
    <col min="9222" max="9222" width="13.140625" style="58" customWidth="1"/>
    <col min="9223" max="9223" width="14.28515625" style="58" customWidth="1"/>
    <col min="9224" max="9224" width="13.42578125" style="58" customWidth="1"/>
    <col min="9225" max="9225" width="15" style="58" customWidth="1"/>
    <col min="9226" max="9226" width="6.42578125" style="58" bestFit="1" customWidth="1"/>
    <col min="9227" max="9474" width="9.140625" style="58"/>
    <col min="9475" max="9475" width="48" style="58" bestFit="1" customWidth="1"/>
    <col min="9476" max="9477" width="15" style="58" customWidth="1"/>
    <col min="9478" max="9478" width="13.140625" style="58" customWidth="1"/>
    <col min="9479" max="9479" width="14.28515625" style="58" customWidth="1"/>
    <col min="9480" max="9480" width="13.42578125" style="58" customWidth="1"/>
    <col min="9481" max="9481" width="15" style="58" customWidth="1"/>
    <col min="9482" max="9482" width="6.42578125" style="58" bestFit="1" customWidth="1"/>
    <col min="9483" max="9730" width="9.140625" style="58"/>
    <col min="9731" max="9731" width="48" style="58" bestFit="1" customWidth="1"/>
    <col min="9732" max="9733" width="15" style="58" customWidth="1"/>
    <col min="9734" max="9734" width="13.140625" style="58" customWidth="1"/>
    <col min="9735" max="9735" width="14.28515625" style="58" customWidth="1"/>
    <col min="9736" max="9736" width="13.42578125" style="58" customWidth="1"/>
    <col min="9737" max="9737" width="15" style="58" customWidth="1"/>
    <col min="9738" max="9738" width="6.42578125" style="58" bestFit="1" customWidth="1"/>
    <col min="9739" max="9986" width="9.140625" style="58"/>
    <col min="9987" max="9987" width="48" style="58" bestFit="1" customWidth="1"/>
    <col min="9988" max="9989" width="15" style="58" customWidth="1"/>
    <col min="9990" max="9990" width="13.140625" style="58" customWidth="1"/>
    <col min="9991" max="9991" width="14.28515625" style="58" customWidth="1"/>
    <col min="9992" max="9992" width="13.42578125" style="58" customWidth="1"/>
    <col min="9993" max="9993" width="15" style="58" customWidth="1"/>
    <col min="9994" max="9994" width="6.42578125" style="58" bestFit="1" customWidth="1"/>
    <col min="9995" max="10242" width="9.140625" style="58"/>
    <col min="10243" max="10243" width="48" style="58" bestFit="1" customWidth="1"/>
    <col min="10244" max="10245" width="15" style="58" customWidth="1"/>
    <col min="10246" max="10246" width="13.140625" style="58" customWidth="1"/>
    <col min="10247" max="10247" width="14.28515625" style="58" customWidth="1"/>
    <col min="10248" max="10248" width="13.42578125" style="58" customWidth="1"/>
    <col min="10249" max="10249" width="15" style="58" customWidth="1"/>
    <col min="10250" max="10250" width="6.42578125" style="58" bestFit="1" customWidth="1"/>
    <col min="10251" max="10498" width="9.140625" style="58"/>
    <col min="10499" max="10499" width="48" style="58" bestFit="1" customWidth="1"/>
    <col min="10500" max="10501" width="15" style="58" customWidth="1"/>
    <col min="10502" max="10502" width="13.140625" style="58" customWidth="1"/>
    <col min="10503" max="10503" width="14.28515625" style="58" customWidth="1"/>
    <col min="10504" max="10504" width="13.42578125" style="58" customWidth="1"/>
    <col min="10505" max="10505" width="15" style="58" customWidth="1"/>
    <col min="10506" max="10506" width="6.42578125" style="58" bestFit="1" customWidth="1"/>
    <col min="10507" max="10754" width="9.140625" style="58"/>
    <col min="10755" max="10755" width="48" style="58" bestFit="1" customWidth="1"/>
    <col min="10756" max="10757" width="15" style="58" customWidth="1"/>
    <col min="10758" max="10758" width="13.140625" style="58" customWidth="1"/>
    <col min="10759" max="10759" width="14.28515625" style="58" customWidth="1"/>
    <col min="10760" max="10760" width="13.42578125" style="58" customWidth="1"/>
    <col min="10761" max="10761" width="15" style="58" customWidth="1"/>
    <col min="10762" max="10762" width="6.42578125" style="58" bestFit="1" customWidth="1"/>
    <col min="10763" max="11010" width="9.140625" style="58"/>
    <col min="11011" max="11011" width="48" style="58" bestFit="1" customWidth="1"/>
    <col min="11012" max="11013" width="15" style="58" customWidth="1"/>
    <col min="11014" max="11014" width="13.140625" style="58" customWidth="1"/>
    <col min="11015" max="11015" width="14.28515625" style="58" customWidth="1"/>
    <col min="11016" max="11016" width="13.42578125" style="58" customWidth="1"/>
    <col min="11017" max="11017" width="15" style="58" customWidth="1"/>
    <col min="11018" max="11018" width="6.42578125" style="58" bestFit="1" customWidth="1"/>
    <col min="11019" max="11266" width="9.140625" style="58"/>
    <col min="11267" max="11267" width="48" style="58" bestFit="1" customWidth="1"/>
    <col min="11268" max="11269" width="15" style="58" customWidth="1"/>
    <col min="11270" max="11270" width="13.140625" style="58" customWidth="1"/>
    <col min="11271" max="11271" width="14.28515625" style="58" customWidth="1"/>
    <col min="11272" max="11272" width="13.42578125" style="58" customWidth="1"/>
    <col min="11273" max="11273" width="15" style="58" customWidth="1"/>
    <col min="11274" max="11274" width="6.42578125" style="58" bestFit="1" customWidth="1"/>
    <col min="11275" max="11522" width="9.140625" style="58"/>
    <col min="11523" max="11523" width="48" style="58" bestFit="1" customWidth="1"/>
    <col min="11524" max="11525" width="15" style="58" customWidth="1"/>
    <col min="11526" max="11526" width="13.140625" style="58" customWidth="1"/>
    <col min="11527" max="11527" width="14.28515625" style="58" customWidth="1"/>
    <col min="11528" max="11528" width="13.42578125" style="58" customWidth="1"/>
    <col min="11529" max="11529" width="15" style="58" customWidth="1"/>
    <col min="11530" max="11530" width="6.42578125" style="58" bestFit="1" customWidth="1"/>
    <col min="11531" max="11778" width="9.140625" style="58"/>
    <col min="11779" max="11779" width="48" style="58" bestFit="1" customWidth="1"/>
    <col min="11780" max="11781" width="15" style="58" customWidth="1"/>
    <col min="11782" max="11782" width="13.140625" style="58" customWidth="1"/>
    <col min="11783" max="11783" width="14.28515625" style="58" customWidth="1"/>
    <col min="11784" max="11784" width="13.42578125" style="58" customWidth="1"/>
    <col min="11785" max="11785" width="15" style="58" customWidth="1"/>
    <col min="11786" max="11786" width="6.42578125" style="58" bestFit="1" customWidth="1"/>
    <col min="11787" max="12034" width="9.140625" style="58"/>
    <col min="12035" max="12035" width="48" style="58" bestFit="1" customWidth="1"/>
    <col min="12036" max="12037" width="15" style="58" customWidth="1"/>
    <col min="12038" max="12038" width="13.140625" style="58" customWidth="1"/>
    <col min="12039" max="12039" width="14.28515625" style="58" customWidth="1"/>
    <col min="12040" max="12040" width="13.42578125" style="58" customWidth="1"/>
    <col min="12041" max="12041" width="15" style="58" customWidth="1"/>
    <col min="12042" max="12042" width="6.42578125" style="58" bestFit="1" customWidth="1"/>
    <col min="12043" max="12290" width="9.140625" style="58"/>
    <col min="12291" max="12291" width="48" style="58" bestFit="1" customWidth="1"/>
    <col min="12292" max="12293" width="15" style="58" customWidth="1"/>
    <col min="12294" max="12294" width="13.140625" style="58" customWidth="1"/>
    <col min="12295" max="12295" width="14.28515625" style="58" customWidth="1"/>
    <col min="12296" max="12296" width="13.42578125" style="58" customWidth="1"/>
    <col min="12297" max="12297" width="15" style="58" customWidth="1"/>
    <col min="12298" max="12298" width="6.42578125" style="58" bestFit="1" customWidth="1"/>
    <col min="12299" max="12546" width="9.140625" style="58"/>
    <col min="12547" max="12547" width="48" style="58" bestFit="1" customWidth="1"/>
    <col min="12548" max="12549" width="15" style="58" customWidth="1"/>
    <col min="12550" max="12550" width="13.140625" style="58" customWidth="1"/>
    <col min="12551" max="12551" width="14.28515625" style="58" customWidth="1"/>
    <col min="12552" max="12552" width="13.42578125" style="58" customWidth="1"/>
    <col min="12553" max="12553" width="15" style="58" customWidth="1"/>
    <col min="12554" max="12554" width="6.42578125" style="58" bestFit="1" customWidth="1"/>
    <col min="12555" max="12802" width="9.140625" style="58"/>
    <col min="12803" max="12803" width="48" style="58" bestFit="1" customWidth="1"/>
    <col min="12804" max="12805" width="15" style="58" customWidth="1"/>
    <col min="12806" max="12806" width="13.140625" style="58" customWidth="1"/>
    <col min="12807" max="12807" width="14.28515625" style="58" customWidth="1"/>
    <col min="12808" max="12808" width="13.42578125" style="58" customWidth="1"/>
    <col min="12809" max="12809" width="15" style="58" customWidth="1"/>
    <col min="12810" max="12810" width="6.42578125" style="58" bestFit="1" customWidth="1"/>
    <col min="12811" max="13058" width="9.140625" style="58"/>
    <col min="13059" max="13059" width="48" style="58" bestFit="1" customWidth="1"/>
    <col min="13060" max="13061" width="15" style="58" customWidth="1"/>
    <col min="13062" max="13062" width="13.140625" style="58" customWidth="1"/>
    <col min="13063" max="13063" width="14.28515625" style="58" customWidth="1"/>
    <col min="13064" max="13064" width="13.42578125" style="58" customWidth="1"/>
    <col min="13065" max="13065" width="15" style="58" customWidth="1"/>
    <col min="13066" max="13066" width="6.42578125" style="58" bestFit="1" customWidth="1"/>
    <col min="13067" max="13314" width="9.140625" style="58"/>
    <col min="13315" max="13315" width="48" style="58" bestFit="1" customWidth="1"/>
    <col min="13316" max="13317" width="15" style="58" customWidth="1"/>
    <col min="13318" max="13318" width="13.140625" style="58" customWidth="1"/>
    <col min="13319" max="13319" width="14.28515625" style="58" customWidth="1"/>
    <col min="13320" max="13320" width="13.42578125" style="58" customWidth="1"/>
    <col min="13321" max="13321" width="15" style="58" customWidth="1"/>
    <col min="13322" max="13322" width="6.42578125" style="58" bestFit="1" customWidth="1"/>
    <col min="13323" max="13570" width="9.140625" style="58"/>
    <col min="13571" max="13571" width="48" style="58" bestFit="1" customWidth="1"/>
    <col min="13572" max="13573" width="15" style="58" customWidth="1"/>
    <col min="13574" max="13574" width="13.140625" style="58" customWidth="1"/>
    <col min="13575" max="13575" width="14.28515625" style="58" customWidth="1"/>
    <col min="13576" max="13576" width="13.42578125" style="58" customWidth="1"/>
    <col min="13577" max="13577" width="15" style="58" customWidth="1"/>
    <col min="13578" max="13578" width="6.42578125" style="58" bestFit="1" customWidth="1"/>
    <col min="13579" max="13826" width="9.140625" style="58"/>
    <col min="13827" max="13827" width="48" style="58" bestFit="1" customWidth="1"/>
    <col min="13828" max="13829" width="15" style="58" customWidth="1"/>
    <col min="13830" max="13830" width="13.140625" style="58" customWidth="1"/>
    <col min="13831" max="13831" width="14.28515625" style="58" customWidth="1"/>
    <col min="13832" max="13832" width="13.42578125" style="58" customWidth="1"/>
    <col min="13833" max="13833" width="15" style="58" customWidth="1"/>
    <col min="13834" max="13834" width="6.42578125" style="58" bestFit="1" customWidth="1"/>
    <col min="13835" max="14082" width="9.140625" style="58"/>
    <col min="14083" max="14083" width="48" style="58" bestFit="1" customWidth="1"/>
    <col min="14084" max="14085" width="15" style="58" customWidth="1"/>
    <col min="14086" max="14086" width="13.140625" style="58" customWidth="1"/>
    <col min="14087" max="14087" width="14.28515625" style="58" customWidth="1"/>
    <col min="14088" max="14088" width="13.42578125" style="58" customWidth="1"/>
    <col min="14089" max="14089" width="15" style="58" customWidth="1"/>
    <col min="14090" max="14090" width="6.42578125" style="58" bestFit="1" customWidth="1"/>
    <col min="14091" max="14338" width="9.140625" style="58"/>
    <col min="14339" max="14339" width="48" style="58" bestFit="1" customWidth="1"/>
    <col min="14340" max="14341" width="15" style="58" customWidth="1"/>
    <col min="14342" max="14342" width="13.140625" style="58" customWidth="1"/>
    <col min="14343" max="14343" width="14.28515625" style="58" customWidth="1"/>
    <col min="14344" max="14344" width="13.42578125" style="58" customWidth="1"/>
    <col min="14345" max="14345" width="15" style="58" customWidth="1"/>
    <col min="14346" max="14346" width="6.42578125" style="58" bestFit="1" customWidth="1"/>
    <col min="14347" max="14594" width="9.140625" style="58"/>
    <col min="14595" max="14595" width="48" style="58" bestFit="1" customWidth="1"/>
    <col min="14596" max="14597" width="15" style="58" customWidth="1"/>
    <col min="14598" max="14598" width="13.140625" style="58" customWidth="1"/>
    <col min="14599" max="14599" width="14.28515625" style="58" customWidth="1"/>
    <col min="14600" max="14600" width="13.42578125" style="58" customWidth="1"/>
    <col min="14601" max="14601" width="15" style="58" customWidth="1"/>
    <col min="14602" max="14602" width="6.42578125" style="58" bestFit="1" customWidth="1"/>
    <col min="14603" max="14850" width="9.140625" style="58"/>
    <col min="14851" max="14851" width="48" style="58" bestFit="1" customWidth="1"/>
    <col min="14852" max="14853" width="15" style="58" customWidth="1"/>
    <col min="14854" max="14854" width="13.140625" style="58" customWidth="1"/>
    <col min="14855" max="14855" width="14.28515625" style="58" customWidth="1"/>
    <col min="14856" max="14856" width="13.42578125" style="58" customWidth="1"/>
    <col min="14857" max="14857" width="15" style="58" customWidth="1"/>
    <col min="14858" max="14858" width="6.42578125" style="58" bestFit="1" customWidth="1"/>
    <col min="14859" max="15106" width="9.140625" style="58"/>
    <col min="15107" max="15107" width="48" style="58" bestFit="1" customWidth="1"/>
    <col min="15108" max="15109" width="15" style="58" customWidth="1"/>
    <col min="15110" max="15110" width="13.140625" style="58" customWidth="1"/>
    <col min="15111" max="15111" width="14.28515625" style="58" customWidth="1"/>
    <col min="15112" max="15112" width="13.42578125" style="58" customWidth="1"/>
    <col min="15113" max="15113" width="15" style="58" customWidth="1"/>
    <col min="15114" max="15114" width="6.42578125" style="58" bestFit="1" customWidth="1"/>
    <col min="15115" max="15362" width="9.140625" style="58"/>
    <col min="15363" max="15363" width="48" style="58" bestFit="1" customWidth="1"/>
    <col min="15364" max="15365" width="15" style="58" customWidth="1"/>
    <col min="15366" max="15366" width="13.140625" style="58" customWidth="1"/>
    <col min="15367" max="15367" width="14.28515625" style="58" customWidth="1"/>
    <col min="15368" max="15368" width="13.42578125" style="58" customWidth="1"/>
    <col min="15369" max="15369" width="15" style="58" customWidth="1"/>
    <col min="15370" max="15370" width="6.42578125" style="58" bestFit="1" customWidth="1"/>
    <col min="15371" max="15618" width="9.140625" style="58"/>
    <col min="15619" max="15619" width="48" style="58" bestFit="1" customWidth="1"/>
    <col min="15620" max="15621" width="15" style="58" customWidth="1"/>
    <col min="15622" max="15622" width="13.140625" style="58" customWidth="1"/>
    <col min="15623" max="15623" width="14.28515625" style="58" customWidth="1"/>
    <col min="15624" max="15624" width="13.42578125" style="58" customWidth="1"/>
    <col min="15625" max="15625" width="15" style="58" customWidth="1"/>
    <col min="15626" max="15626" width="6.42578125" style="58" bestFit="1" customWidth="1"/>
    <col min="15627" max="15874" width="9.140625" style="58"/>
    <col min="15875" max="15875" width="48" style="58" bestFit="1" customWidth="1"/>
    <col min="15876" max="15877" width="15" style="58" customWidth="1"/>
    <col min="15878" max="15878" width="13.140625" style="58" customWidth="1"/>
    <col min="15879" max="15879" width="14.28515625" style="58" customWidth="1"/>
    <col min="15880" max="15880" width="13.42578125" style="58" customWidth="1"/>
    <col min="15881" max="15881" width="15" style="58" customWidth="1"/>
    <col min="15882" max="15882" width="6.42578125" style="58" bestFit="1" customWidth="1"/>
    <col min="15883" max="16130" width="9.140625" style="58"/>
    <col min="16131" max="16131" width="48" style="58" bestFit="1" customWidth="1"/>
    <col min="16132" max="16133" width="15" style="58" customWidth="1"/>
    <col min="16134" max="16134" width="13.140625" style="58" customWidth="1"/>
    <col min="16135" max="16135" width="14.28515625" style="58" customWidth="1"/>
    <col min="16136" max="16136" width="13.42578125" style="58" customWidth="1"/>
    <col min="16137" max="16137" width="15" style="58" customWidth="1"/>
    <col min="16138" max="16138" width="6.42578125" style="58" bestFit="1" customWidth="1"/>
    <col min="16139" max="16384" width="9.140625" style="58"/>
  </cols>
  <sheetData>
    <row r="1" spans="1:10" ht="36" customHeight="1" x14ac:dyDescent="0.25">
      <c r="A1" s="59" t="s">
        <v>0</v>
      </c>
      <c r="B1" s="59" t="s">
        <v>1</v>
      </c>
      <c r="C1" s="60" t="s">
        <v>714</v>
      </c>
      <c r="D1" s="123" t="s">
        <v>715</v>
      </c>
      <c r="E1" s="61" t="s">
        <v>690</v>
      </c>
      <c r="F1" s="62" t="s">
        <v>721</v>
      </c>
      <c r="G1" s="63" t="s">
        <v>722</v>
      </c>
      <c r="H1" s="63" t="s">
        <v>723</v>
      </c>
      <c r="I1" s="64" t="s">
        <v>724</v>
      </c>
      <c r="J1" s="65" t="s">
        <v>711</v>
      </c>
    </row>
    <row r="2" spans="1:10" s="71" customFormat="1" x14ac:dyDescent="0.25">
      <c r="A2" s="138" t="s">
        <v>5</v>
      </c>
      <c r="B2" s="96">
        <v>13143</v>
      </c>
      <c r="C2" s="96" t="s">
        <v>332</v>
      </c>
      <c r="D2" s="101">
        <v>43375</v>
      </c>
      <c r="E2" s="102">
        <v>44091</v>
      </c>
      <c r="F2" s="24">
        <v>48.883439999999993</v>
      </c>
      <c r="G2" s="24">
        <v>1.2523200000000019</v>
      </c>
      <c r="H2" s="24">
        <v>3.1668000000000029</v>
      </c>
      <c r="I2" s="24">
        <v>45.496799999999993</v>
      </c>
      <c r="J2" s="135"/>
    </row>
    <row r="3" spans="1:10" s="71" customFormat="1" x14ac:dyDescent="0.25">
      <c r="A3" s="138" t="s">
        <v>5</v>
      </c>
      <c r="B3" s="96">
        <v>13125</v>
      </c>
      <c r="C3" s="96" t="s">
        <v>333</v>
      </c>
      <c r="D3" s="101">
        <v>43438</v>
      </c>
      <c r="E3" s="102">
        <v>44091</v>
      </c>
      <c r="F3" s="131">
        <v>3.1101052631578949</v>
      </c>
      <c r="G3" s="131">
        <v>0.17284210526315794</v>
      </c>
      <c r="H3" s="24">
        <v>0</v>
      </c>
      <c r="I3" s="131">
        <v>2.2484210526315791</v>
      </c>
      <c r="J3" s="135"/>
    </row>
    <row r="4" spans="1:10" s="71" customFormat="1" x14ac:dyDescent="0.25">
      <c r="A4" s="138" t="s">
        <v>5</v>
      </c>
      <c r="B4" s="96">
        <v>12946</v>
      </c>
      <c r="C4" s="96" t="s">
        <v>367</v>
      </c>
      <c r="D4" s="101">
        <v>43314</v>
      </c>
      <c r="E4" s="102">
        <v>44091</v>
      </c>
      <c r="F4" s="131">
        <v>0.26496000000000003</v>
      </c>
      <c r="G4" s="131">
        <v>9.0119999999999992E-2</v>
      </c>
      <c r="H4" s="24">
        <v>0.16296000000000002</v>
      </c>
      <c r="I4" s="131">
        <v>0</v>
      </c>
      <c r="J4" s="135"/>
    </row>
    <row r="5" spans="1:10" s="71" customFormat="1" x14ac:dyDescent="0.25">
      <c r="A5" s="138" t="s">
        <v>5</v>
      </c>
      <c r="B5" s="96">
        <v>12945</v>
      </c>
      <c r="C5" s="96" t="s">
        <v>368</v>
      </c>
      <c r="D5" s="101">
        <v>43314</v>
      </c>
      <c r="E5" s="102">
        <v>44091</v>
      </c>
      <c r="F5" s="131">
        <v>20.830090909090913</v>
      </c>
      <c r="G5" s="131">
        <v>0.14100000000000032</v>
      </c>
      <c r="H5" s="24">
        <v>0.70063636363636383</v>
      </c>
      <c r="I5" s="131">
        <v>15.291818181818185</v>
      </c>
      <c r="J5" s="135"/>
    </row>
    <row r="6" spans="1:10" s="71" customFormat="1" x14ac:dyDescent="0.25">
      <c r="A6" s="138" t="s">
        <v>5</v>
      </c>
      <c r="B6" s="96">
        <v>12944</v>
      </c>
      <c r="C6" s="96" t="s">
        <v>369</v>
      </c>
      <c r="D6" s="101">
        <v>43314</v>
      </c>
      <c r="E6" s="102">
        <v>44091</v>
      </c>
      <c r="F6" s="131">
        <v>37.043240506329113</v>
      </c>
      <c r="G6" s="131">
        <v>0.17848101265823244</v>
      </c>
      <c r="H6" s="24">
        <v>2.8001012658227848</v>
      </c>
      <c r="I6" s="131">
        <v>32.039999999999992</v>
      </c>
      <c r="J6" s="135"/>
    </row>
    <row r="7" spans="1:10" s="71" customFormat="1" x14ac:dyDescent="0.25">
      <c r="A7" s="138" t="s">
        <v>5</v>
      </c>
      <c r="B7" s="96">
        <v>12943</v>
      </c>
      <c r="C7" s="96" t="s">
        <v>370</v>
      </c>
      <c r="D7" s="101">
        <v>43314</v>
      </c>
      <c r="E7" s="102">
        <v>44091</v>
      </c>
      <c r="F7" s="131">
        <v>44.725090909090902</v>
      </c>
      <c r="G7" s="131">
        <v>0.56867532467532556</v>
      </c>
      <c r="H7" s="24">
        <v>3.5195844155844149</v>
      </c>
      <c r="I7" s="131">
        <v>39.113766233766235</v>
      </c>
      <c r="J7" s="135"/>
    </row>
    <row r="8" spans="1:10" s="71" customFormat="1" x14ac:dyDescent="0.25">
      <c r="A8" s="138" t="s">
        <v>5</v>
      </c>
      <c r="B8" s="96">
        <v>12942</v>
      </c>
      <c r="C8" s="96" t="s">
        <v>371</v>
      </c>
      <c r="D8" s="101">
        <v>43314</v>
      </c>
      <c r="E8" s="102">
        <v>44091</v>
      </c>
      <c r="F8" s="131">
        <v>56.152087912087907</v>
      </c>
      <c r="G8" s="131">
        <v>0.88707692307692854</v>
      </c>
      <c r="H8" s="24">
        <v>4.4436923076923049</v>
      </c>
      <c r="I8" s="131">
        <v>45.419340659340662</v>
      </c>
      <c r="J8" s="135"/>
    </row>
    <row r="9" spans="1:10" s="71" customFormat="1" x14ac:dyDescent="0.25">
      <c r="A9" s="138" t="s">
        <v>5</v>
      </c>
      <c r="B9" s="96">
        <v>12941</v>
      </c>
      <c r="C9" s="96" t="s">
        <v>372</v>
      </c>
      <c r="D9" s="101">
        <v>43314</v>
      </c>
      <c r="E9" s="102">
        <v>44091</v>
      </c>
      <c r="F9" s="131">
        <v>16.227956043956045</v>
      </c>
      <c r="G9" s="131">
        <v>0.23221978021978087</v>
      </c>
      <c r="H9" s="24">
        <v>0.33494505494505505</v>
      </c>
      <c r="I9" s="131">
        <v>11.970989010989012</v>
      </c>
      <c r="J9" s="135"/>
    </row>
    <row r="10" spans="1:10" s="71" customFormat="1" x14ac:dyDescent="0.25">
      <c r="A10" s="138" t="s">
        <v>5</v>
      </c>
      <c r="B10" s="96">
        <v>12940</v>
      </c>
      <c r="C10" s="96" t="s">
        <v>373</v>
      </c>
      <c r="D10" s="101">
        <v>43314</v>
      </c>
      <c r="E10" s="102">
        <v>44091</v>
      </c>
      <c r="F10" s="131">
        <v>32.286741573033702</v>
      </c>
      <c r="G10" s="131">
        <v>0</v>
      </c>
      <c r="H10" s="24">
        <v>1.7886741573033711</v>
      </c>
      <c r="I10" s="131">
        <v>28.08</v>
      </c>
      <c r="J10" s="135"/>
    </row>
    <row r="11" spans="1:10" s="71" customFormat="1" x14ac:dyDescent="0.25">
      <c r="A11" s="138" t="s">
        <v>5</v>
      </c>
      <c r="B11" s="96">
        <v>12939</v>
      </c>
      <c r="C11" s="96" t="s">
        <v>374</v>
      </c>
      <c r="D11" s="101">
        <v>43314</v>
      </c>
      <c r="E11" s="102">
        <v>44091</v>
      </c>
      <c r="F11" s="24">
        <v>34.673549999999992</v>
      </c>
      <c r="G11" s="24">
        <v>0.52110000000000234</v>
      </c>
      <c r="H11" s="24">
        <v>2.533050000000002</v>
      </c>
      <c r="I11" s="24">
        <v>30.437999999999992</v>
      </c>
      <c r="J11" s="135"/>
    </row>
    <row r="12" spans="1:10" s="71" customFormat="1" x14ac:dyDescent="0.25">
      <c r="A12" s="138" t="s">
        <v>5</v>
      </c>
      <c r="B12" s="96">
        <v>12938</v>
      </c>
      <c r="C12" s="96" t="s">
        <v>375</v>
      </c>
      <c r="D12" s="101">
        <v>43314</v>
      </c>
      <c r="E12" s="102">
        <v>44091</v>
      </c>
      <c r="F12" s="131">
        <v>31.114265060240964</v>
      </c>
      <c r="G12" s="131">
        <v>0.50053012048193013</v>
      </c>
      <c r="H12" s="24">
        <v>2.1555180722891567</v>
      </c>
      <c r="I12" s="131">
        <v>22.775421686746988</v>
      </c>
      <c r="J12" s="135"/>
    </row>
    <row r="13" spans="1:10" s="71" customFormat="1" x14ac:dyDescent="0.25">
      <c r="A13" s="138" t="s">
        <v>5</v>
      </c>
      <c r="B13" s="96">
        <v>12937</v>
      </c>
      <c r="C13" s="96" t="s">
        <v>376</v>
      </c>
      <c r="D13" s="101">
        <v>43314</v>
      </c>
      <c r="E13" s="102">
        <v>44091</v>
      </c>
      <c r="F13" s="131">
        <v>14.087747368421054</v>
      </c>
      <c r="G13" s="131">
        <v>0.41065263157894838</v>
      </c>
      <c r="H13" s="24">
        <v>0.41406315789473619</v>
      </c>
      <c r="I13" s="131">
        <v>8.0943157894736864</v>
      </c>
      <c r="J13" s="135"/>
    </row>
    <row r="14" spans="1:10" s="71" customFormat="1" x14ac:dyDescent="0.25">
      <c r="A14" s="138" t="s">
        <v>5</v>
      </c>
      <c r="B14" s="96">
        <v>12936</v>
      </c>
      <c r="C14" s="96" t="s">
        <v>377</v>
      </c>
      <c r="D14" s="101">
        <v>43314</v>
      </c>
      <c r="E14" s="102">
        <v>44091</v>
      </c>
      <c r="F14" s="131">
        <v>13.501914893617021</v>
      </c>
      <c r="G14" s="131">
        <v>0.52710638297872459</v>
      </c>
      <c r="H14" s="24">
        <v>0.30906382978723418</v>
      </c>
      <c r="I14" s="131">
        <v>8.1804255319148922</v>
      </c>
      <c r="J14" s="135"/>
    </row>
    <row r="15" spans="1:10" s="71" customFormat="1" x14ac:dyDescent="0.25">
      <c r="A15" s="138" t="s">
        <v>5</v>
      </c>
      <c r="B15" s="96">
        <v>12935</v>
      </c>
      <c r="C15" s="96" t="s">
        <v>378</v>
      </c>
      <c r="D15" s="101">
        <v>43314</v>
      </c>
      <c r="E15" s="102">
        <v>44091</v>
      </c>
      <c r="F15" s="131">
        <v>36.19575903614458</v>
      </c>
      <c r="G15" s="131">
        <v>0.87657831325301538</v>
      </c>
      <c r="H15" s="24">
        <v>2.4352771084337332</v>
      </c>
      <c r="I15" s="131">
        <v>30.495903614457834</v>
      </c>
      <c r="J15" s="135"/>
    </row>
    <row r="16" spans="1:10" s="71" customFormat="1" x14ac:dyDescent="0.25">
      <c r="A16" s="138" t="s">
        <v>5</v>
      </c>
      <c r="B16" s="96">
        <v>12934</v>
      </c>
      <c r="C16" s="96" t="s">
        <v>379</v>
      </c>
      <c r="D16" s="101">
        <v>43314</v>
      </c>
      <c r="E16" s="102">
        <v>44091</v>
      </c>
      <c r="F16" s="131">
        <v>51.648153846153846</v>
      </c>
      <c r="G16" s="131">
        <v>1.1304615384615413</v>
      </c>
      <c r="H16" s="24">
        <v>4.1278461538461544</v>
      </c>
      <c r="I16" s="131">
        <v>40.2553846153846</v>
      </c>
      <c r="J16" s="135"/>
    </row>
    <row r="17" spans="1:10" s="71" customFormat="1" x14ac:dyDescent="0.25">
      <c r="A17" s="138" t="s">
        <v>5</v>
      </c>
      <c r="B17" s="96">
        <v>12933</v>
      </c>
      <c r="C17" s="96" t="s">
        <v>380</v>
      </c>
      <c r="D17" s="101">
        <v>43314</v>
      </c>
      <c r="E17" s="102">
        <v>44091</v>
      </c>
      <c r="F17" s="131">
        <v>40.265625</v>
      </c>
      <c r="G17" s="131">
        <v>0.74800000000000655</v>
      </c>
      <c r="H17" s="24">
        <v>3.3713749999999996</v>
      </c>
      <c r="I17" s="131">
        <v>34.709999999999994</v>
      </c>
      <c r="J17" s="135"/>
    </row>
    <row r="18" spans="1:10" s="71" customFormat="1" x14ac:dyDescent="0.25">
      <c r="A18" s="138" t="s">
        <v>5</v>
      </c>
      <c r="B18" s="96">
        <v>12932</v>
      </c>
      <c r="C18" s="96" t="s">
        <v>381</v>
      </c>
      <c r="D18" s="101">
        <v>43314</v>
      </c>
      <c r="E18" s="102">
        <v>44091</v>
      </c>
      <c r="F18" s="131">
        <v>18.040087912087913</v>
      </c>
      <c r="G18" s="131">
        <v>0.13476923076923258</v>
      </c>
      <c r="H18" s="24">
        <v>0.41670329670329659</v>
      </c>
      <c r="I18" s="131">
        <v>13.027252747252744</v>
      </c>
      <c r="J18" s="135"/>
    </row>
    <row r="19" spans="1:10" s="71" customFormat="1" x14ac:dyDescent="0.25">
      <c r="A19" s="138" t="s">
        <v>5</v>
      </c>
      <c r="B19" s="96">
        <v>12048</v>
      </c>
      <c r="C19" s="96" t="s">
        <v>467</v>
      </c>
      <c r="D19" s="102">
        <v>43242</v>
      </c>
      <c r="E19" s="102">
        <v>44091</v>
      </c>
      <c r="F19" s="131">
        <v>9.3006000000000011</v>
      </c>
      <c r="G19" s="131">
        <v>0.48320000000000052</v>
      </c>
      <c r="H19" s="24">
        <v>1.5586000000000004</v>
      </c>
      <c r="I19" s="131">
        <v>8.5440000000000005</v>
      </c>
      <c r="J19" s="135"/>
    </row>
    <row r="20" spans="1:10" s="71" customFormat="1" x14ac:dyDescent="0.25">
      <c r="A20" s="138" t="s">
        <v>473</v>
      </c>
      <c r="B20" s="96">
        <v>0</v>
      </c>
      <c r="C20" s="96" t="s">
        <v>474</v>
      </c>
      <c r="D20" s="125">
        <v>42586</v>
      </c>
      <c r="E20" s="129">
        <v>44089</v>
      </c>
      <c r="F20" s="131">
        <v>6.6527397260273986</v>
      </c>
      <c r="G20" s="131">
        <v>0.75835616438356168</v>
      </c>
      <c r="H20" s="24">
        <v>0.81356164383561747</v>
      </c>
      <c r="I20" s="131">
        <v>5.4863013698630141</v>
      </c>
      <c r="J20" s="135"/>
    </row>
    <row r="21" spans="1:10" s="71" customFormat="1" x14ac:dyDescent="0.25">
      <c r="A21" s="138" t="s">
        <v>473</v>
      </c>
      <c r="B21" s="96">
        <v>0</v>
      </c>
      <c r="C21" s="96" t="s">
        <v>475</v>
      </c>
      <c r="D21" s="125">
        <v>42586</v>
      </c>
      <c r="E21" s="129">
        <v>44089</v>
      </c>
      <c r="F21" s="131">
        <v>2.9905000000000004</v>
      </c>
      <c r="G21" s="131">
        <v>0.97520000000000029</v>
      </c>
      <c r="H21" s="24">
        <v>1.2582999999999998</v>
      </c>
      <c r="I21" s="131">
        <v>2.6700000000000008</v>
      </c>
      <c r="J21" s="135"/>
    </row>
    <row r="22" spans="1:10" s="71" customFormat="1" x14ac:dyDescent="0.25">
      <c r="A22" s="138" t="s">
        <v>473</v>
      </c>
      <c r="B22" s="96">
        <v>0</v>
      </c>
      <c r="C22" s="96" t="s">
        <v>476</v>
      </c>
      <c r="D22" s="125">
        <v>42586</v>
      </c>
      <c r="E22" s="129">
        <v>44089</v>
      </c>
      <c r="F22" s="131">
        <v>12.074329896907212</v>
      </c>
      <c r="G22" s="131">
        <v>0.40659793814433154</v>
      </c>
      <c r="H22" s="24">
        <v>0.85350515463917553</v>
      </c>
      <c r="I22" s="131">
        <v>11.010309278350514</v>
      </c>
      <c r="J22" s="135"/>
    </row>
    <row r="23" spans="1:10" s="71" customFormat="1" x14ac:dyDescent="0.25">
      <c r="A23" s="138" t="s">
        <v>473</v>
      </c>
      <c r="B23" s="96">
        <v>0</v>
      </c>
      <c r="C23" s="96" t="s">
        <v>477</v>
      </c>
      <c r="D23" s="125">
        <v>42586</v>
      </c>
      <c r="E23" s="129">
        <v>44089</v>
      </c>
      <c r="F23" s="131">
        <v>50.281643835616435</v>
      </c>
      <c r="G23" s="131">
        <v>3.8857534246575427</v>
      </c>
      <c r="H23" s="24">
        <v>5.0646575342465781</v>
      </c>
      <c r="I23" s="131">
        <v>48.279452054794511</v>
      </c>
      <c r="J23" s="135"/>
    </row>
    <row r="24" spans="1:10" s="71" customFormat="1" x14ac:dyDescent="0.25">
      <c r="A24" s="138" t="s">
        <v>473</v>
      </c>
      <c r="B24" s="96">
        <v>0</v>
      </c>
      <c r="C24" s="96" t="s">
        <v>478</v>
      </c>
      <c r="D24" s="125">
        <v>42586</v>
      </c>
      <c r="E24" s="129">
        <v>44089</v>
      </c>
      <c r="F24" s="131">
        <v>24.155287356321843</v>
      </c>
      <c r="G24" s="131">
        <v>1.1004597701149461</v>
      </c>
      <c r="H24" s="24">
        <v>1.8975862068965539</v>
      </c>
      <c r="I24" s="131">
        <v>23.324137931034485</v>
      </c>
      <c r="J24" s="135"/>
    </row>
    <row r="25" spans="1:10" s="71" customFormat="1" x14ac:dyDescent="0.25">
      <c r="A25" s="138" t="s">
        <v>473</v>
      </c>
      <c r="B25" s="96">
        <v>0</v>
      </c>
      <c r="C25" s="96" t="s">
        <v>479</v>
      </c>
      <c r="D25" s="125">
        <v>42586</v>
      </c>
      <c r="E25" s="129">
        <v>44089</v>
      </c>
      <c r="F25" s="131">
        <v>23.543065693430655</v>
      </c>
      <c r="G25" s="131">
        <v>1.1646715328467181</v>
      </c>
      <c r="H25" s="24">
        <v>1.6791240875912412</v>
      </c>
      <c r="I25" s="131">
        <v>22.607299270072989</v>
      </c>
      <c r="J25" s="135"/>
    </row>
    <row r="26" spans="1:10" s="71" customFormat="1" x14ac:dyDescent="0.25">
      <c r="A26" s="138" t="s">
        <v>473</v>
      </c>
      <c r="B26" s="96">
        <v>0</v>
      </c>
      <c r="C26" s="96" t="s">
        <v>480</v>
      </c>
      <c r="D26" s="125">
        <v>42586</v>
      </c>
      <c r="E26" s="129">
        <v>44089</v>
      </c>
      <c r="F26" s="131">
        <v>45.992894736842103</v>
      </c>
      <c r="G26" s="131">
        <v>2.6651315789473671</v>
      </c>
      <c r="H26" s="24">
        <v>3.53526315789474</v>
      </c>
      <c r="I26" s="131">
        <v>44.265789473684208</v>
      </c>
      <c r="J26" s="135"/>
    </row>
    <row r="27" spans="1:10" s="71" customFormat="1" x14ac:dyDescent="0.25">
      <c r="A27" s="138" t="s">
        <v>473</v>
      </c>
      <c r="B27" s="96">
        <v>0</v>
      </c>
      <c r="C27" s="96" t="s">
        <v>481</v>
      </c>
      <c r="D27" s="125">
        <v>42586</v>
      </c>
      <c r="E27" s="129">
        <v>44089</v>
      </c>
      <c r="F27" s="131">
        <v>25.370526315789476</v>
      </c>
      <c r="G27" s="131">
        <v>0.84610526315789525</v>
      </c>
      <c r="H27" s="24">
        <v>2.251789473684211</v>
      </c>
      <c r="I27" s="131">
        <v>21.64105263157894</v>
      </c>
      <c r="J27" s="135"/>
    </row>
    <row r="28" spans="1:10" s="71" customFormat="1" x14ac:dyDescent="0.25">
      <c r="A28" s="138" t="s">
        <v>473</v>
      </c>
      <c r="B28" s="96">
        <v>0</v>
      </c>
      <c r="C28" s="96" t="s">
        <v>482</v>
      </c>
      <c r="D28" s="125">
        <v>42586</v>
      </c>
      <c r="E28" s="129">
        <v>44089</v>
      </c>
      <c r="F28" s="131">
        <v>30.001999999999995</v>
      </c>
      <c r="G28" s="131">
        <v>3.2054666666666689</v>
      </c>
      <c r="H28" s="24">
        <v>2.0825333333333349</v>
      </c>
      <c r="I28" s="131">
        <v>26.343999999999991</v>
      </c>
      <c r="J28" s="135"/>
    </row>
    <row r="29" spans="1:10" s="71" customFormat="1" x14ac:dyDescent="0.25">
      <c r="A29" s="138" t="s">
        <v>473</v>
      </c>
      <c r="B29" s="96">
        <v>0</v>
      </c>
      <c r="C29" s="96" t="s">
        <v>483</v>
      </c>
      <c r="D29" s="125">
        <v>42586</v>
      </c>
      <c r="E29" s="129">
        <v>44089</v>
      </c>
      <c r="F29" s="131">
        <v>25.122736842105258</v>
      </c>
      <c r="G29" s="131">
        <v>1.0164210526315804</v>
      </c>
      <c r="H29" s="24">
        <v>1.7707368421052618</v>
      </c>
      <c r="I29" s="131">
        <v>24.170526315789473</v>
      </c>
      <c r="J29" s="135"/>
    </row>
    <row r="30" spans="1:10" s="71" customFormat="1" x14ac:dyDescent="0.25">
      <c r="A30" s="138" t="s">
        <v>473</v>
      </c>
      <c r="B30" s="96">
        <v>0</v>
      </c>
      <c r="C30" s="96" t="s">
        <v>484</v>
      </c>
      <c r="D30" s="125">
        <v>42586</v>
      </c>
      <c r="E30" s="129">
        <v>44089</v>
      </c>
      <c r="F30" s="131">
        <v>46.86447368421053</v>
      </c>
      <c r="G30" s="131">
        <v>2.9615789473684178</v>
      </c>
      <c r="H30" s="24">
        <v>4.0713157894736876</v>
      </c>
      <c r="I30" s="131">
        <v>45.319736842105264</v>
      </c>
      <c r="J30" s="135"/>
    </row>
    <row r="31" spans="1:10" s="71" customFormat="1" x14ac:dyDescent="0.25">
      <c r="A31" s="138" t="s">
        <v>473</v>
      </c>
      <c r="B31" s="96">
        <v>0</v>
      </c>
      <c r="C31" s="96" t="s">
        <v>485</v>
      </c>
      <c r="D31" s="125">
        <v>42586</v>
      </c>
      <c r="E31" s="129">
        <v>44089</v>
      </c>
      <c r="F31" s="131">
        <v>19.396179775280899</v>
      </c>
      <c r="G31" s="131">
        <v>0.87561797752809023</v>
      </c>
      <c r="H31" s="24">
        <v>1.9505617977528096</v>
      </c>
      <c r="I31" s="131">
        <v>16.499999999999996</v>
      </c>
      <c r="J31" s="135"/>
    </row>
    <row r="32" spans="1:10" s="71" customFormat="1" x14ac:dyDescent="0.25">
      <c r="A32" s="138" t="s">
        <v>473</v>
      </c>
      <c r="B32" s="96">
        <v>0</v>
      </c>
      <c r="C32" s="96" t="s">
        <v>486</v>
      </c>
      <c r="D32" s="125">
        <v>42586</v>
      </c>
      <c r="E32" s="129">
        <v>44089</v>
      </c>
      <c r="F32" s="131">
        <v>11.929999999999998</v>
      </c>
      <c r="G32" s="131">
        <v>0.96786666666666843</v>
      </c>
      <c r="H32" s="24">
        <v>1.1641333333333344</v>
      </c>
      <c r="I32" s="131">
        <v>8.899999999999995</v>
      </c>
      <c r="J32" s="135"/>
    </row>
    <row r="33" spans="1:10" s="71" customFormat="1" x14ac:dyDescent="0.25">
      <c r="A33" s="138" t="s">
        <v>473</v>
      </c>
      <c r="B33" s="96">
        <v>0</v>
      </c>
      <c r="C33" s="96" t="s">
        <v>487</v>
      </c>
      <c r="D33" s="125">
        <v>42586</v>
      </c>
      <c r="E33" s="129">
        <v>44089</v>
      </c>
      <c r="F33" s="131">
        <v>23.202405063291138</v>
      </c>
      <c r="G33" s="131">
        <v>0.40151898734177266</v>
      </c>
      <c r="H33" s="24">
        <v>1.6968354430379753</v>
      </c>
      <c r="I33" s="131">
        <v>22.30632911392405</v>
      </c>
      <c r="J33" s="135"/>
    </row>
    <row r="34" spans="1:10" s="71" customFormat="1" x14ac:dyDescent="0.25">
      <c r="A34" s="138" t="s">
        <v>473</v>
      </c>
      <c r="B34" s="96">
        <v>0</v>
      </c>
      <c r="C34" s="96" t="s">
        <v>488</v>
      </c>
      <c r="D34" s="125">
        <v>42586</v>
      </c>
      <c r="E34" s="129">
        <v>44089</v>
      </c>
      <c r="F34" s="131">
        <v>29.484615384615381</v>
      </c>
      <c r="G34" s="131">
        <v>0.54910256410256664</v>
      </c>
      <c r="H34" s="24">
        <v>1.8720512820512814</v>
      </c>
      <c r="I34" s="131">
        <v>28.411538461538459</v>
      </c>
      <c r="J34" s="135"/>
    </row>
    <row r="35" spans="1:10" s="71" customFormat="1" x14ac:dyDescent="0.25">
      <c r="A35" s="138" t="s">
        <v>473</v>
      </c>
      <c r="B35" s="96">
        <v>0</v>
      </c>
      <c r="C35" s="96" t="s">
        <v>489</v>
      </c>
      <c r="D35" s="125">
        <v>42586</v>
      </c>
      <c r="E35" s="129">
        <v>44089</v>
      </c>
      <c r="F35" s="131">
        <v>31.033846153846156</v>
      </c>
      <c r="G35" s="131">
        <v>0.43780219780219892</v>
      </c>
      <c r="H35" s="24">
        <v>2.3692307692307706</v>
      </c>
      <c r="I35" s="131">
        <v>29.927472527472531</v>
      </c>
      <c r="J35" s="135"/>
    </row>
    <row r="36" spans="1:10" s="71" customFormat="1" x14ac:dyDescent="0.25">
      <c r="A36" s="138" t="s">
        <v>473</v>
      </c>
      <c r="B36" s="96">
        <v>0</v>
      </c>
      <c r="C36" s="96" t="s">
        <v>490</v>
      </c>
      <c r="D36" s="125">
        <v>42586</v>
      </c>
      <c r="E36" s="129">
        <v>44089</v>
      </c>
      <c r="F36" s="131">
        <v>11.363894736842107</v>
      </c>
      <c r="G36" s="131">
        <v>0.45768421052631564</v>
      </c>
      <c r="H36" s="24">
        <v>0.91400000000000103</v>
      </c>
      <c r="I36" s="131">
        <v>10.398947368421052</v>
      </c>
      <c r="J36" s="135"/>
    </row>
    <row r="37" spans="1:10" s="71" customFormat="1" x14ac:dyDescent="0.25">
      <c r="A37" s="138" t="s">
        <v>473</v>
      </c>
      <c r="B37" s="96">
        <v>0</v>
      </c>
      <c r="C37" s="96" t="s">
        <v>491</v>
      </c>
      <c r="D37" s="125">
        <v>42586</v>
      </c>
      <c r="E37" s="129">
        <v>44089</v>
      </c>
      <c r="F37" s="131">
        <v>16.333411764705886</v>
      </c>
      <c r="G37" s="131">
        <v>0.36211764705882521</v>
      </c>
      <c r="H37" s="24">
        <v>1.3075294117647063</v>
      </c>
      <c r="I37" s="131">
        <v>15.705882352941178</v>
      </c>
      <c r="J37" s="135"/>
    </row>
    <row r="38" spans="1:10" s="71" customFormat="1" x14ac:dyDescent="0.25">
      <c r="A38" s="138" t="s">
        <v>473</v>
      </c>
      <c r="B38" s="96">
        <v>0</v>
      </c>
      <c r="C38" s="96" t="s">
        <v>492</v>
      </c>
      <c r="D38" s="125">
        <v>42586</v>
      </c>
      <c r="E38" s="129">
        <v>44089</v>
      </c>
      <c r="F38" s="131">
        <v>21.467631578947369</v>
      </c>
      <c r="G38" s="131">
        <v>1.6319736842105257</v>
      </c>
      <c r="H38" s="24">
        <v>2.1373684210526318</v>
      </c>
      <c r="I38" s="131">
        <v>20.727631578947371</v>
      </c>
      <c r="J38" s="135"/>
    </row>
    <row r="39" spans="1:10" s="71" customFormat="1" x14ac:dyDescent="0.25">
      <c r="A39" s="138" t="s">
        <v>473</v>
      </c>
      <c r="B39" s="96">
        <v>0</v>
      </c>
      <c r="C39" s="96" t="s">
        <v>493</v>
      </c>
      <c r="D39" s="125">
        <v>42586</v>
      </c>
      <c r="E39" s="129">
        <v>44089</v>
      </c>
      <c r="F39" s="131">
        <v>26.661898734177214</v>
      </c>
      <c r="G39" s="131">
        <v>0.48063291139240794</v>
      </c>
      <c r="H39" s="24">
        <v>1.7575949367088619</v>
      </c>
      <c r="I39" s="131">
        <v>25.68607594936709</v>
      </c>
      <c r="J39" s="135"/>
    </row>
    <row r="40" spans="1:10" s="71" customFormat="1" x14ac:dyDescent="0.25">
      <c r="A40" s="138" t="s">
        <v>473</v>
      </c>
      <c r="B40" s="96">
        <v>0</v>
      </c>
      <c r="C40" s="96" t="s">
        <v>494</v>
      </c>
      <c r="D40" s="125">
        <v>42586</v>
      </c>
      <c r="E40" s="129">
        <v>44089</v>
      </c>
      <c r="F40" s="131">
        <v>11.162739726027397</v>
      </c>
      <c r="G40" s="131">
        <v>0.93890410958904214</v>
      </c>
      <c r="H40" s="24">
        <v>1.5643835616438362</v>
      </c>
      <c r="I40" s="131">
        <v>5.1205479452054794</v>
      </c>
      <c r="J40" s="135"/>
    </row>
    <row r="41" spans="1:10" s="71" customFormat="1" x14ac:dyDescent="0.25">
      <c r="A41" s="138" t="s">
        <v>473</v>
      </c>
      <c r="B41" s="96">
        <v>0</v>
      </c>
      <c r="C41" s="96" t="s">
        <v>495</v>
      </c>
      <c r="D41" s="125">
        <v>42586</v>
      </c>
      <c r="E41" s="129">
        <v>44089</v>
      </c>
      <c r="F41" s="131">
        <v>12.597968749999998</v>
      </c>
      <c r="G41" s="131">
        <v>0.58171875000000228</v>
      </c>
      <c r="H41" s="24">
        <v>1.2817187499999994</v>
      </c>
      <c r="I41" s="131">
        <v>11.264062499999998</v>
      </c>
      <c r="J41" s="135"/>
    </row>
    <row r="42" spans="1:10" s="71" customFormat="1" x14ac:dyDescent="0.25">
      <c r="A42" s="138" t="s">
        <v>473</v>
      </c>
      <c r="B42" s="96">
        <v>0</v>
      </c>
      <c r="C42" s="96" t="s">
        <v>496</v>
      </c>
      <c r="D42" s="125">
        <v>42586</v>
      </c>
      <c r="E42" s="129">
        <v>44089</v>
      </c>
      <c r="F42" s="131">
        <v>17.058</v>
      </c>
      <c r="G42" s="131">
        <v>0.52050000000000007</v>
      </c>
      <c r="H42" s="24">
        <v>1.4310000000000005</v>
      </c>
      <c r="I42" s="131">
        <v>16.353750000000002</v>
      </c>
      <c r="J42" s="135"/>
    </row>
    <row r="43" spans="1:10" s="71" customFormat="1" x14ac:dyDescent="0.25">
      <c r="A43" s="138" t="s">
        <v>473</v>
      </c>
      <c r="B43" s="96">
        <v>0</v>
      </c>
      <c r="C43" s="96" t="s">
        <v>497</v>
      </c>
      <c r="D43" s="125">
        <v>42586</v>
      </c>
      <c r="E43" s="129">
        <v>44089</v>
      </c>
      <c r="F43" s="131">
        <v>20.486666666666668</v>
      </c>
      <c r="G43" s="131">
        <v>0</v>
      </c>
      <c r="H43" s="24">
        <v>1.6724637681159429</v>
      </c>
      <c r="I43" s="131">
        <v>19.734782608695657</v>
      </c>
      <c r="J43" s="135"/>
    </row>
    <row r="44" spans="1:10" s="71" customFormat="1" x14ac:dyDescent="0.25">
      <c r="A44" s="138" t="s">
        <v>473</v>
      </c>
      <c r="B44" s="96">
        <v>0</v>
      </c>
      <c r="C44" s="96" t="s">
        <v>498</v>
      </c>
      <c r="D44" s="125">
        <v>42586</v>
      </c>
      <c r="E44" s="129">
        <v>44089</v>
      </c>
      <c r="F44" s="131">
        <v>33.203333333333333</v>
      </c>
      <c r="G44" s="131">
        <v>8.985507246377189E-2</v>
      </c>
      <c r="H44" s="24">
        <v>2.3607246376811593</v>
      </c>
      <c r="I44" s="131">
        <v>31.730434782608693</v>
      </c>
      <c r="J44" s="135"/>
    </row>
    <row r="45" spans="1:10" s="71" customFormat="1" x14ac:dyDescent="0.25">
      <c r="A45" s="138" t="s">
        <v>473</v>
      </c>
      <c r="B45" s="96">
        <v>0</v>
      </c>
      <c r="C45" s="96" t="s">
        <v>499</v>
      </c>
      <c r="D45" s="125">
        <v>42586</v>
      </c>
      <c r="E45" s="129">
        <v>44089</v>
      </c>
      <c r="F45" s="131">
        <v>12.097468354430379</v>
      </c>
      <c r="G45" s="131">
        <v>0.37632911392405238</v>
      </c>
      <c r="H45" s="24">
        <v>0.47493670886075912</v>
      </c>
      <c r="I45" s="131">
        <v>10.815189873417717</v>
      </c>
      <c r="J45" s="135"/>
    </row>
    <row r="46" spans="1:10" s="71" customFormat="1" x14ac:dyDescent="0.25">
      <c r="A46" s="138" t="s">
        <v>473</v>
      </c>
      <c r="B46" s="96">
        <v>0</v>
      </c>
      <c r="C46" s="96" t="s">
        <v>500</v>
      </c>
      <c r="D46" s="125">
        <v>42586</v>
      </c>
      <c r="E46" s="129">
        <v>44089</v>
      </c>
      <c r="F46" s="131">
        <v>15.794871794871794</v>
      </c>
      <c r="G46" s="131">
        <v>0</v>
      </c>
      <c r="H46" s="24">
        <v>1.0517948717948709</v>
      </c>
      <c r="I46" s="131">
        <v>15.06153846153846</v>
      </c>
      <c r="J46" s="135"/>
    </row>
    <row r="47" spans="1:10" s="71" customFormat="1" x14ac:dyDescent="0.25">
      <c r="A47" s="138" t="s">
        <v>473</v>
      </c>
      <c r="B47" s="96">
        <v>0</v>
      </c>
      <c r="C47" s="96" t="s">
        <v>501</v>
      </c>
      <c r="D47" s="125">
        <v>42586</v>
      </c>
      <c r="E47" s="129">
        <v>44089</v>
      </c>
      <c r="F47" s="131">
        <v>21.839199999999998</v>
      </c>
      <c r="G47" s="131">
        <v>0.63853333333333306</v>
      </c>
      <c r="H47" s="24">
        <v>1.5903999999999998</v>
      </c>
      <c r="I47" s="131">
        <v>21.003999999999998</v>
      </c>
      <c r="J47" s="135"/>
    </row>
    <row r="48" spans="1:10" s="71" customFormat="1" x14ac:dyDescent="0.25">
      <c r="A48" s="138" t="s">
        <v>473</v>
      </c>
      <c r="B48" s="96">
        <v>0</v>
      </c>
      <c r="C48" s="96" t="s">
        <v>502</v>
      </c>
      <c r="D48" s="125">
        <v>42586</v>
      </c>
      <c r="E48" s="129">
        <v>44089</v>
      </c>
      <c r="F48" s="131">
        <v>26.840657894736836</v>
      </c>
      <c r="G48" s="131">
        <v>0.13315789473684342</v>
      </c>
      <c r="H48" s="24">
        <v>1.936184210526315</v>
      </c>
      <c r="I48" s="131">
        <v>25.646052631578943</v>
      </c>
      <c r="J48" s="135"/>
    </row>
    <row r="49" spans="1:10" s="71" customFormat="1" x14ac:dyDescent="0.25">
      <c r="A49" s="138" t="s">
        <v>473</v>
      </c>
      <c r="B49" s="96">
        <v>0</v>
      </c>
      <c r="C49" s="96" t="s">
        <v>503</v>
      </c>
      <c r="D49" s="125">
        <v>42586</v>
      </c>
      <c r="E49" s="129">
        <v>44089</v>
      </c>
      <c r="F49" s="131">
        <v>11.811527777777778</v>
      </c>
      <c r="G49" s="131">
        <v>0.72569444444444431</v>
      </c>
      <c r="H49" s="24">
        <v>1.5165277777777784</v>
      </c>
      <c r="I49" s="131">
        <v>10.383333333333336</v>
      </c>
      <c r="J49" s="135"/>
    </row>
    <row r="50" spans="1:10" s="71" customFormat="1" x14ac:dyDescent="0.25">
      <c r="A50" s="138" t="s">
        <v>473</v>
      </c>
      <c r="B50" s="96">
        <v>0</v>
      </c>
      <c r="C50" s="96" t="s">
        <v>504</v>
      </c>
      <c r="D50" s="125">
        <v>42586</v>
      </c>
      <c r="E50" s="129">
        <v>44089</v>
      </c>
      <c r="F50" s="131">
        <v>0.10229999999999999</v>
      </c>
      <c r="G50" s="131">
        <v>0.12939999999999999</v>
      </c>
      <c r="H50" s="24">
        <v>0.15250000000000002</v>
      </c>
      <c r="I50" s="131">
        <v>0</v>
      </c>
      <c r="J50" s="135"/>
    </row>
    <row r="51" spans="1:10" s="71" customFormat="1" x14ac:dyDescent="0.25">
      <c r="A51" s="138" t="s">
        <v>473</v>
      </c>
      <c r="B51" s="96">
        <v>0</v>
      </c>
      <c r="C51" s="96" t="s">
        <v>505</v>
      </c>
      <c r="D51" s="102">
        <v>42402</v>
      </c>
      <c r="E51" s="129">
        <v>44089</v>
      </c>
      <c r="F51" s="131">
        <v>0.65625</v>
      </c>
      <c r="G51" s="131">
        <v>0.61739583333333325</v>
      </c>
      <c r="H51" s="24">
        <v>0.77687499999999976</v>
      </c>
      <c r="I51" s="131">
        <v>0.55625000000000002</v>
      </c>
      <c r="J51" s="135"/>
    </row>
    <row r="52" spans="1:10" s="71" customFormat="1" x14ac:dyDescent="0.25">
      <c r="A52" s="95" t="s">
        <v>473</v>
      </c>
      <c r="B52" s="96">
        <v>0</v>
      </c>
      <c r="C52" s="103" t="s">
        <v>507</v>
      </c>
      <c r="D52" s="102">
        <v>42506</v>
      </c>
      <c r="E52" s="102">
        <v>44089</v>
      </c>
      <c r="F52" s="131">
        <v>2.4103816793893129</v>
      </c>
      <c r="G52" s="131">
        <v>0.28229007633587788</v>
      </c>
      <c r="H52" s="24">
        <v>0.56030534351145056</v>
      </c>
      <c r="I52" s="131">
        <v>1.4</v>
      </c>
      <c r="J52" s="135"/>
    </row>
    <row r="53" spans="1:10" s="71" customFormat="1" x14ac:dyDescent="0.25">
      <c r="A53" s="95" t="s">
        <v>473</v>
      </c>
      <c r="B53" s="96">
        <v>0</v>
      </c>
      <c r="C53" s="103" t="s">
        <v>508</v>
      </c>
      <c r="D53" s="102">
        <v>42565</v>
      </c>
      <c r="E53" s="102">
        <v>44089</v>
      </c>
      <c r="F53" s="131">
        <v>35.089119999999994</v>
      </c>
      <c r="G53" s="131">
        <v>1.4246400000000028</v>
      </c>
      <c r="H53" s="24">
        <v>2.9691200000000002</v>
      </c>
      <c r="I53" s="131">
        <v>1.692982456140351</v>
      </c>
      <c r="J53" s="135"/>
    </row>
    <row r="54" spans="1:10" s="71" customFormat="1" x14ac:dyDescent="0.25">
      <c r="A54" s="138" t="s">
        <v>334</v>
      </c>
      <c r="B54" s="96">
        <v>13091</v>
      </c>
      <c r="C54" s="96" t="s">
        <v>335</v>
      </c>
      <c r="D54" s="102">
        <v>43423</v>
      </c>
      <c r="E54" s="22">
        <v>44092</v>
      </c>
      <c r="F54" s="24">
        <v>29.426972477064215</v>
      </c>
      <c r="G54" s="24">
        <v>0.69412844036697074</v>
      </c>
      <c r="H54" s="24">
        <v>3.319816513761467</v>
      </c>
      <c r="I54" s="24">
        <v>26.455045871559633</v>
      </c>
      <c r="J54" s="135"/>
    </row>
    <row r="55" spans="1:10" s="71" customFormat="1" x14ac:dyDescent="0.25">
      <c r="A55" s="138" t="s">
        <v>334</v>
      </c>
      <c r="B55" s="96">
        <v>13090</v>
      </c>
      <c r="C55" s="96" t="s">
        <v>336</v>
      </c>
      <c r="D55" s="102">
        <v>43423</v>
      </c>
      <c r="E55" s="22">
        <v>44092</v>
      </c>
      <c r="F55" s="131">
        <v>41.209116279069768</v>
      </c>
      <c r="G55" s="131">
        <v>1.6973023255813977</v>
      </c>
      <c r="H55" s="131">
        <v>4.6174883720930229</v>
      </c>
      <c r="I55" s="131">
        <v>37.255813953488371</v>
      </c>
      <c r="J55" s="135"/>
    </row>
    <row r="56" spans="1:10" s="71" customFormat="1" x14ac:dyDescent="0.25">
      <c r="A56" s="138" t="s">
        <v>334</v>
      </c>
      <c r="B56" s="96">
        <v>13089</v>
      </c>
      <c r="C56" s="96" t="s">
        <v>337</v>
      </c>
      <c r="D56" s="102">
        <v>43423</v>
      </c>
      <c r="E56" s="22">
        <v>44092</v>
      </c>
      <c r="F56" s="131">
        <v>28.382777777777775</v>
      </c>
      <c r="G56" s="131">
        <v>1.3038888888888907</v>
      </c>
      <c r="H56" s="131">
        <v>3.5361111111111119</v>
      </c>
      <c r="I56" s="131">
        <v>25.216666666666661</v>
      </c>
      <c r="J56" s="135"/>
    </row>
    <row r="57" spans="1:10" s="71" customFormat="1" x14ac:dyDescent="0.25">
      <c r="A57" s="138" t="s">
        <v>334</v>
      </c>
      <c r="B57" s="96">
        <v>13088</v>
      </c>
      <c r="C57" s="96" t="s">
        <v>338</v>
      </c>
      <c r="D57" s="102">
        <v>43423</v>
      </c>
      <c r="E57" s="22">
        <v>44092</v>
      </c>
      <c r="F57" s="131">
        <v>16.959617224880382</v>
      </c>
      <c r="G57" s="131">
        <v>0.79004784688995211</v>
      </c>
      <c r="H57" s="131">
        <v>1.0553110047846894</v>
      </c>
      <c r="I57" s="131">
        <v>13.797129186602866</v>
      </c>
      <c r="J57" s="135"/>
    </row>
    <row r="58" spans="1:10" s="71" customFormat="1" x14ac:dyDescent="0.25">
      <c r="A58" s="138" t="s">
        <v>334</v>
      </c>
      <c r="B58" s="96">
        <v>13087</v>
      </c>
      <c r="C58" s="96" t="s">
        <v>339</v>
      </c>
      <c r="D58" s="102">
        <v>43423</v>
      </c>
      <c r="E58" s="22">
        <v>44092</v>
      </c>
      <c r="F58" s="131">
        <v>31.44647058823529</v>
      </c>
      <c r="G58" s="131">
        <v>0.74176470588235421</v>
      </c>
      <c r="H58" s="131">
        <v>3.5476470588235305</v>
      </c>
      <c r="I58" s="131">
        <v>25.129411764705885</v>
      </c>
      <c r="J58" s="135"/>
    </row>
    <row r="59" spans="1:10" s="71" customFormat="1" x14ac:dyDescent="0.25">
      <c r="A59" s="138" t="s">
        <v>334</v>
      </c>
      <c r="B59" s="96">
        <v>13086</v>
      </c>
      <c r="C59" s="96" t="s">
        <v>340</v>
      </c>
      <c r="D59" s="102">
        <v>43423</v>
      </c>
      <c r="E59" s="22">
        <v>44092</v>
      </c>
      <c r="F59" s="131">
        <v>22.650146341463419</v>
      </c>
      <c r="G59" s="131">
        <v>0.41326829268292725</v>
      </c>
      <c r="H59" s="131">
        <v>2.2747317073170725</v>
      </c>
      <c r="I59" s="131">
        <v>18.755121951219518</v>
      </c>
      <c r="J59" s="135"/>
    </row>
    <row r="60" spans="1:10" s="71" customFormat="1" x14ac:dyDescent="0.25">
      <c r="A60" s="138" t="s">
        <v>334</v>
      </c>
      <c r="B60" s="96">
        <v>13085</v>
      </c>
      <c r="C60" s="96" t="s">
        <v>341</v>
      </c>
      <c r="D60" s="102">
        <v>43423</v>
      </c>
      <c r="E60" s="22">
        <v>44092</v>
      </c>
      <c r="F60" s="131">
        <v>18.86599078341014</v>
      </c>
      <c r="G60" s="131">
        <v>0.57566820276497865</v>
      </c>
      <c r="H60" s="131">
        <v>1.5826728110599078</v>
      </c>
      <c r="I60" s="131">
        <v>16.241474654377878</v>
      </c>
      <c r="J60" s="135"/>
    </row>
    <row r="61" spans="1:10" s="71" customFormat="1" x14ac:dyDescent="0.25">
      <c r="A61" s="138" t="s">
        <v>334</v>
      </c>
      <c r="B61" s="96">
        <v>13084</v>
      </c>
      <c r="C61" s="96" t="s">
        <v>342</v>
      </c>
      <c r="D61" s="102">
        <v>43423</v>
      </c>
      <c r="E61" s="22">
        <v>44092</v>
      </c>
      <c r="F61" s="131">
        <v>37.148297872340422</v>
      </c>
      <c r="G61" s="131">
        <v>0</v>
      </c>
      <c r="H61" s="131">
        <v>3.4231914893617015</v>
      </c>
      <c r="I61" s="131">
        <v>35.789361702127664</v>
      </c>
      <c r="J61" s="135"/>
    </row>
    <row r="62" spans="1:10" s="71" customFormat="1" x14ac:dyDescent="0.25">
      <c r="A62" s="138" t="s">
        <v>334</v>
      </c>
      <c r="B62" s="96">
        <v>13083</v>
      </c>
      <c r="C62" s="96" t="s">
        <v>343</v>
      </c>
      <c r="D62" s="102">
        <v>43423</v>
      </c>
      <c r="E62" s="22">
        <v>44092</v>
      </c>
      <c r="F62" s="131">
        <v>20.549734513274341</v>
      </c>
      <c r="G62" s="131">
        <v>0.51610619469026442</v>
      </c>
      <c r="H62" s="131">
        <v>0.76141592920354051</v>
      </c>
      <c r="I62" s="131">
        <v>17.01238938053098</v>
      </c>
      <c r="J62" s="135"/>
    </row>
    <row r="63" spans="1:10" s="71" customFormat="1" x14ac:dyDescent="0.25">
      <c r="A63" s="138" t="s">
        <v>334</v>
      </c>
      <c r="B63" s="96">
        <v>13082</v>
      </c>
      <c r="C63" s="96" t="s">
        <v>344</v>
      </c>
      <c r="D63" s="102">
        <v>43423</v>
      </c>
      <c r="E63" s="22">
        <v>44092</v>
      </c>
      <c r="F63" s="24">
        <v>3.517974683544304</v>
      </c>
      <c r="G63" s="24">
        <v>0</v>
      </c>
      <c r="H63" s="24">
        <v>0.34936708860759502</v>
      </c>
      <c r="I63" s="24">
        <v>2.703797468354431</v>
      </c>
      <c r="J63" s="135"/>
    </row>
    <row r="64" spans="1:10" s="71" customFormat="1" x14ac:dyDescent="0.25">
      <c r="A64" s="138" t="s">
        <v>334</v>
      </c>
      <c r="B64" s="96">
        <v>13081</v>
      </c>
      <c r="C64" s="96" t="s">
        <v>345</v>
      </c>
      <c r="D64" s="102">
        <v>43423</v>
      </c>
      <c r="E64" s="22">
        <v>44092</v>
      </c>
      <c r="F64" s="131">
        <v>5.0129842931937176</v>
      </c>
      <c r="G64" s="131">
        <v>8.7329842931937046E-2</v>
      </c>
      <c r="H64" s="131">
        <v>0</v>
      </c>
      <c r="I64" s="131">
        <v>3.3549738219895291</v>
      </c>
      <c r="J64" s="135"/>
    </row>
    <row r="65" spans="1:10" s="71" customFormat="1" x14ac:dyDescent="0.25">
      <c r="A65" s="138" t="s">
        <v>334</v>
      </c>
      <c r="B65" s="96">
        <v>13080</v>
      </c>
      <c r="C65" s="96" t="s">
        <v>346</v>
      </c>
      <c r="D65" s="102">
        <v>43423</v>
      </c>
      <c r="E65" s="22">
        <v>44092</v>
      </c>
      <c r="F65" s="131">
        <v>5.2694634146341466</v>
      </c>
      <c r="G65" s="131">
        <v>0.83882926829268345</v>
      </c>
      <c r="H65" s="131">
        <v>0.75395121951219501</v>
      </c>
      <c r="I65" s="131">
        <v>3.1258536585365859</v>
      </c>
      <c r="J65" s="135"/>
    </row>
    <row r="66" spans="1:10" s="71" customFormat="1" x14ac:dyDescent="0.25">
      <c r="A66" s="138" t="s">
        <v>334</v>
      </c>
      <c r="B66" s="96">
        <v>13079</v>
      </c>
      <c r="C66" s="96" t="s">
        <v>347</v>
      </c>
      <c r="D66" s="102">
        <v>43423</v>
      </c>
      <c r="E66" s="22">
        <v>44092</v>
      </c>
      <c r="F66" s="131">
        <v>8.859</v>
      </c>
      <c r="G66" s="131">
        <v>0.33299999999999996</v>
      </c>
      <c r="H66" s="131">
        <v>1.2870000000000004</v>
      </c>
      <c r="I66" s="131">
        <v>6.4080000000000004</v>
      </c>
      <c r="J66" s="135"/>
    </row>
    <row r="67" spans="1:10" s="71" customFormat="1" x14ac:dyDescent="0.25">
      <c r="A67" s="138" t="s">
        <v>334</v>
      </c>
      <c r="B67" s="96">
        <v>13078</v>
      </c>
      <c r="C67" s="96" t="s">
        <v>348</v>
      </c>
      <c r="D67" s="102">
        <v>43423</v>
      </c>
      <c r="E67" s="22">
        <v>44092</v>
      </c>
      <c r="F67" s="131">
        <v>8.0947945205479463</v>
      </c>
      <c r="G67" s="131">
        <v>0.44986301369863019</v>
      </c>
      <c r="H67" s="131">
        <v>0</v>
      </c>
      <c r="I67" s="131">
        <v>7.3150684931506875</v>
      </c>
      <c r="J67" s="135"/>
    </row>
    <row r="68" spans="1:10" s="71" customFormat="1" x14ac:dyDescent="0.25">
      <c r="A68" s="138" t="s">
        <v>334</v>
      </c>
      <c r="B68" s="96">
        <v>13077</v>
      </c>
      <c r="C68" s="96" t="s">
        <v>349</v>
      </c>
      <c r="D68" s="102">
        <v>43423</v>
      </c>
      <c r="E68" s="22">
        <v>44092</v>
      </c>
      <c r="F68" s="131">
        <v>0.34938574938574934</v>
      </c>
      <c r="G68" s="131">
        <v>0</v>
      </c>
      <c r="H68" s="131">
        <v>0</v>
      </c>
      <c r="I68" s="131">
        <v>0</v>
      </c>
      <c r="J68" s="135"/>
    </row>
    <row r="69" spans="1:10" s="71" customFormat="1" x14ac:dyDescent="0.25">
      <c r="A69" s="138" t="s">
        <v>334</v>
      </c>
      <c r="B69" s="96">
        <v>13076</v>
      </c>
      <c r="C69" s="96" t="s">
        <v>350</v>
      </c>
      <c r="D69" s="102">
        <v>43423</v>
      </c>
      <c r="E69" s="22">
        <v>44092</v>
      </c>
      <c r="F69" s="131">
        <v>0.36935064935064932</v>
      </c>
      <c r="G69" s="131">
        <v>0</v>
      </c>
      <c r="H69" s="131">
        <v>0</v>
      </c>
      <c r="I69" s="131">
        <v>0</v>
      </c>
      <c r="J69" s="135"/>
    </row>
    <row r="70" spans="1:10" s="71" customFormat="1" x14ac:dyDescent="0.25">
      <c r="A70" s="138" t="s">
        <v>334</v>
      </c>
      <c r="B70" s="96">
        <v>13017</v>
      </c>
      <c r="C70" s="96" t="s">
        <v>351</v>
      </c>
      <c r="D70" s="102">
        <v>43395</v>
      </c>
      <c r="E70" s="22">
        <v>44092</v>
      </c>
      <c r="F70" s="131">
        <v>46.990256410256414</v>
      </c>
      <c r="G70" s="131">
        <v>69.017435897435902</v>
      </c>
      <c r="H70" s="131">
        <v>0</v>
      </c>
      <c r="I70" s="131">
        <v>49.292307692307695</v>
      </c>
      <c r="J70" s="135"/>
    </row>
    <row r="71" spans="1:10" s="71" customFormat="1" x14ac:dyDescent="0.25">
      <c r="A71" s="138" t="s">
        <v>334</v>
      </c>
      <c r="B71" s="96">
        <v>13016</v>
      </c>
      <c r="C71" s="96" t="s">
        <v>352</v>
      </c>
      <c r="D71" s="102">
        <v>43395</v>
      </c>
      <c r="E71" s="22">
        <v>44092</v>
      </c>
      <c r="F71" s="131">
        <v>52.459726027397252</v>
      </c>
      <c r="G71" s="131">
        <v>76.872328767123292</v>
      </c>
      <c r="H71" s="131">
        <v>0</v>
      </c>
      <c r="I71" s="131">
        <v>55.594520547945194</v>
      </c>
      <c r="J71" s="135"/>
    </row>
    <row r="72" spans="1:10" s="71" customFormat="1" x14ac:dyDescent="0.25">
      <c r="A72" s="138" t="s">
        <v>334</v>
      </c>
      <c r="B72" s="96">
        <v>13015</v>
      </c>
      <c r="C72" s="96" t="s">
        <v>353</v>
      </c>
      <c r="D72" s="102">
        <v>43395</v>
      </c>
      <c r="E72" s="22">
        <v>44092</v>
      </c>
      <c r="F72" s="24">
        <v>39.707142857142856</v>
      </c>
      <c r="G72" s="24">
        <v>58.17642857142858</v>
      </c>
      <c r="H72" s="24">
        <v>0</v>
      </c>
      <c r="I72" s="24">
        <v>40.049999999999997</v>
      </c>
      <c r="J72" s="135"/>
    </row>
    <row r="73" spans="1:10" s="71" customFormat="1" x14ac:dyDescent="0.25">
      <c r="A73" s="138" t="s">
        <v>334</v>
      </c>
      <c r="B73" s="96">
        <v>13014</v>
      </c>
      <c r="C73" s="96" t="s">
        <v>354</v>
      </c>
      <c r="D73" s="102">
        <v>43395</v>
      </c>
      <c r="E73" s="22">
        <v>44092</v>
      </c>
      <c r="F73" s="131">
        <v>47.514871794871794</v>
      </c>
      <c r="G73" s="131">
        <v>69.681025641025641</v>
      </c>
      <c r="H73" s="131">
        <v>0</v>
      </c>
      <c r="I73" s="131">
        <v>49.292307692307695</v>
      </c>
      <c r="J73" s="135"/>
    </row>
    <row r="74" spans="1:10" s="71" customFormat="1" x14ac:dyDescent="0.25">
      <c r="A74" s="138" t="s">
        <v>334</v>
      </c>
      <c r="B74" s="96">
        <v>13013</v>
      </c>
      <c r="C74" s="96" t="s">
        <v>355</v>
      </c>
      <c r="D74" s="102">
        <v>43395</v>
      </c>
      <c r="E74" s="22">
        <v>44092</v>
      </c>
      <c r="F74" s="131">
        <v>76.320574162679421</v>
      </c>
      <c r="G74" s="131">
        <v>3.6315789473684235</v>
      </c>
      <c r="H74" s="131">
        <v>4.0449760765550229</v>
      </c>
      <c r="I74" s="131">
        <v>73.584688995215288</v>
      </c>
      <c r="J74" s="135"/>
    </row>
    <row r="75" spans="1:10" s="71" customFormat="1" x14ac:dyDescent="0.25">
      <c r="A75" s="138" t="s">
        <v>334</v>
      </c>
      <c r="B75" s="96">
        <v>13012</v>
      </c>
      <c r="C75" s="96" t="s">
        <v>356</v>
      </c>
      <c r="D75" s="102">
        <v>43395</v>
      </c>
      <c r="E75" s="22">
        <v>44092</v>
      </c>
      <c r="F75" s="131">
        <v>83.987692307692299</v>
      </c>
      <c r="G75" s="131">
        <v>2.8898461538461548</v>
      </c>
      <c r="H75" s="131">
        <v>4.0270769230769217</v>
      </c>
      <c r="I75" s="131">
        <v>80.510769230769242</v>
      </c>
      <c r="J75" s="135"/>
    </row>
    <row r="76" spans="1:10" s="71" customFormat="1" x14ac:dyDescent="0.25">
      <c r="A76" s="138" t="s">
        <v>334</v>
      </c>
      <c r="B76" s="96">
        <v>13011</v>
      </c>
      <c r="C76" s="96" t="s">
        <v>357</v>
      </c>
      <c r="D76" s="102">
        <v>43395</v>
      </c>
      <c r="E76" s="22">
        <v>44092</v>
      </c>
      <c r="F76" s="131">
        <v>48.592975609756088</v>
      </c>
      <c r="G76" s="131">
        <v>1.855024390243905</v>
      </c>
      <c r="H76" s="131">
        <v>1.735609756097565</v>
      </c>
      <c r="I76" s="131">
        <v>45.324878048780484</v>
      </c>
      <c r="J76" s="135"/>
    </row>
    <row r="77" spans="1:10" s="71" customFormat="1" x14ac:dyDescent="0.25">
      <c r="A77" s="138" t="s">
        <v>334</v>
      </c>
      <c r="B77" s="96">
        <v>13010</v>
      </c>
      <c r="C77" s="96" t="s">
        <v>358</v>
      </c>
      <c r="D77" s="102">
        <v>43395</v>
      </c>
      <c r="E77" s="22">
        <v>44092</v>
      </c>
      <c r="F77" s="131">
        <v>103.52287292817681</v>
      </c>
      <c r="G77" s="131">
        <v>0.8234254143646399</v>
      </c>
      <c r="H77" s="131">
        <v>4.1960220994475126</v>
      </c>
      <c r="I77" s="131">
        <v>99.129281767955803</v>
      </c>
      <c r="J77" s="135"/>
    </row>
    <row r="78" spans="1:10" s="71" customFormat="1" x14ac:dyDescent="0.25">
      <c r="A78" s="138" t="s">
        <v>334</v>
      </c>
      <c r="B78" s="96">
        <v>13009</v>
      </c>
      <c r="C78" s="96" t="s">
        <v>359</v>
      </c>
      <c r="D78" s="102">
        <v>43395</v>
      </c>
      <c r="E78" s="22">
        <v>44092</v>
      </c>
      <c r="F78" s="131">
        <v>98.268749999999997</v>
      </c>
      <c r="G78" s="131">
        <v>1.0260000000000118</v>
      </c>
      <c r="H78" s="131">
        <v>5.4052499999999934</v>
      </c>
      <c r="I78" s="131">
        <v>94.117499999999993</v>
      </c>
      <c r="J78" s="135"/>
    </row>
    <row r="79" spans="1:10" s="71" customFormat="1" x14ac:dyDescent="0.25">
      <c r="A79" s="138" t="s">
        <v>334</v>
      </c>
      <c r="B79" s="96">
        <v>13008</v>
      </c>
      <c r="C79" s="96" t="s">
        <v>360</v>
      </c>
      <c r="D79" s="102">
        <v>43395</v>
      </c>
      <c r="E79" s="22">
        <v>44092</v>
      </c>
      <c r="F79" s="131">
        <v>102.64392156862746</v>
      </c>
      <c r="G79" s="131">
        <v>2.7223529411764815</v>
      </c>
      <c r="H79" s="131">
        <v>5.056470588235296</v>
      </c>
      <c r="I79" s="131">
        <v>98.42352941176469</v>
      </c>
      <c r="J79" s="135"/>
    </row>
    <row r="80" spans="1:10" s="71" customFormat="1" x14ac:dyDescent="0.25">
      <c r="A80" s="138" t="s">
        <v>334</v>
      </c>
      <c r="B80" s="96">
        <v>13007</v>
      </c>
      <c r="C80" s="96" t="s">
        <v>361</v>
      </c>
      <c r="D80" s="102">
        <v>43395</v>
      </c>
      <c r="E80" s="22">
        <v>44092</v>
      </c>
      <c r="F80" s="131">
        <v>109.70513513513512</v>
      </c>
      <c r="G80" s="131">
        <v>4.4635135135135187</v>
      </c>
      <c r="H80" s="131">
        <v>3.4532432432432429</v>
      </c>
      <c r="I80" s="131">
        <v>106.07837837837839</v>
      </c>
      <c r="J80" s="135"/>
    </row>
    <row r="81" spans="1:10" s="71" customFormat="1" x14ac:dyDescent="0.25">
      <c r="A81" s="138" t="s">
        <v>334</v>
      </c>
      <c r="B81" s="96">
        <v>13006</v>
      </c>
      <c r="C81" s="96" t="s">
        <v>362</v>
      </c>
      <c r="D81" s="102">
        <v>43395</v>
      </c>
      <c r="E81" s="22">
        <v>44092</v>
      </c>
      <c r="F81" s="24">
        <v>109.35088235294117</v>
      </c>
      <c r="G81" s="24">
        <v>4.5511764705882438</v>
      </c>
      <c r="H81" s="24">
        <v>2.9161764705882303</v>
      </c>
      <c r="I81" s="24">
        <v>103.65882352941175</v>
      </c>
      <c r="J81" s="135"/>
    </row>
    <row r="82" spans="1:10" s="71" customFormat="1" x14ac:dyDescent="0.25">
      <c r="A82" s="138" t="s">
        <v>334</v>
      </c>
      <c r="B82" s="96">
        <v>13005</v>
      </c>
      <c r="C82" s="96" t="s">
        <v>363</v>
      </c>
      <c r="D82" s="102">
        <v>43395</v>
      </c>
      <c r="E82" s="22">
        <v>44092</v>
      </c>
      <c r="F82" s="131">
        <v>119.54452554744525</v>
      </c>
      <c r="G82" s="131">
        <v>4.1132846715328482</v>
      </c>
      <c r="H82" s="131">
        <v>5.7319708029197054</v>
      </c>
      <c r="I82" s="131">
        <v>114.59562043795621</v>
      </c>
      <c r="J82" s="135"/>
    </row>
    <row r="83" spans="1:10" s="71" customFormat="1" x14ac:dyDescent="0.25">
      <c r="A83" s="138" t="s">
        <v>334</v>
      </c>
      <c r="B83" s="96">
        <v>13004</v>
      </c>
      <c r="C83" s="96" t="s">
        <v>364</v>
      </c>
      <c r="D83" s="102">
        <v>43395</v>
      </c>
      <c r="E83" s="22">
        <v>44092</v>
      </c>
      <c r="F83" s="131">
        <v>154.57860465116281</v>
      </c>
      <c r="G83" s="131">
        <v>3.6920930232558131</v>
      </c>
      <c r="H83" s="131">
        <v>8.504186046511629</v>
      </c>
      <c r="I83" s="131">
        <v>146.53953488372093</v>
      </c>
      <c r="J83" s="135"/>
    </row>
    <row r="84" spans="1:10" s="71" customFormat="1" x14ac:dyDescent="0.25">
      <c r="A84" s="138" t="s">
        <v>334</v>
      </c>
      <c r="B84" s="96">
        <v>13003</v>
      </c>
      <c r="C84" s="96" t="s">
        <v>365</v>
      </c>
      <c r="D84" s="102">
        <v>43395</v>
      </c>
      <c r="E84" s="22">
        <v>44092</v>
      </c>
      <c r="F84" s="131">
        <v>0.35373134328358202</v>
      </c>
      <c r="G84" s="131">
        <v>0</v>
      </c>
      <c r="H84" s="131">
        <v>0</v>
      </c>
      <c r="I84" s="131">
        <v>0</v>
      </c>
      <c r="J84" s="135"/>
    </row>
    <row r="85" spans="1:10" s="71" customFormat="1" x14ac:dyDescent="0.25">
      <c r="A85" s="138" t="s">
        <v>334</v>
      </c>
      <c r="B85" s="96">
        <v>13002</v>
      </c>
      <c r="C85" s="96" t="s">
        <v>366</v>
      </c>
      <c r="D85" s="102">
        <v>43395</v>
      </c>
      <c r="E85" s="22">
        <v>44092</v>
      </c>
      <c r="F85" s="131">
        <v>0.34852941176470587</v>
      </c>
      <c r="G85" s="131">
        <v>0</v>
      </c>
      <c r="H85" s="131">
        <v>0</v>
      </c>
      <c r="I85" s="131">
        <v>0</v>
      </c>
      <c r="J85" s="135"/>
    </row>
    <row r="86" spans="1:10" s="71" customFormat="1" x14ac:dyDescent="0.25">
      <c r="A86" s="138" t="s">
        <v>334</v>
      </c>
      <c r="B86" s="96">
        <v>12882</v>
      </c>
      <c r="C86" s="96" t="s">
        <v>382</v>
      </c>
      <c r="D86" s="102">
        <v>43368</v>
      </c>
      <c r="E86" s="22">
        <v>44095</v>
      </c>
      <c r="F86" s="131">
        <v>13.87304347826087</v>
      </c>
      <c r="G86" s="131">
        <v>0.12608695652173876</v>
      </c>
      <c r="H86" s="131">
        <v>0.65391304347826107</v>
      </c>
      <c r="I86" s="131">
        <v>12.769565217391309</v>
      </c>
      <c r="J86" s="135"/>
    </row>
    <row r="87" spans="1:10" s="71" customFormat="1" x14ac:dyDescent="0.25">
      <c r="A87" s="138" t="s">
        <v>334</v>
      </c>
      <c r="B87" s="96">
        <v>12881</v>
      </c>
      <c r="C87" s="96" t="s">
        <v>383</v>
      </c>
      <c r="D87" s="102">
        <v>43368</v>
      </c>
      <c r="E87" s="22">
        <v>44095</v>
      </c>
      <c r="F87" s="131">
        <v>39.315555555555562</v>
      </c>
      <c r="G87" s="131">
        <v>2.7693333333333321</v>
      </c>
      <c r="H87" s="131">
        <v>2.1128888888888886</v>
      </c>
      <c r="I87" s="131">
        <v>37.973333333333336</v>
      </c>
      <c r="J87" s="135"/>
    </row>
    <row r="88" spans="1:10" s="71" customFormat="1" x14ac:dyDescent="0.25">
      <c r="A88" s="138" t="s">
        <v>334</v>
      </c>
      <c r="B88" s="96">
        <v>12880</v>
      </c>
      <c r="C88" s="96" t="s">
        <v>384</v>
      </c>
      <c r="D88" s="102">
        <v>43368</v>
      </c>
      <c r="E88" s="22">
        <v>44095</v>
      </c>
      <c r="F88" s="131">
        <v>23.961600000000001</v>
      </c>
      <c r="G88" s="131">
        <v>1.6425599999999998</v>
      </c>
      <c r="H88" s="131">
        <v>0.78144000000000147</v>
      </c>
      <c r="I88" s="131">
        <v>23.0688</v>
      </c>
      <c r="J88" s="135"/>
    </row>
    <row r="89" spans="1:10" s="71" customFormat="1" x14ac:dyDescent="0.25">
      <c r="A89" s="138" t="s">
        <v>334</v>
      </c>
      <c r="B89" s="96">
        <v>12879</v>
      </c>
      <c r="C89" s="96" t="s">
        <v>385</v>
      </c>
      <c r="D89" s="102">
        <v>43368</v>
      </c>
      <c r="E89" s="22">
        <v>44095</v>
      </c>
      <c r="F89" s="131">
        <v>72.797333333333341</v>
      </c>
      <c r="G89" s="131">
        <v>2.1284444444444435</v>
      </c>
      <c r="H89" s="131">
        <v>5.301333333333333</v>
      </c>
      <c r="I89" s="131">
        <v>70.013333333333335</v>
      </c>
      <c r="J89" s="135"/>
    </row>
    <row r="90" spans="1:10" s="71" customFormat="1" x14ac:dyDescent="0.25">
      <c r="A90" s="138" t="s">
        <v>334</v>
      </c>
      <c r="B90" s="96">
        <v>12878</v>
      </c>
      <c r="C90" s="96" t="s">
        <v>386</v>
      </c>
      <c r="D90" s="102">
        <v>43368</v>
      </c>
      <c r="E90" s="22">
        <v>44095</v>
      </c>
      <c r="F90" s="24">
        <v>60.726995515695066</v>
      </c>
      <c r="G90" s="24">
        <v>3.928251121076428E-2</v>
      </c>
      <c r="H90" s="24">
        <v>4.7219730941704023</v>
      </c>
      <c r="I90" s="24">
        <v>57.47085201793724</v>
      </c>
      <c r="J90" s="135"/>
    </row>
    <row r="91" spans="1:10" s="71" customFormat="1" x14ac:dyDescent="0.25">
      <c r="A91" s="138" t="s">
        <v>334</v>
      </c>
      <c r="B91" s="96">
        <v>12877</v>
      </c>
      <c r="C91" s="96" t="s">
        <v>387</v>
      </c>
      <c r="D91" s="102">
        <v>43368</v>
      </c>
      <c r="E91" s="22">
        <v>44095</v>
      </c>
      <c r="F91" s="131">
        <v>85.542260869565212</v>
      </c>
      <c r="G91" s="131">
        <v>1.5401739130434771</v>
      </c>
      <c r="H91" s="131">
        <v>5.3405217391304385</v>
      </c>
      <c r="I91" s="131">
        <v>82.189565217391305</v>
      </c>
      <c r="J91" s="135"/>
    </row>
    <row r="92" spans="1:10" s="71" customFormat="1" x14ac:dyDescent="0.25">
      <c r="A92" s="138" t="s">
        <v>334</v>
      </c>
      <c r="B92" s="96">
        <v>12876</v>
      </c>
      <c r="C92" s="96" t="s">
        <v>388</v>
      </c>
      <c r="D92" s="102">
        <v>43368</v>
      </c>
      <c r="E92" s="22">
        <v>44095</v>
      </c>
      <c r="F92" s="131">
        <v>36.276448598130841</v>
      </c>
      <c r="G92" s="131">
        <v>2.3792523364485971</v>
      </c>
      <c r="H92" s="131">
        <v>0.74074766355140031</v>
      </c>
      <c r="I92" s="131">
        <v>32.938317757009358</v>
      </c>
      <c r="J92" s="135"/>
    </row>
    <row r="93" spans="1:10" s="71" customFormat="1" x14ac:dyDescent="0.25">
      <c r="A93" s="138" t="s">
        <v>334</v>
      </c>
      <c r="B93" s="96">
        <v>12875</v>
      </c>
      <c r="C93" s="96" t="s">
        <v>389</v>
      </c>
      <c r="D93" s="102">
        <v>43368</v>
      </c>
      <c r="E93" s="22">
        <v>44095</v>
      </c>
      <c r="F93" s="131">
        <v>50.011071428571434</v>
      </c>
      <c r="G93" s="131">
        <v>1.0478571428571466</v>
      </c>
      <c r="H93" s="131">
        <v>2.5960714285714261</v>
      </c>
      <c r="I93" s="131">
        <v>45.771428571428586</v>
      </c>
      <c r="J93" s="135"/>
    </row>
    <row r="94" spans="1:10" s="71" customFormat="1" x14ac:dyDescent="0.25">
      <c r="A94" s="138" t="s">
        <v>334</v>
      </c>
      <c r="B94" s="96">
        <v>12874</v>
      </c>
      <c r="C94" s="96" t="s">
        <v>390</v>
      </c>
      <c r="D94" s="102">
        <v>43368</v>
      </c>
      <c r="E94" s="22">
        <v>44095</v>
      </c>
      <c r="F94" s="131">
        <v>84.51</v>
      </c>
      <c r="G94" s="131">
        <v>2.6192857142857151</v>
      </c>
      <c r="H94" s="131">
        <v>4.0428571428571436</v>
      </c>
      <c r="I94" s="131">
        <v>80.100000000000009</v>
      </c>
      <c r="J94" s="135"/>
    </row>
    <row r="95" spans="1:10" s="71" customFormat="1" x14ac:dyDescent="0.25">
      <c r="A95" s="138" t="s">
        <v>334</v>
      </c>
      <c r="B95" s="96">
        <v>12873</v>
      </c>
      <c r="C95" s="96" t="s">
        <v>391</v>
      </c>
      <c r="D95" s="102">
        <v>43368</v>
      </c>
      <c r="E95" s="22">
        <v>44095</v>
      </c>
      <c r="F95" s="131">
        <v>78.867007575757583</v>
      </c>
      <c r="G95" s="131">
        <v>2.7735335021771994</v>
      </c>
      <c r="H95" s="131">
        <v>4.4101305207500197</v>
      </c>
      <c r="I95" s="131">
        <v>76.054545454545448</v>
      </c>
      <c r="J95" s="135"/>
    </row>
    <row r="96" spans="1:10" s="71" customFormat="1" x14ac:dyDescent="0.25">
      <c r="A96" s="138" t="s">
        <v>334</v>
      </c>
      <c r="B96" s="96">
        <v>12872</v>
      </c>
      <c r="C96" s="96" t="s">
        <v>392</v>
      </c>
      <c r="D96" s="102">
        <v>43368</v>
      </c>
      <c r="E96" s="22">
        <v>44095</v>
      </c>
      <c r="F96" s="131">
        <v>78.568175675675661</v>
      </c>
      <c r="G96" s="131">
        <v>2.0367631766664029</v>
      </c>
      <c r="H96" s="131">
        <v>3.8820338828564669</v>
      </c>
      <c r="I96" s="131">
        <v>74.471351351351345</v>
      </c>
      <c r="J96" s="135"/>
    </row>
    <row r="97" spans="1:10" s="71" customFormat="1" x14ac:dyDescent="0.25">
      <c r="A97" s="138" t="s">
        <v>334</v>
      </c>
      <c r="B97" s="96">
        <v>12871</v>
      </c>
      <c r="C97" s="96" t="s">
        <v>393</v>
      </c>
      <c r="D97" s="102">
        <v>43368</v>
      </c>
      <c r="E97" s="22">
        <v>44095</v>
      </c>
      <c r="F97" s="131">
        <v>63.21944300518134</v>
      </c>
      <c r="G97" s="131">
        <v>3.0025551942625395</v>
      </c>
      <c r="H97" s="131">
        <v>2.8556100998283052</v>
      </c>
      <c r="I97" s="131">
        <v>59.763730569948166</v>
      </c>
      <c r="J97" s="135"/>
    </row>
    <row r="98" spans="1:10" s="71" customFormat="1" x14ac:dyDescent="0.25">
      <c r="A98" s="138" t="s">
        <v>334</v>
      </c>
      <c r="B98" s="96">
        <v>12870</v>
      </c>
      <c r="C98" s="96" t="s">
        <v>394</v>
      </c>
      <c r="D98" s="102">
        <v>43368</v>
      </c>
      <c r="E98" s="22">
        <v>44095</v>
      </c>
      <c r="F98" s="131">
        <v>84.428125000000009</v>
      </c>
      <c r="G98" s="131">
        <v>2.1510232912249143</v>
      </c>
      <c r="H98" s="131">
        <v>3.8728579686442557</v>
      </c>
      <c r="I98" s="131">
        <v>80.099999999999994</v>
      </c>
      <c r="J98" s="135"/>
    </row>
    <row r="99" spans="1:10" s="71" customFormat="1" x14ac:dyDescent="0.25">
      <c r="A99" s="138" t="s">
        <v>334</v>
      </c>
      <c r="B99" s="96">
        <v>12869</v>
      </c>
      <c r="C99" s="96" t="s">
        <v>395</v>
      </c>
      <c r="D99" s="102">
        <v>43368</v>
      </c>
      <c r="E99" s="22">
        <v>44095</v>
      </c>
      <c r="F99" s="24">
        <v>60.979558823529402</v>
      </c>
      <c r="G99" s="24">
        <v>3.6691055718475138</v>
      </c>
      <c r="H99" s="24">
        <v>2.2366846357311245</v>
      </c>
      <c r="I99" s="24">
        <v>58.635294117647049</v>
      </c>
      <c r="J99" s="135"/>
    </row>
    <row r="100" spans="1:10" s="71" customFormat="1" x14ac:dyDescent="0.25">
      <c r="A100" s="138" t="s">
        <v>334</v>
      </c>
      <c r="B100" s="96">
        <v>12868</v>
      </c>
      <c r="C100" s="96" t="s">
        <v>396</v>
      </c>
      <c r="D100" s="102">
        <v>43368</v>
      </c>
      <c r="E100" s="22">
        <v>44095</v>
      </c>
      <c r="F100" s="131">
        <v>0.38641304347826083</v>
      </c>
      <c r="G100" s="131">
        <v>0</v>
      </c>
      <c r="H100" s="131">
        <v>0</v>
      </c>
      <c r="I100" s="131">
        <v>0</v>
      </c>
      <c r="J100" s="135"/>
    </row>
    <row r="101" spans="1:10" s="71" customFormat="1" x14ac:dyDescent="0.25">
      <c r="A101" s="138" t="s">
        <v>334</v>
      </c>
      <c r="B101" s="96">
        <v>12867</v>
      </c>
      <c r="C101" s="96" t="s">
        <v>397</v>
      </c>
      <c r="D101" s="102">
        <v>43368</v>
      </c>
      <c r="E101" s="22">
        <v>44095</v>
      </c>
      <c r="F101" s="131">
        <v>0</v>
      </c>
      <c r="G101" s="131">
        <v>0.16580152671755727</v>
      </c>
      <c r="H101" s="131">
        <v>5.099236641221374E-2</v>
      </c>
      <c r="I101" s="131">
        <v>0</v>
      </c>
      <c r="J101" s="135"/>
    </row>
    <row r="102" spans="1:10" s="71" customFormat="1" x14ac:dyDescent="0.25">
      <c r="A102" s="138" t="s">
        <v>334</v>
      </c>
      <c r="B102" s="96">
        <v>12801</v>
      </c>
      <c r="C102" s="96" t="s">
        <v>398</v>
      </c>
      <c r="D102" s="102">
        <v>43356</v>
      </c>
      <c r="E102" s="22">
        <v>44095</v>
      </c>
      <c r="F102" s="131">
        <v>0.765984</v>
      </c>
      <c r="G102" s="131">
        <v>1.3343999999999981E-2</v>
      </c>
      <c r="H102" s="131">
        <v>0</v>
      </c>
      <c r="I102" s="131">
        <v>0.76895999999999998</v>
      </c>
      <c r="J102" s="135"/>
    </row>
    <row r="103" spans="1:10" s="71" customFormat="1" x14ac:dyDescent="0.25">
      <c r="A103" s="138" t="s">
        <v>334</v>
      </c>
      <c r="B103" s="96">
        <v>12800</v>
      </c>
      <c r="C103" s="96" t="s">
        <v>399</v>
      </c>
      <c r="D103" s="102">
        <v>43357</v>
      </c>
      <c r="E103" s="22">
        <v>44095</v>
      </c>
      <c r="F103" s="131">
        <v>1.0917119999999998</v>
      </c>
      <c r="G103" s="131">
        <v>3.3312000000000189E-2</v>
      </c>
      <c r="H103" s="131">
        <v>9.1584000000000026E-2</v>
      </c>
      <c r="I103" s="131">
        <v>1.0252799999999995</v>
      </c>
      <c r="J103" s="135"/>
    </row>
    <row r="104" spans="1:10" s="71" customFormat="1" x14ac:dyDescent="0.25">
      <c r="A104" s="138" t="s">
        <v>334</v>
      </c>
      <c r="B104" s="96">
        <v>12799</v>
      </c>
      <c r="C104" s="96" t="s">
        <v>400</v>
      </c>
      <c r="D104" s="102">
        <v>43357</v>
      </c>
      <c r="E104" s="22">
        <v>44095</v>
      </c>
      <c r="F104" s="131">
        <v>0.86419200000000007</v>
      </c>
      <c r="G104" s="131">
        <v>0.13756800000000008</v>
      </c>
      <c r="H104" s="131">
        <v>0.12364799999999998</v>
      </c>
      <c r="I104" s="131">
        <v>0.76895999999999998</v>
      </c>
      <c r="J104" s="135"/>
    </row>
    <row r="105" spans="1:10" s="71" customFormat="1" x14ac:dyDescent="0.25">
      <c r="A105" s="138" t="s">
        <v>334</v>
      </c>
      <c r="B105" s="96">
        <v>12798</v>
      </c>
      <c r="C105" s="96" t="s">
        <v>401</v>
      </c>
      <c r="D105" s="102">
        <v>43357</v>
      </c>
      <c r="E105" s="22">
        <v>44095</v>
      </c>
      <c r="F105" s="131">
        <v>0.97795200000000015</v>
      </c>
      <c r="G105" s="131">
        <v>8.544000000000003E-2</v>
      </c>
      <c r="H105" s="131">
        <v>0.10761599999999998</v>
      </c>
      <c r="I105" s="131">
        <v>0.7689600000000002</v>
      </c>
      <c r="J105" s="135"/>
    </row>
    <row r="106" spans="1:10" s="71" customFormat="1" x14ac:dyDescent="0.25">
      <c r="A106" s="138" t="s">
        <v>334</v>
      </c>
      <c r="B106" s="96">
        <v>12797</v>
      </c>
      <c r="C106" s="96" t="s">
        <v>402</v>
      </c>
      <c r="D106" s="102">
        <v>43356</v>
      </c>
      <c r="E106" s="22">
        <v>44095</v>
      </c>
      <c r="F106" s="131">
        <v>0.55401599999999995</v>
      </c>
      <c r="G106" s="131">
        <v>0</v>
      </c>
      <c r="H106" s="131">
        <v>0</v>
      </c>
      <c r="I106" s="131">
        <v>0.5126400000000001</v>
      </c>
      <c r="J106" s="135"/>
    </row>
    <row r="107" spans="1:10" s="71" customFormat="1" x14ac:dyDescent="0.25">
      <c r="A107" s="138" t="s">
        <v>334</v>
      </c>
      <c r="B107" s="96">
        <v>12796</v>
      </c>
      <c r="C107" s="96" t="s">
        <v>403</v>
      </c>
      <c r="D107" s="102">
        <v>43356</v>
      </c>
      <c r="E107" s="22">
        <v>44095</v>
      </c>
      <c r="F107" s="131">
        <v>0.97795200000000015</v>
      </c>
      <c r="G107" s="131">
        <v>8.544000000000003E-2</v>
      </c>
      <c r="H107" s="131">
        <v>0.10761599999999998</v>
      </c>
      <c r="I107" s="131">
        <v>0.7689600000000002</v>
      </c>
      <c r="J107" s="135"/>
    </row>
    <row r="108" spans="1:10" s="71" customFormat="1" x14ac:dyDescent="0.25">
      <c r="A108" s="138" t="s">
        <v>334</v>
      </c>
      <c r="B108" s="96">
        <v>12658</v>
      </c>
      <c r="C108" s="96" t="s">
        <v>404</v>
      </c>
      <c r="D108" s="102">
        <v>43332</v>
      </c>
      <c r="E108" s="22">
        <v>44095</v>
      </c>
      <c r="F108" s="24">
        <v>23.482758620689658</v>
      </c>
      <c r="G108" s="24">
        <v>1.3395073891625624</v>
      </c>
      <c r="H108" s="24">
        <v>1.7491625615763542</v>
      </c>
      <c r="I108" s="24">
        <v>22.096551724137932</v>
      </c>
      <c r="J108" s="135"/>
    </row>
    <row r="109" spans="1:10" s="71" customFormat="1" x14ac:dyDescent="0.25">
      <c r="A109" s="138" t="s">
        <v>334</v>
      </c>
      <c r="B109" s="96">
        <v>12657</v>
      </c>
      <c r="C109" s="96" t="s">
        <v>405</v>
      </c>
      <c r="D109" s="102">
        <v>43332</v>
      </c>
      <c r="E109" s="22">
        <v>44095</v>
      </c>
      <c r="F109" s="131">
        <v>19.780082987551864</v>
      </c>
      <c r="G109" s="131">
        <v>1.1282987551867238</v>
      </c>
      <c r="H109" s="131">
        <v>1.4733609958506226</v>
      </c>
      <c r="I109" s="131">
        <v>18.612448132780081</v>
      </c>
      <c r="J109" s="135"/>
    </row>
    <row r="110" spans="1:10" s="71" customFormat="1" x14ac:dyDescent="0.25">
      <c r="A110" s="138" t="s">
        <v>334</v>
      </c>
      <c r="B110" s="96">
        <v>12656</v>
      </c>
      <c r="C110" s="96" t="s">
        <v>406</v>
      </c>
      <c r="D110" s="102">
        <v>43332</v>
      </c>
      <c r="E110" s="22">
        <v>44095</v>
      </c>
      <c r="F110" s="131">
        <v>22.010616113744078</v>
      </c>
      <c r="G110" s="131">
        <v>0.55279620853080447</v>
      </c>
      <c r="H110" s="131">
        <v>0.81554502369668314</v>
      </c>
      <c r="I110" s="131">
        <v>21.258767772511849</v>
      </c>
      <c r="J110" s="135"/>
    </row>
    <row r="111" spans="1:10" s="71" customFormat="1" x14ac:dyDescent="0.25">
      <c r="A111" s="138" t="s">
        <v>334</v>
      </c>
      <c r="B111" s="96">
        <v>12655</v>
      </c>
      <c r="C111" s="96" t="s">
        <v>407</v>
      </c>
      <c r="D111" s="102">
        <v>43332</v>
      </c>
      <c r="E111" s="22">
        <v>44095</v>
      </c>
      <c r="F111" s="131">
        <v>27.093962264150935</v>
      </c>
      <c r="G111" s="131">
        <v>0.32150943396226817</v>
      </c>
      <c r="H111" s="131">
        <v>0.58301886792452773</v>
      </c>
      <c r="I111" s="131">
        <v>25.692452830188675</v>
      </c>
      <c r="J111" s="135"/>
    </row>
    <row r="112" spans="1:10" s="71" customFormat="1" x14ac:dyDescent="0.25">
      <c r="A112" s="138" t="s">
        <v>334</v>
      </c>
      <c r="B112" s="96">
        <v>12654</v>
      </c>
      <c r="C112" s="96" t="s">
        <v>408</v>
      </c>
      <c r="D112" s="102">
        <v>43332</v>
      </c>
      <c r="E112" s="22">
        <v>44095</v>
      </c>
      <c r="F112" s="131">
        <v>31.513623188405795</v>
      </c>
      <c r="G112" s="131">
        <v>0</v>
      </c>
      <c r="H112" s="131">
        <v>8.1194202898550749</v>
      </c>
      <c r="I112" s="131">
        <v>27.860869565217392</v>
      </c>
      <c r="J112" s="135"/>
    </row>
    <row r="113" spans="1:10" s="71" customFormat="1" x14ac:dyDescent="0.25">
      <c r="A113" s="138" t="s">
        <v>334</v>
      </c>
      <c r="B113" s="96">
        <v>12653</v>
      </c>
      <c r="C113" s="96" t="s">
        <v>409</v>
      </c>
      <c r="D113" s="102">
        <v>43332</v>
      </c>
      <c r="E113" s="22">
        <v>44095</v>
      </c>
      <c r="F113" s="131">
        <v>54.429508196721301</v>
      </c>
      <c r="G113" s="131">
        <v>1.9036065573770529</v>
      </c>
      <c r="H113" s="131">
        <v>3.5521311475409831</v>
      </c>
      <c r="I113" s="131">
        <v>52.52459016393442</v>
      </c>
      <c r="J113" s="135"/>
    </row>
    <row r="114" spans="1:10" s="71" customFormat="1" x14ac:dyDescent="0.25">
      <c r="A114" s="138" t="s">
        <v>334</v>
      </c>
      <c r="B114" s="96">
        <v>12652</v>
      </c>
      <c r="C114" s="96" t="s">
        <v>410</v>
      </c>
      <c r="D114" s="102">
        <v>43332</v>
      </c>
      <c r="E114" s="22">
        <v>44095</v>
      </c>
      <c r="F114" s="131">
        <v>42.124444444444435</v>
      </c>
      <c r="G114" s="131">
        <v>1.4822222222222252</v>
      </c>
      <c r="H114" s="131">
        <v>1.7170370370370394</v>
      </c>
      <c r="I114" s="131">
        <v>37.577777777777769</v>
      </c>
      <c r="J114" s="135"/>
    </row>
    <row r="115" spans="1:10" s="71" customFormat="1" x14ac:dyDescent="0.25">
      <c r="A115" s="138" t="s">
        <v>334</v>
      </c>
      <c r="B115" s="96">
        <v>12651</v>
      </c>
      <c r="C115" s="96" t="s">
        <v>411</v>
      </c>
      <c r="D115" s="102">
        <v>43332</v>
      </c>
      <c r="E115" s="22">
        <v>44095</v>
      </c>
      <c r="F115" s="131">
        <v>45.968999999999994</v>
      </c>
      <c r="G115" s="131">
        <v>2.826750000000001</v>
      </c>
      <c r="H115" s="131">
        <v>1.9364999999999977</v>
      </c>
      <c r="I115" s="131">
        <v>42.052499999999995</v>
      </c>
      <c r="J115" s="135"/>
    </row>
    <row r="116" spans="1:10" s="71" customFormat="1" x14ac:dyDescent="0.25">
      <c r="A116" s="138" t="s">
        <v>334</v>
      </c>
      <c r="B116" s="96">
        <v>12650</v>
      </c>
      <c r="C116" s="96" t="s">
        <v>412</v>
      </c>
      <c r="D116" s="102">
        <v>43332</v>
      </c>
      <c r="E116" s="22">
        <v>44095</v>
      </c>
      <c r="F116" s="131">
        <v>49.83547169811321</v>
      </c>
      <c r="G116" s="131">
        <v>1.2052830188679287</v>
      </c>
      <c r="H116" s="131">
        <v>1.4445283018867907</v>
      </c>
      <c r="I116" s="131">
        <v>46.347169811320761</v>
      </c>
      <c r="J116" s="135"/>
    </row>
    <row r="117" spans="1:10" s="71" customFormat="1" x14ac:dyDescent="0.25">
      <c r="A117" s="138" t="s">
        <v>334</v>
      </c>
      <c r="B117" s="96">
        <v>12649</v>
      </c>
      <c r="C117" s="96" t="s">
        <v>413</v>
      </c>
      <c r="D117" s="102">
        <v>43332</v>
      </c>
      <c r="E117" s="22">
        <v>44095</v>
      </c>
      <c r="F117" s="131">
        <v>43.465987261146488</v>
      </c>
      <c r="G117" s="131">
        <v>1.5294267515923601</v>
      </c>
      <c r="H117" s="131">
        <v>1.7717197452229325</v>
      </c>
      <c r="I117" s="131">
        <v>38.774522292993623</v>
      </c>
      <c r="J117" s="135"/>
    </row>
    <row r="118" spans="1:10" s="71" customFormat="1" x14ac:dyDescent="0.25">
      <c r="A118" s="138" t="s">
        <v>334</v>
      </c>
      <c r="B118" s="96">
        <v>12648</v>
      </c>
      <c r="C118" s="96" t="s">
        <v>414</v>
      </c>
      <c r="D118" s="102">
        <v>43332</v>
      </c>
      <c r="E118" s="22">
        <v>44095</v>
      </c>
      <c r="F118" s="131">
        <v>39.152941176470584</v>
      </c>
      <c r="G118" s="131">
        <v>2.6839215686274502</v>
      </c>
      <c r="H118" s="131">
        <v>1.2768627450980417</v>
      </c>
      <c r="I118" s="131">
        <v>35.599999999999994</v>
      </c>
      <c r="J118" s="135"/>
    </row>
    <row r="119" spans="1:10" s="71" customFormat="1" x14ac:dyDescent="0.25">
      <c r="A119" s="138" t="s">
        <v>334</v>
      </c>
      <c r="B119" s="96">
        <v>12647</v>
      </c>
      <c r="C119" s="96" t="s">
        <v>415</v>
      </c>
      <c r="D119" s="102">
        <v>43332</v>
      </c>
      <c r="E119" s="22">
        <v>44095</v>
      </c>
      <c r="F119" s="131">
        <v>47.137599999999999</v>
      </c>
      <c r="G119" s="131">
        <v>3.8840000000000043</v>
      </c>
      <c r="H119" s="131">
        <v>2.3328000000000007</v>
      </c>
      <c r="I119" s="131">
        <v>40.583999999999996</v>
      </c>
      <c r="J119" s="135"/>
    </row>
    <row r="120" spans="1:10" s="71" customFormat="1" x14ac:dyDescent="0.25">
      <c r="A120" s="138" t="s">
        <v>334</v>
      </c>
      <c r="B120" s="96">
        <v>12646</v>
      </c>
      <c r="C120" s="96" t="s">
        <v>416</v>
      </c>
      <c r="D120" s="102">
        <v>43332</v>
      </c>
      <c r="E120" s="22">
        <v>44095</v>
      </c>
      <c r="F120" s="131">
        <v>63.921025641025636</v>
      </c>
      <c r="G120" s="131">
        <v>5.4656410256410277</v>
      </c>
      <c r="H120" s="131">
        <v>1.6974358974358943</v>
      </c>
      <c r="I120" s="131">
        <v>57.507692307692309</v>
      </c>
      <c r="J120" s="135"/>
    </row>
    <row r="121" spans="1:10" s="71" customFormat="1" x14ac:dyDescent="0.25">
      <c r="A121" s="138" t="s">
        <v>334</v>
      </c>
      <c r="B121" s="96">
        <v>12645</v>
      </c>
      <c r="C121" s="96" t="s">
        <v>417</v>
      </c>
      <c r="D121" s="102">
        <v>43332</v>
      </c>
      <c r="E121" s="22">
        <v>44095</v>
      </c>
      <c r="F121" s="131">
        <v>54.635454545454543</v>
      </c>
      <c r="G121" s="131">
        <v>3.6781818181818182</v>
      </c>
      <c r="H121" s="131">
        <v>4.7281818181818167</v>
      </c>
      <c r="I121" s="131">
        <v>48.545454545454533</v>
      </c>
      <c r="J121" s="135"/>
    </row>
    <row r="122" spans="1:10" s="71" customFormat="1" x14ac:dyDescent="0.25">
      <c r="A122" s="138" t="s">
        <v>334</v>
      </c>
      <c r="B122" s="96">
        <v>12644</v>
      </c>
      <c r="C122" s="96" t="s">
        <v>418</v>
      </c>
      <c r="D122" s="102">
        <v>43332</v>
      </c>
      <c r="E122" s="22">
        <v>44095</v>
      </c>
      <c r="F122" s="131">
        <v>0.33537735849056599</v>
      </c>
      <c r="G122" s="131">
        <v>0</v>
      </c>
      <c r="H122" s="131">
        <v>0</v>
      </c>
      <c r="I122" s="131">
        <v>0</v>
      </c>
      <c r="J122" s="135"/>
    </row>
    <row r="123" spans="1:10" s="71" customFormat="1" x14ac:dyDescent="0.25">
      <c r="A123" s="138" t="s">
        <v>334</v>
      </c>
      <c r="B123" s="96">
        <v>12643</v>
      </c>
      <c r="C123" s="96" t="s">
        <v>419</v>
      </c>
      <c r="D123" s="102">
        <v>43332</v>
      </c>
      <c r="E123" s="22">
        <v>44095</v>
      </c>
      <c r="F123" s="131">
        <v>0.38958904109589038</v>
      </c>
      <c r="G123" s="131">
        <v>0</v>
      </c>
      <c r="H123" s="131">
        <v>0</v>
      </c>
      <c r="I123" s="131">
        <v>0</v>
      </c>
      <c r="J123" s="135"/>
    </row>
    <row r="124" spans="1:10" s="71" customFormat="1" x14ac:dyDescent="0.25">
      <c r="A124" s="138" t="s">
        <v>334</v>
      </c>
      <c r="B124" s="96">
        <v>12642</v>
      </c>
      <c r="C124" s="96" t="s">
        <v>420</v>
      </c>
      <c r="D124" s="102">
        <v>43313</v>
      </c>
      <c r="E124" s="22">
        <v>44095</v>
      </c>
      <c r="F124" s="131">
        <v>0.28439999999999999</v>
      </c>
      <c r="G124" s="131">
        <v>0</v>
      </c>
      <c r="H124" s="131">
        <v>0</v>
      </c>
      <c r="I124" s="131">
        <v>0</v>
      </c>
      <c r="J124" s="135"/>
    </row>
    <row r="125" spans="1:10" s="71" customFormat="1" x14ac:dyDescent="0.25">
      <c r="A125" s="138" t="s">
        <v>334</v>
      </c>
      <c r="B125" s="96">
        <v>12641</v>
      </c>
      <c r="C125" s="96" t="s">
        <v>421</v>
      </c>
      <c r="D125" s="102">
        <v>43313</v>
      </c>
      <c r="E125" s="22">
        <v>44095</v>
      </c>
      <c r="F125" s="131">
        <v>0.86444999999999994</v>
      </c>
      <c r="G125" s="131">
        <v>0</v>
      </c>
      <c r="H125" s="131">
        <v>0.12855</v>
      </c>
      <c r="I125" s="131">
        <v>0.80100000000000005</v>
      </c>
      <c r="J125" s="135"/>
    </row>
    <row r="126" spans="1:10" s="71" customFormat="1" x14ac:dyDescent="0.25">
      <c r="A126" s="138" t="s">
        <v>334</v>
      </c>
      <c r="B126" s="96">
        <v>12640</v>
      </c>
      <c r="C126" s="96" t="s">
        <v>422</v>
      </c>
      <c r="D126" s="102">
        <v>43313</v>
      </c>
      <c r="E126" s="22">
        <v>44095</v>
      </c>
      <c r="F126" s="131">
        <v>0.50895000000000001</v>
      </c>
      <c r="G126" s="131">
        <v>3.1200000000000016E-2</v>
      </c>
      <c r="H126" s="131">
        <v>0.17865000000000003</v>
      </c>
      <c r="I126" s="131">
        <v>0.40050000000000002</v>
      </c>
      <c r="J126" s="135"/>
    </row>
    <row r="127" spans="1:10" s="71" customFormat="1" x14ac:dyDescent="0.25">
      <c r="A127" s="138" t="s">
        <v>334</v>
      </c>
      <c r="B127" s="96">
        <v>12639</v>
      </c>
      <c r="C127" s="96" t="s">
        <v>423</v>
      </c>
      <c r="D127" s="102">
        <v>43311</v>
      </c>
      <c r="E127" s="22">
        <v>44095</v>
      </c>
      <c r="F127" s="131">
        <v>11.6082</v>
      </c>
      <c r="G127" s="131">
        <v>0.21179999999999938</v>
      </c>
      <c r="H127" s="131">
        <v>1.1657999999999999</v>
      </c>
      <c r="I127" s="131">
        <v>11.214</v>
      </c>
      <c r="J127" s="135"/>
    </row>
    <row r="128" spans="1:10" s="71" customFormat="1" x14ac:dyDescent="0.25">
      <c r="A128" s="138" t="s">
        <v>334</v>
      </c>
      <c r="B128" s="96">
        <v>12638</v>
      </c>
      <c r="C128" s="96" t="s">
        <v>424</v>
      </c>
      <c r="D128" s="102">
        <v>43311</v>
      </c>
      <c r="E128" s="22">
        <v>44095</v>
      </c>
      <c r="F128" s="131">
        <v>15.684599999999998</v>
      </c>
      <c r="G128" s="131">
        <v>0.62100000000000122</v>
      </c>
      <c r="H128" s="131">
        <v>1.1237999999999997</v>
      </c>
      <c r="I128" s="131">
        <v>14.417999999999999</v>
      </c>
      <c r="J128" s="135"/>
    </row>
    <row r="129" spans="1:10" s="71" customFormat="1" x14ac:dyDescent="0.25">
      <c r="A129" s="138" t="s">
        <v>334</v>
      </c>
      <c r="B129" s="96">
        <v>12637</v>
      </c>
      <c r="C129" s="96" t="s">
        <v>425</v>
      </c>
      <c r="D129" s="102">
        <v>43311</v>
      </c>
      <c r="E129" s="22">
        <v>44095</v>
      </c>
      <c r="F129" s="131">
        <v>10.139759999999997</v>
      </c>
      <c r="G129" s="131">
        <v>0</v>
      </c>
      <c r="H129" s="131">
        <v>0.81239999999999979</v>
      </c>
      <c r="I129" s="131">
        <v>9.6119999999999983</v>
      </c>
      <c r="J129" s="135"/>
    </row>
    <row r="130" spans="1:10" s="71" customFormat="1" x14ac:dyDescent="0.25">
      <c r="A130" s="95" t="s">
        <v>473</v>
      </c>
      <c r="B130" s="73">
        <v>0</v>
      </c>
      <c r="C130" s="96" t="s">
        <v>474</v>
      </c>
      <c r="D130" s="97">
        <v>42612</v>
      </c>
      <c r="E130" s="22">
        <v>44085</v>
      </c>
      <c r="F130" s="24">
        <v>1.9027000000000001</v>
      </c>
      <c r="G130" s="131">
        <v>0.41600000000000009</v>
      </c>
      <c r="H130" s="131">
        <v>0.41010000000000002</v>
      </c>
      <c r="I130" s="131">
        <v>1.3350000000000004</v>
      </c>
      <c r="J130" s="135"/>
    </row>
    <row r="131" spans="1:10" s="71" customFormat="1" x14ac:dyDescent="0.25">
      <c r="A131" s="95" t="s">
        <v>473</v>
      </c>
      <c r="B131" s="73">
        <v>0</v>
      </c>
      <c r="C131" s="96" t="s">
        <v>475</v>
      </c>
      <c r="D131" s="97">
        <v>42612</v>
      </c>
      <c r="E131" s="22">
        <v>44085</v>
      </c>
      <c r="F131" s="24">
        <v>2.8898000000000001</v>
      </c>
      <c r="G131" s="131">
        <v>0.89900000000000035</v>
      </c>
      <c r="H131" s="131">
        <v>0.61540000000000006</v>
      </c>
      <c r="I131" s="131">
        <v>1.8689999999999998</v>
      </c>
      <c r="J131" s="135"/>
    </row>
    <row r="132" spans="1:10" s="71" customFormat="1" x14ac:dyDescent="0.25">
      <c r="A132" s="95" t="s">
        <v>473</v>
      </c>
      <c r="B132" s="73">
        <v>0</v>
      </c>
      <c r="C132" s="96" t="s">
        <v>476</v>
      </c>
      <c r="D132" s="97">
        <v>42612</v>
      </c>
      <c r="E132" s="22">
        <v>44085</v>
      </c>
      <c r="F132" s="24">
        <v>16.771599999999996</v>
      </c>
      <c r="G132" s="131">
        <v>1.1536000000000022</v>
      </c>
      <c r="H132" s="131">
        <v>2.2171999999999987</v>
      </c>
      <c r="I132" s="131">
        <v>15.752999999999997</v>
      </c>
      <c r="J132" s="135"/>
    </row>
    <row r="133" spans="1:10" s="71" customFormat="1" x14ac:dyDescent="0.25">
      <c r="A133" s="95" t="s">
        <v>473</v>
      </c>
      <c r="B133" s="73">
        <v>0</v>
      </c>
      <c r="C133" s="96" t="s">
        <v>477</v>
      </c>
      <c r="D133" s="97">
        <v>42612</v>
      </c>
      <c r="E133" s="22">
        <v>44085</v>
      </c>
      <c r="F133" s="24">
        <v>51.809393939393942</v>
      </c>
      <c r="G133" s="131">
        <v>4.3572727272727256</v>
      </c>
      <c r="H133" s="131">
        <v>5.3633333333333315</v>
      </c>
      <c r="I133" s="131">
        <v>50.16363636363635</v>
      </c>
      <c r="J133" s="135"/>
    </row>
    <row r="134" spans="1:10" s="71" customFormat="1" x14ac:dyDescent="0.25">
      <c r="A134" s="95" t="s">
        <v>473</v>
      </c>
      <c r="B134" s="73">
        <v>0</v>
      </c>
      <c r="C134" s="96" t="s">
        <v>478</v>
      </c>
      <c r="D134" s="97">
        <v>42612</v>
      </c>
      <c r="E134" s="22">
        <v>44085</v>
      </c>
      <c r="F134" s="24">
        <v>37.084339622641508</v>
      </c>
      <c r="G134" s="131">
        <v>1.4486792452830215</v>
      </c>
      <c r="H134" s="131">
        <v>4.066603773584907</v>
      </c>
      <c r="I134" s="131">
        <v>35.767924528301883</v>
      </c>
      <c r="J134" s="135"/>
    </row>
    <row r="135" spans="1:10" s="71" customFormat="1" x14ac:dyDescent="0.25">
      <c r="A135" s="95" t="s">
        <v>473</v>
      </c>
      <c r="B135" s="73">
        <v>0</v>
      </c>
      <c r="C135" s="96" t="s">
        <v>479</v>
      </c>
      <c r="D135" s="97">
        <v>42612</v>
      </c>
      <c r="E135" s="22">
        <v>44085</v>
      </c>
      <c r="F135" s="24">
        <v>32.757199999999997</v>
      </c>
      <c r="G135" s="131">
        <v>0.90460000000000373</v>
      </c>
      <c r="H135" s="131">
        <v>2.8760000000000008</v>
      </c>
      <c r="I135" s="131">
        <v>31.506</v>
      </c>
      <c r="J135" s="135"/>
    </row>
    <row r="136" spans="1:10" s="71" customFormat="1" x14ac:dyDescent="0.25">
      <c r="A136" s="95" t="s">
        <v>473</v>
      </c>
      <c r="B136" s="73">
        <v>0</v>
      </c>
      <c r="C136" s="96" t="s">
        <v>480</v>
      </c>
      <c r="D136" s="97">
        <v>42612</v>
      </c>
      <c r="E136" s="22">
        <v>44085</v>
      </c>
      <c r="F136" s="24">
        <v>44.302291666666662</v>
      </c>
      <c r="G136" s="131">
        <v>1.1639583333333359</v>
      </c>
      <c r="H136" s="131">
        <v>5.0606249999999999</v>
      </c>
      <c r="I136" s="131">
        <v>42.831250000000011</v>
      </c>
      <c r="J136" s="135"/>
    </row>
    <row r="137" spans="1:10" s="71" customFormat="1" x14ac:dyDescent="0.25">
      <c r="A137" s="95" t="s">
        <v>473</v>
      </c>
      <c r="B137" s="73">
        <v>0</v>
      </c>
      <c r="C137" s="96" t="s">
        <v>481</v>
      </c>
      <c r="D137" s="97">
        <v>42612</v>
      </c>
      <c r="E137" s="22">
        <v>44085</v>
      </c>
      <c r="F137" s="24">
        <v>9.2449999999999974</v>
      </c>
      <c r="G137" s="131">
        <v>0.54447368421052644</v>
      </c>
      <c r="H137" s="131">
        <v>1.799736842105264</v>
      </c>
      <c r="I137" s="131">
        <v>8.4315789473684184</v>
      </c>
      <c r="J137" s="135"/>
    </row>
    <row r="138" spans="1:10" s="71" customFormat="1" x14ac:dyDescent="0.25">
      <c r="A138" s="95" t="s">
        <v>473</v>
      </c>
      <c r="B138" s="73">
        <v>0</v>
      </c>
      <c r="C138" s="96" t="s">
        <v>482</v>
      </c>
      <c r="D138" s="97">
        <v>42612</v>
      </c>
      <c r="E138" s="22">
        <v>44085</v>
      </c>
      <c r="F138" s="24">
        <v>14.636000000000001</v>
      </c>
      <c r="G138" s="131">
        <v>0.70400000000000218</v>
      </c>
      <c r="H138" s="131">
        <v>1.3462222222222224</v>
      </c>
      <c r="I138" s="131">
        <v>11.866666666666665</v>
      </c>
      <c r="J138" s="135"/>
    </row>
    <row r="139" spans="1:10" s="71" customFormat="1" x14ac:dyDescent="0.25">
      <c r="A139" s="95" t="s">
        <v>473</v>
      </c>
      <c r="B139" s="73">
        <v>0</v>
      </c>
      <c r="C139" s="96" t="s">
        <v>483</v>
      </c>
      <c r="D139" s="97">
        <v>42612</v>
      </c>
      <c r="E139" s="22">
        <v>44085</v>
      </c>
      <c r="F139" s="24">
        <v>34.645714285714284</v>
      </c>
      <c r="G139" s="131">
        <v>1.1234920634920655</v>
      </c>
      <c r="H139" s="131">
        <v>3.4819047619047589</v>
      </c>
      <c r="I139" s="131">
        <v>33.480952380952381</v>
      </c>
      <c r="J139" s="135"/>
    </row>
    <row r="140" spans="1:10" s="71" customFormat="1" x14ac:dyDescent="0.25">
      <c r="A140" s="95" t="s">
        <v>473</v>
      </c>
      <c r="B140" s="73">
        <v>0</v>
      </c>
      <c r="C140" s="96" t="s">
        <v>484</v>
      </c>
      <c r="D140" s="97">
        <v>42612</v>
      </c>
      <c r="E140" s="22">
        <v>44085</v>
      </c>
      <c r="F140" s="24">
        <v>24.529166666666661</v>
      </c>
      <c r="G140" s="131">
        <v>274.44083333333333</v>
      </c>
      <c r="H140" s="131">
        <v>0</v>
      </c>
      <c r="I140" s="131">
        <v>42.83124999999999</v>
      </c>
      <c r="J140" s="135"/>
    </row>
    <row r="141" spans="1:10" s="71" customFormat="1" x14ac:dyDescent="0.25">
      <c r="A141" s="95" t="s">
        <v>473</v>
      </c>
      <c r="B141" s="73">
        <v>0</v>
      </c>
      <c r="C141" s="96" t="s">
        <v>485</v>
      </c>
      <c r="D141" s="97">
        <v>42612</v>
      </c>
      <c r="E141" s="22">
        <v>44085</v>
      </c>
      <c r="F141" s="24">
        <v>43.065333333333342</v>
      </c>
      <c r="G141" s="131">
        <v>1.7752380952380975</v>
      </c>
      <c r="H141" s="131">
        <v>3.9883809523809477</v>
      </c>
      <c r="I141" s="131">
        <v>41.194285714285726</v>
      </c>
      <c r="J141" s="135"/>
    </row>
    <row r="142" spans="1:10" s="71" customFormat="1" x14ac:dyDescent="0.25">
      <c r="A142" s="95" t="s">
        <v>473</v>
      </c>
      <c r="B142" s="73">
        <v>0</v>
      </c>
      <c r="C142" s="96" t="s">
        <v>486</v>
      </c>
      <c r="D142" s="97">
        <v>42612</v>
      </c>
      <c r="E142" s="22">
        <v>44085</v>
      </c>
      <c r="F142" s="24">
        <v>11.77397435897436</v>
      </c>
      <c r="G142" s="131">
        <v>0.7573076923076929</v>
      </c>
      <c r="H142" s="131">
        <v>1.3908974358974364</v>
      </c>
      <c r="I142" s="131">
        <v>9.5846153846153861</v>
      </c>
      <c r="J142" s="135"/>
    </row>
    <row r="143" spans="1:10" s="71" customFormat="1" x14ac:dyDescent="0.25">
      <c r="A143" s="95" t="s">
        <v>473</v>
      </c>
      <c r="B143" s="73">
        <v>0</v>
      </c>
      <c r="C143" s="96" t="s">
        <v>487</v>
      </c>
      <c r="D143" s="97">
        <v>42612</v>
      </c>
      <c r="E143" s="22">
        <v>44085</v>
      </c>
      <c r="F143" s="24">
        <v>22.611818181818183</v>
      </c>
      <c r="G143" s="131">
        <v>0.36077922077922353</v>
      </c>
      <c r="H143" s="131">
        <v>2.7487012987012989</v>
      </c>
      <c r="I143" s="131">
        <v>21.845454545454544</v>
      </c>
      <c r="J143" s="135"/>
    </row>
    <row r="144" spans="1:10" s="71" customFormat="1" x14ac:dyDescent="0.25">
      <c r="A144" s="95" t="s">
        <v>473</v>
      </c>
      <c r="B144" s="73">
        <v>0</v>
      </c>
      <c r="C144" s="96" t="s">
        <v>488</v>
      </c>
      <c r="D144" s="97">
        <v>42612</v>
      </c>
      <c r="E144" s="22">
        <v>44085</v>
      </c>
      <c r="F144" s="24">
        <v>22.017272727272729</v>
      </c>
      <c r="G144" s="131">
        <v>0.40428571428571525</v>
      </c>
      <c r="H144" s="131">
        <v>2.6157142857142865</v>
      </c>
      <c r="I144" s="131">
        <v>21.151948051948054</v>
      </c>
      <c r="J144" s="135"/>
    </row>
    <row r="145" spans="1:10" s="71" customFormat="1" x14ac:dyDescent="0.25">
      <c r="A145" s="95" t="s">
        <v>473</v>
      </c>
      <c r="B145" s="73">
        <v>0</v>
      </c>
      <c r="C145" s="96" t="s">
        <v>489</v>
      </c>
      <c r="D145" s="97">
        <v>42612</v>
      </c>
      <c r="E145" s="22">
        <v>44085</v>
      </c>
      <c r="F145" s="24">
        <v>22.331829268292687</v>
      </c>
      <c r="G145" s="131">
        <v>0.54597560975609694</v>
      </c>
      <c r="H145" s="131">
        <v>2.4391463414634136</v>
      </c>
      <c r="I145" s="131">
        <v>21.490243902439023</v>
      </c>
      <c r="J145" s="135"/>
    </row>
    <row r="146" spans="1:10" s="71" customFormat="1" x14ac:dyDescent="0.25">
      <c r="A146" s="95" t="s">
        <v>473</v>
      </c>
      <c r="B146" s="73">
        <v>0</v>
      </c>
      <c r="C146" s="96" t="s">
        <v>490</v>
      </c>
      <c r="D146" s="97">
        <v>42612</v>
      </c>
      <c r="E146" s="22">
        <v>44085</v>
      </c>
      <c r="F146" s="24">
        <v>11.181829268292683</v>
      </c>
      <c r="G146" s="131">
        <v>1.0092682926829282</v>
      </c>
      <c r="H146" s="131">
        <v>0.93134146341463375</v>
      </c>
      <c r="I146" s="131">
        <v>8.7914634146341424</v>
      </c>
      <c r="J146" s="135"/>
    </row>
    <row r="147" spans="1:10" s="71" customFormat="1" x14ac:dyDescent="0.25">
      <c r="A147" s="95" t="s">
        <v>473</v>
      </c>
      <c r="B147" s="73">
        <v>0</v>
      </c>
      <c r="C147" s="96" t="s">
        <v>491</v>
      </c>
      <c r="D147" s="97">
        <v>42612</v>
      </c>
      <c r="E147" s="22">
        <v>44085</v>
      </c>
      <c r="F147" s="24">
        <v>19.875531914893621</v>
      </c>
      <c r="G147" s="131">
        <v>7.9255319148936451E-2</v>
      </c>
      <c r="H147" s="131">
        <v>2.1553191489361718</v>
      </c>
      <c r="I147" s="131">
        <v>19.03085106382979</v>
      </c>
      <c r="J147" s="135"/>
    </row>
    <row r="148" spans="1:10" s="71" customFormat="1" x14ac:dyDescent="0.25">
      <c r="A148" s="95" t="s">
        <v>473</v>
      </c>
      <c r="B148" s="73">
        <v>0</v>
      </c>
      <c r="C148" s="96" t="s">
        <v>492</v>
      </c>
      <c r="D148" s="97">
        <v>42612</v>
      </c>
      <c r="E148" s="22">
        <v>44085</v>
      </c>
      <c r="F148" s="24">
        <v>26.435444444444446</v>
      </c>
      <c r="G148" s="131">
        <v>0.343555555555559</v>
      </c>
      <c r="H148" s="131">
        <v>2.9583333333333317</v>
      </c>
      <c r="I148" s="131">
        <v>25.513333333333335</v>
      </c>
      <c r="J148" s="135"/>
    </row>
    <row r="149" spans="1:10" s="71" customFormat="1" x14ac:dyDescent="0.25">
      <c r="A149" s="95" t="s">
        <v>473</v>
      </c>
      <c r="B149" s="73">
        <v>0</v>
      </c>
      <c r="C149" s="96" t="s">
        <v>493</v>
      </c>
      <c r="D149" s="97">
        <v>42612</v>
      </c>
      <c r="E149" s="22">
        <v>44085</v>
      </c>
      <c r="F149" s="24">
        <v>25.121882352941178</v>
      </c>
      <c r="G149" s="131">
        <v>1.1195294117647068</v>
      </c>
      <c r="H149" s="131">
        <v>2.3708235294117648</v>
      </c>
      <c r="I149" s="131">
        <v>23.558823529411772</v>
      </c>
      <c r="J149" s="135"/>
    </row>
    <row r="150" spans="1:10" s="71" customFormat="1" x14ac:dyDescent="0.25">
      <c r="A150" s="95" t="s">
        <v>473</v>
      </c>
      <c r="B150" s="73">
        <v>0</v>
      </c>
      <c r="C150" s="96" t="s">
        <v>494</v>
      </c>
      <c r="D150" s="97">
        <v>42612</v>
      </c>
      <c r="E150" s="22">
        <v>44085</v>
      </c>
      <c r="F150" s="24">
        <v>9.6438297872340435</v>
      </c>
      <c r="G150" s="131">
        <v>0.6861702127659578</v>
      </c>
      <c r="H150" s="131">
        <v>1.1719148936170216</v>
      </c>
      <c r="I150" s="131">
        <v>7.3851063829787238</v>
      </c>
      <c r="J150" s="135"/>
    </row>
    <row r="151" spans="1:10" s="71" customFormat="1" x14ac:dyDescent="0.25">
      <c r="A151" s="95" t="s">
        <v>473</v>
      </c>
      <c r="B151" s="73">
        <v>0</v>
      </c>
      <c r="C151" s="96" t="s">
        <v>495</v>
      </c>
      <c r="D151" s="97">
        <v>42612</v>
      </c>
      <c r="E151" s="22">
        <v>44085</v>
      </c>
      <c r="F151" s="24">
        <v>8.722999999999999</v>
      </c>
      <c r="G151" s="131">
        <v>1.2393750000000006</v>
      </c>
      <c r="H151" s="131">
        <v>2.0377500000000004</v>
      </c>
      <c r="I151" s="131">
        <v>6.6749999999999989</v>
      </c>
      <c r="J151" s="135"/>
    </row>
    <row r="152" spans="1:10" s="71" customFormat="1" x14ac:dyDescent="0.25">
      <c r="A152" s="95" t="s">
        <v>473</v>
      </c>
      <c r="B152" s="73">
        <v>0</v>
      </c>
      <c r="C152" s="96" t="s">
        <v>496</v>
      </c>
      <c r="D152" s="97">
        <v>42612</v>
      </c>
      <c r="E152" s="22">
        <v>44085</v>
      </c>
      <c r="F152" s="24">
        <v>2.0997368421052633</v>
      </c>
      <c r="G152" s="131">
        <v>3.6578947368420996E-2</v>
      </c>
      <c r="H152" s="131">
        <v>0</v>
      </c>
      <c r="I152" s="131">
        <v>1.405263157894737</v>
      </c>
      <c r="J152" s="135"/>
    </row>
    <row r="153" spans="1:10" s="71" customFormat="1" x14ac:dyDescent="0.25">
      <c r="A153" s="95" t="s">
        <v>473</v>
      </c>
      <c r="B153" s="73">
        <v>0</v>
      </c>
      <c r="C153" s="96" t="s">
        <v>497</v>
      </c>
      <c r="D153" s="97">
        <v>42612</v>
      </c>
      <c r="E153" s="22">
        <v>44085</v>
      </c>
      <c r="F153" s="24">
        <v>21.081973684210524</v>
      </c>
      <c r="G153" s="131">
        <v>0.77447368421052631</v>
      </c>
      <c r="H153" s="131">
        <v>2.2806578947368434</v>
      </c>
      <c r="I153" s="131">
        <v>20.376315789473679</v>
      </c>
      <c r="J153" s="135"/>
    </row>
    <row r="154" spans="1:10" s="71" customFormat="1" x14ac:dyDescent="0.25">
      <c r="A154" s="95" t="s">
        <v>473</v>
      </c>
      <c r="B154" s="73">
        <v>0</v>
      </c>
      <c r="C154" s="96" t="s">
        <v>498</v>
      </c>
      <c r="D154" s="97">
        <v>42612</v>
      </c>
      <c r="E154" s="22">
        <v>44085</v>
      </c>
      <c r="F154" s="24">
        <v>16.957894736842103</v>
      </c>
      <c r="G154" s="131">
        <v>1.0051578947368438</v>
      </c>
      <c r="H154" s="131">
        <v>1.6469473684210527</v>
      </c>
      <c r="I154" s="131">
        <v>16.301052631578944</v>
      </c>
      <c r="J154" s="135"/>
    </row>
    <row r="155" spans="1:10" s="71" customFormat="1" x14ac:dyDescent="0.25">
      <c r="A155" s="95" t="s">
        <v>473</v>
      </c>
      <c r="B155" s="73">
        <v>0</v>
      </c>
      <c r="C155" s="96" t="s">
        <v>499</v>
      </c>
      <c r="D155" s="97">
        <v>42612</v>
      </c>
      <c r="E155" s="22">
        <v>44085</v>
      </c>
      <c r="F155" s="24">
        <v>8.5098837209302332</v>
      </c>
      <c r="G155" s="131">
        <v>1.2080232558139543</v>
      </c>
      <c r="H155" s="131">
        <v>1.7489534883720936</v>
      </c>
      <c r="I155" s="131">
        <v>6.2093023255813948</v>
      </c>
      <c r="J155" s="135"/>
    </row>
    <row r="156" spans="1:10" s="71" customFormat="1" x14ac:dyDescent="0.25">
      <c r="A156" s="95" t="s">
        <v>473</v>
      </c>
      <c r="B156" s="73">
        <v>0</v>
      </c>
      <c r="C156" s="96" t="s">
        <v>500</v>
      </c>
      <c r="D156" s="97">
        <v>42612</v>
      </c>
      <c r="E156" s="22">
        <v>44085</v>
      </c>
      <c r="F156" s="24">
        <v>19.97320512820513</v>
      </c>
      <c r="G156" s="131">
        <v>0.49384615384615654</v>
      </c>
      <c r="H156" s="131">
        <v>2.5026923076923073</v>
      </c>
      <c r="I156" s="131">
        <v>19.169230769230769</v>
      </c>
      <c r="J156" s="135"/>
    </row>
    <row r="157" spans="1:10" s="71" customFormat="1" x14ac:dyDescent="0.25">
      <c r="A157" s="95" t="s">
        <v>473</v>
      </c>
      <c r="B157" s="73">
        <v>0</v>
      </c>
      <c r="C157" s="96" t="s">
        <v>501</v>
      </c>
      <c r="D157" s="97">
        <v>42612</v>
      </c>
      <c r="E157" s="22">
        <v>44085</v>
      </c>
      <c r="F157" s="24">
        <v>24.165906040268457</v>
      </c>
      <c r="G157" s="131">
        <v>8.4563758389273672E-3</v>
      </c>
      <c r="H157" s="131">
        <v>2.7288590604026854</v>
      </c>
      <c r="I157" s="131">
        <v>23.295302013422823</v>
      </c>
      <c r="J157" s="135"/>
    </row>
    <row r="158" spans="1:10" s="71" customFormat="1" x14ac:dyDescent="0.25">
      <c r="A158" s="95" t="s">
        <v>473</v>
      </c>
      <c r="B158" s="73">
        <v>0</v>
      </c>
      <c r="C158" s="96" t="s">
        <v>502</v>
      </c>
      <c r="D158" s="97">
        <v>42612</v>
      </c>
      <c r="E158" s="22">
        <v>44085</v>
      </c>
      <c r="F158" s="24">
        <v>25.933076923076925</v>
      </c>
      <c r="G158" s="131">
        <v>0.73538461538461408</v>
      </c>
      <c r="H158" s="131">
        <v>4.1305128205128208</v>
      </c>
      <c r="I158" s="131">
        <v>24.988461538461536</v>
      </c>
      <c r="J158" s="135"/>
    </row>
    <row r="159" spans="1:10" s="71" customFormat="1" x14ac:dyDescent="0.25">
      <c r="A159" s="95" t="s">
        <v>473</v>
      </c>
      <c r="B159" s="73">
        <v>0</v>
      </c>
      <c r="C159" s="96" t="s">
        <v>503</v>
      </c>
      <c r="D159" s="97">
        <v>42612</v>
      </c>
      <c r="E159" s="22">
        <v>44085</v>
      </c>
      <c r="F159" s="24">
        <v>6.3429670329670333</v>
      </c>
      <c r="G159" s="131">
        <v>0.53472527472527576</v>
      </c>
      <c r="H159" s="131">
        <v>0.87769230769230766</v>
      </c>
      <c r="I159" s="131">
        <v>4.6945054945054956</v>
      </c>
      <c r="J159" s="135"/>
    </row>
    <row r="160" spans="1:10" s="71" customFormat="1" x14ac:dyDescent="0.25">
      <c r="A160" s="95" t="s">
        <v>473</v>
      </c>
      <c r="B160" s="73">
        <v>0</v>
      </c>
      <c r="C160" s="96" t="s">
        <v>504</v>
      </c>
      <c r="D160" s="97">
        <v>42612</v>
      </c>
      <c r="E160" s="22">
        <v>44085</v>
      </c>
      <c r="F160" s="24">
        <v>0.50109999999999977</v>
      </c>
      <c r="G160" s="131">
        <v>0.30119999999999969</v>
      </c>
      <c r="H160" s="131">
        <v>3.9500999999999991</v>
      </c>
      <c r="I160" s="131">
        <v>0</v>
      </c>
      <c r="J160" s="135"/>
    </row>
    <row r="161" spans="1:10" s="71" customFormat="1" x14ac:dyDescent="0.25">
      <c r="A161" s="95" t="s">
        <v>473</v>
      </c>
      <c r="B161" s="73">
        <v>0</v>
      </c>
      <c r="C161" s="96" t="s">
        <v>572</v>
      </c>
      <c r="D161" s="97">
        <v>42612</v>
      </c>
      <c r="E161" s="22">
        <v>44085</v>
      </c>
      <c r="F161" s="24">
        <v>21.377040816326534</v>
      </c>
      <c r="G161" s="131">
        <v>1.6995918367346969</v>
      </c>
      <c r="H161" s="131">
        <v>2.6254081632653072</v>
      </c>
      <c r="I161" s="131">
        <v>20.706122448979592</v>
      </c>
      <c r="J161" s="135"/>
    </row>
    <row r="162" spans="1:10" s="71" customFormat="1" x14ac:dyDescent="0.25">
      <c r="A162" s="138" t="s">
        <v>5</v>
      </c>
      <c r="B162" s="96">
        <v>14370</v>
      </c>
      <c r="C162" s="96" t="s">
        <v>6</v>
      </c>
      <c r="D162" s="102">
        <v>43782</v>
      </c>
      <c r="E162" s="22">
        <v>44096</v>
      </c>
      <c r="F162" s="24">
        <v>3.6332</v>
      </c>
      <c r="G162" s="24">
        <v>0.20580000000000015</v>
      </c>
      <c r="H162" s="24">
        <v>0.17680000000000004</v>
      </c>
      <c r="I162" s="24">
        <v>2.6700000000000013</v>
      </c>
      <c r="J162" s="135"/>
    </row>
    <row r="163" spans="1:10" s="67" customFormat="1" x14ac:dyDescent="0.25">
      <c r="A163" s="139" t="s">
        <v>5</v>
      </c>
      <c r="B163" s="140">
        <v>14369</v>
      </c>
      <c r="C163" s="140" t="s">
        <v>7</v>
      </c>
      <c r="D163" s="126">
        <v>43774</v>
      </c>
      <c r="E163" s="66">
        <v>44096</v>
      </c>
      <c r="F163" s="132">
        <v>0</v>
      </c>
      <c r="G163" s="132">
        <v>0</v>
      </c>
      <c r="H163" s="132">
        <v>0</v>
      </c>
      <c r="I163" s="132">
        <v>0</v>
      </c>
      <c r="J163" s="136"/>
    </row>
    <row r="164" spans="1:10" s="67" customFormat="1" x14ac:dyDescent="0.25">
      <c r="A164" s="139" t="s">
        <v>5</v>
      </c>
      <c r="B164" s="140">
        <v>14368</v>
      </c>
      <c r="C164" s="140" t="s">
        <v>8</v>
      </c>
      <c r="D164" s="126">
        <v>43774</v>
      </c>
      <c r="E164" s="66">
        <v>44096</v>
      </c>
      <c r="F164" s="132">
        <v>5.7674366197183087</v>
      </c>
      <c r="G164" s="132">
        <v>0.22090140845070474</v>
      </c>
      <c r="H164" s="132">
        <v>6.9295774647887318E-2</v>
      </c>
      <c r="I164" s="132">
        <v>4.5126760563380275</v>
      </c>
      <c r="J164" s="136"/>
    </row>
    <row r="165" spans="1:10" s="67" customFormat="1" x14ac:dyDescent="0.25">
      <c r="A165" s="139" t="s">
        <v>5</v>
      </c>
      <c r="B165" s="140">
        <v>14367</v>
      </c>
      <c r="C165" s="140" t="s">
        <v>9</v>
      </c>
      <c r="D165" s="126">
        <v>43774</v>
      </c>
      <c r="E165" s="66">
        <v>44096</v>
      </c>
      <c r="F165" s="132">
        <v>4.9800000000000004</v>
      </c>
      <c r="G165" s="132">
        <v>0.22247619047619088</v>
      </c>
      <c r="H165" s="132">
        <v>0.12323809523809531</v>
      </c>
      <c r="I165" s="132">
        <v>4.0685714285714285</v>
      </c>
      <c r="J165" s="136"/>
    </row>
    <row r="166" spans="1:10" s="67" customFormat="1" x14ac:dyDescent="0.25">
      <c r="A166" s="139" t="s">
        <v>5</v>
      </c>
      <c r="B166" s="140">
        <v>14366</v>
      </c>
      <c r="C166" s="140" t="s">
        <v>10</v>
      </c>
      <c r="D166" s="126">
        <v>43774</v>
      </c>
      <c r="E166" s="66">
        <v>44096</v>
      </c>
      <c r="F166" s="132">
        <v>6.2487457627118648</v>
      </c>
      <c r="G166" s="132">
        <v>0.16942372881355949</v>
      </c>
      <c r="H166" s="132">
        <v>0.33986440677966107</v>
      </c>
      <c r="I166" s="132">
        <v>4.8874576271186436</v>
      </c>
      <c r="J166" s="136"/>
    </row>
    <row r="167" spans="1:10" s="67" customFormat="1" x14ac:dyDescent="0.25">
      <c r="A167" s="139" t="s">
        <v>5</v>
      </c>
      <c r="B167" s="140">
        <v>14365</v>
      </c>
      <c r="C167" s="140" t="s">
        <v>11</v>
      </c>
      <c r="D167" s="126">
        <v>43774</v>
      </c>
      <c r="E167" s="66">
        <v>44096</v>
      </c>
      <c r="F167" s="132">
        <v>4.72736</v>
      </c>
      <c r="G167" s="132">
        <v>0.26272000000000001</v>
      </c>
      <c r="H167" s="132">
        <v>0</v>
      </c>
      <c r="I167" s="132">
        <v>3.4176000000000002</v>
      </c>
      <c r="J167" s="136"/>
    </row>
    <row r="168" spans="1:10" s="67" customFormat="1" x14ac:dyDescent="0.25">
      <c r="A168" s="139" t="s">
        <v>5</v>
      </c>
      <c r="B168" s="140">
        <v>14364</v>
      </c>
      <c r="C168" s="140" t="s">
        <v>12</v>
      </c>
      <c r="D168" s="126">
        <v>43774</v>
      </c>
      <c r="E168" s="66">
        <v>44096</v>
      </c>
      <c r="F168" s="132">
        <v>4.3300909090909085</v>
      </c>
      <c r="G168" s="132">
        <v>0.32631818181818162</v>
      </c>
      <c r="H168" s="132">
        <v>0.10145454545454567</v>
      </c>
      <c r="I168" s="132">
        <v>3.2768181818181819</v>
      </c>
      <c r="J168" s="136"/>
    </row>
    <row r="169" spans="1:10" s="67" customFormat="1" x14ac:dyDescent="0.25">
      <c r="A169" s="139" t="s">
        <v>5</v>
      </c>
      <c r="B169" s="140">
        <v>14363</v>
      </c>
      <c r="C169" s="140" t="s">
        <v>13</v>
      </c>
      <c r="D169" s="126">
        <v>43774</v>
      </c>
      <c r="E169" s="66">
        <v>44096</v>
      </c>
      <c r="F169" s="132">
        <v>4.4795604395604389</v>
      </c>
      <c r="G169" s="132">
        <v>0.44967032967032999</v>
      </c>
      <c r="H169" s="132">
        <v>0</v>
      </c>
      <c r="I169" s="132">
        <v>3.5208791208791204</v>
      </c>
      <c r="J169" s="136"/>
    </row>
    <row r="170" spans="1:10" s="67" customFormat="1" x14ac:dyDescent="0.25">
      <c r="A170" s="139" t="s">
        <v>5</v>
      </c>
      <c r="B170" s="140">
        <v>14362</v>
      </c>
      <c r="C170" s="140" t="s">
        <v>14</v>
      </c>
      <c r="D170" s="126">
        <v>43774</v>
      </c>
      <c r="E170" s="66">
        <v>44096</v>
      </c>
      <c r="F170" s="132">
        <v>6.7262465753424667</v>
      </c>
      <c r="G170" s="132">
        <v>0.32695890410958939</v>
      </c>
      <c r="H170" s="132">
        <v>5.5890410958904346E-2</v>
      </c>
      <c r="I170" s="132">
        <v>5.7057534246575337</v>
      </c>
      <c r="J170" s="136"/>
    </row>
    <row r="171" spans="1:10" s="67" customFormat="1" x14ac:dyDescent="0.25">
      <c r="A171" s="139" t="s">
        <v>5</v>
      </c>
      <c r="B171" s="140">
        <v>14361</v>
      </c>
      <c r="C171" s="140" t="s">
        <v>15</v>
      </c>
      <c r="D171" s="126">
        <v>43774</v>
      </c>
      <c r="E171" s="66">
        <v>44096</v>
      </c>
      <c r="F171" s="133">
        <v>7.2840000000000007</v>
      </c>
      <c r="G171" s="133">
        <v>0.36115068493150754</v>
      </c>
      <c r="H171" s="133">
        <v>0.25167123287671217</v>
      </c>
      <c r="I171" s="133">
        <v>6.1446575342465746</v>
      </c>
      <c r="J171" s="136"/>
    </row>
    <row r="172" spans="1:10" s="67" customFormat="1" x14ac:dyDescent="0.25">
      <c r="A172" s="139" t="s">
        <v>5</v>
      </c>
      <c r="B172" s="140">
        <v>14360</v>
      </c>
      <c r="C172" s="140" t="s">
        <v>16</v>
      </c>
      <c r="D172" s="126">
        <v>43774</v>
      </c>
      <c r="E172" s="66">
        <v>44096</v>
      </c>
      <c r="F172" s="132">
        <v>7.2613548387096785</v>
      </c>
      <c r="G172" s="132">
        <v>0.29322580645161339</v>
      </c>
      <c r="H172" s="132">
        <v>0.30987096774193557</v>
      </c>
      <c r="I172" s="132">
        <v>5.167741935483873</v>
      </c>
      <c r="J172" s="136"/>
    </row>
    <row r="173" spans="1:10" s="67" customFormat="1" x14ac:dyDescent="0.25">
      <c r="A173" s="139" t="s">
        <v>5</v>
      </c>
      <c r="B173" s="140">
        <v>14359</v>
      </c>
      <c r="C173" s="140" t="s">
        <v>17</v>
      </c>
      <c r="D173" s="126">
        <v>43774</v>
      </c>
      <c r="E173" s="66">
        <v>44096</v>
      </c>
      <c r="F173" s="132">
        <v>7.7388000000000012</v>
      </c>
      <c r="G173" s="132">
        <v>0.14120000000000016</v>
      </c>
      <c r="H173" s="132">
        <v>0.77719999999999978</v>
      </c>
      <c r="I173" s="132">
        <v>5.8740000000000023</v>
      </c>
      <c r="J173" s="136"/>
    </row>
    <row r="174" spans="1:10" s="67" customFormat="1" x14ac:dyDescent="0.25">
      <c r="A174" s="139" t="s">
        <v>5</v>
      </c>
      <c r="B174" s="140">
        <v>14358</v>
      </c>
      <c r="C174" s="140" t="s">
        <v>18</v>
      </c>
      <c r="D174" s="126">
        <v>43774</v>
      </c>
      <c r="E174" s="66">
        <v>44096</v>
      </c>
      <c r="F174" s="132">
        <v>5.9764067796610165</v>
      </c>
      <c r="G174" s="132">
        <v>0.70759322033898353</v>
      </c>
      <c r="H174" s="132">
        <v>0.21925423728813567</v>
      </c>
      <c r="I174" s="132">
        <v>4.3444067796610168</v>
      </c>
      <c r="J174" s="136"/>
    </row>
    <row r="175" spans="1:10" s="67" customFormat="1" x14ac:dyDescent="0.25">
      <c r="A175" s="139" t="s">
        <v>5</v>
      </c>
      <c r="B175" s="140">
        <v>14357</v>
      </c>
      <c r="C175" s="140" t="s">
        <v>19</v>
      </c>
      <c r="D175" s="126">
        <v>43774</v>
      </c>
      <c r="E175" s="66">
        <v>44096</v>
      </c>
      <c r="F175" s="132">
        <v>6.5203199999999999</v>
      </c>
      <c r="G175" s="132">
        <v>0.59088000000000018</v>
      </c>
      <c r="H175" s="132">
        <v>0.52128000000000008</v>
      </c>
      <c r="I175" s="132">
        <v>4.4855999999999989</v>
      </c>
      <c r="J175" s="136"/>
    </row>
    <row r="176" spans="1:10" s="67" customFormat="1" x14ac:dyDescent="0.25">
      <c r="A176" s="139" t="s">
        <v>5</v>
      </c>
      <c r="B176" s="140">
        <v>14356</v>
      </c>
      <c r="C176" s="140" t="s">
        <v>20</v>
      </c>
      <c r="D176" s="126">
        <v>43774</v>
      </c>
      <c r="E176" s="66">
        <v>44096</v>
      </c>
      <c r="F176" s="132">
        <v>5.5776393442622956</v>
      </c>
      <c r="G176" s="132">
        <v>0.37750819672131136</v>
      </c>
      <c r="H176" s="132">
        <v>0.39442622950819672</v>
      </c>
      <c r="I176" s="132">
        <v>3.6767213114754114</v>
      </c>
      <c r="J176" s="136"/>
    </row>
    <row r="177" spans="1:10" s="67" customFormat="1" x14ac:dyDescent="0.25">
      <c r="A177" s="139" t="s">
        <v>5</v>
      </c>
      <c r="B177" s="140">
        <v>14355</v>
      </c>
      <c r="C177" s="140" t="s">
        <v>21</v>
      </c>
      <c r="D177" s="126">
        <v>43774</v>
      </c>
      <c r="E177" s="66">
        <v>44096</v>
      </c>
      <c r="F177" s="132">
        <v>5.4660000000000002</v>
      </c>
      <c r="G177" s="132">
        <v>0.12500000000000033</v>
      </c>
      <c r="H177" s="132">
        <v>9.6000000000000127E-2</v>
      </c>
      <c r="I177" s="132">
        <v>4.2720000000000011</v>
      </c>
      <c r="J177" s="136"/>
    </row>
    <row r="178" spans="1:10" s="67" customFormat="1" x14ac:dyDescent="0.25">
      <c r="A178" s="139" t="s">
        <v>5</v>
      </c>
      <c r="B178" s="140">
        <v>14354</v>
      </c>
      <c r="C178" s="140" t="s">
        <v>22</v>
      </c>
      <c r="D178" s="126">
        <v>43774</v>
      </c>
      <c r="E178" s="66">
        <v>44096</v>
      </c>
      <c r="F178" s="132">
        <v>7.5077647058823516</v>
      </c>
      <c r="G178" s="132">
        <v>6.8235294117646852E-2</v>
      </c>
      <c r="H178" s="132">
        <v>0.35388235294117659</v>
      </c>
      <c r="I178" s="132">
        <v>5.6541176470588228</v>
      </c>
      <c r="J178" s="136"/>
    </row>
    <row r="179" spans="1:10" s="67" customFormat="1" x14ac:dyDescent="0.25">
      <c r="A179" s="139" t="s">
        <v>5</v>
      </c>
      <c r="B179" s="140">
        <v>14353</v>
      </c>
      <c r="C179" s="140" t="s">
        <v>23</v>
      </c>
      <c r="D179" s="126">
        <v>43774</v>
      </c>
      <c r="E179" s="66">
        <v>44096</v>
      </c>
      <c r="F179" s="132">
        <v>7.6013076923076932</v>
      </c>
      <c r="G179" s="132">
        <v>0.42692307692307685</v>
      </c>
      <c r="H179" s="132">
        <v>0.13315384615384643</v>
      </c>
      <c r="I179" s="132">
        <v>6.1615384615384645</v>
      </c>
      <c r="J179" s="136"/>
    </row>
    <row r="180" spans="1:10" s="67" customFormat="1" x14ac:dyDescent="0.25">
      <c r="A180" s="139" t="s">
        <v>5</v>
      </c>
      <c r="B180" s="140">
        <v>14352</v>
      </c>
      <c r="C180" s="140" t="s">
        <v>24</v>
      </c>
      <c r="D180" s="126">
        <v>43774</v>
      </c>
      <c r="E180" s="66">
        <v>44096</v>
      </c>
      <c r="F180" s="133">
        <v>7.6684363636363626</v>
      </c>
      <c r="G180" s="133">
        <v>0.56749090909090982</v>
      </c>
      <c r="H180" s="133">
        <v>0.42218181818181832</v>
      </c>
      <c r="I180" s="133">
        <v>6.4079999999999986</v>
      </c>
      <c r="J180" s="136"/>
    </row>
    <row r="181" spans="1:10" s="67" customFormat="1" x14ac:dyDescent="0.25">
      <c r="A181" s="139" t="s">
        <v>5</v>
      </c>
      <c r="B181" s="140">
        <v>14351</v>
      </c>
      <c r="C181" s="140" t="s">
        <v>25</v>
      </c>
      <c r="D181" s="126">
        <v>43774</v>
      </c>
      <c r="E181" s="66">
        <v>44096</v>
      </c>
      <c r="F181" s="132">
        <v>6.9519999999999991</v>
      </c>
      <c r="G181" s="132">
        <v>0.38635294117647062</v>
      </c>
      <c r="H181" s="132">
        <v>0</v>
      </c>
      <c r="I181" s="132">
        <v>5.6541176470588219</v>
      </c>
      <c r="J181" s="136"/>
    </row>
    <row r="182" spans="1:10" s="67" customFormat="1" x14ac:dyDescent="0.25">
      <c r="A182" s="139" t="s">
        <v>5</v>
      </c>
      <c r="B182" s="140">
        <v>14350</v>
      </c>
      <c r="C182" s="140" t="s">
        <v>26</v>
      </c>
      <c r="D182" s="126">
        <v>43774</v>
      </c>
      <c r="E182" s="66">
        <v>44096</v>
      </c>
      <c r="F182" s="132">
        <v>7.3633846153846143</v>
      </c>
      <c r="G182" s="132">
        <v>6.6923076923077376E-2</v>
      </c>
      <c r="H182" s="132">
        <v>0.34707692307692323</v>
      </c>
      <c r="I182" s="132">
        <v>5.5453846153846129</v>
      </c>
      <c r="J182" s="136"/>
    </row>
    <row r="183" spans="1:10" s="67" customFormat="1" x14ac:dyDescent="0.25">
      <c r="A183" s="139" t="s">
        <v>5</v>
      </c>
      <c r="B183" s="140">
        <v>14349</v>
      </c>
      <c r="C183" s="140" t="s">
        <v>27</v>
      </c>
      <c r="D183" s="126">
        <v>43774</v>
      </c>
      <c r="E183" s="66">
        <v>44096</v>
      </c>
      <c r="F183" s="132">
        <v>7.2988000000000008</v>
      </c>
      <c r="G183" s="132">
        <v>4.4200000000000461E-2</v>
      </c>
      <c r="H183" s="132">
        <v>1.5199999999999938E-2</v>
      </c>
      <c r="I183" s="132">
        <v>5.8740000000000023</v>
      </c>
      <c r="J183" s="136"/>
    </row>
    <row r="184" spans="1:10" s="67" customFormat="1" x14ac:dyDescent="0.25">
      <c r="A184" s="139" t="s">
        <v>5</v>
      </c>
      <c r="B184" s="140">
        <v>14348</v>
      </c>
      <c r="C184" s="140" t="s">
        <v>28</v>
      </c>
      <c r="D184" s="126">
        <v>43774</v>
      </c>
      <c r="E184" s="66">
        <v>44096</v>
      </c>
      <c r="F184" s="132">
        <v>6.7923999999999998</v>
      </c>
      <c r="G184" s="132">
        <v>0.62880000000000058</v>
      </c>
      <c r="H184" s="132">
        <v>0.42040000000000011</v>
      </c>
      <c r="I184" s="132">
        <v>5.34</v>
      </c>
      <c r="J184" s="136"/>
    </row>
    <row r="185" spans="1:10" s="67" customFormat="1" x14ac:dyDescent="0.25">
      <c r="A185" s="139" t="s">
        <v>5</v>
      </c>
      <c r="B185" s="140">
        <v>14347</v>
      </c>
      <c r="C185" s="140" t="s">
        <v>29</v>
      </c>
      <c r="D185" s="126">
        <v>43774</v>
      </c>
      <c r="E185" s="66">
        <v>44096</v>
      </c>
      <c r="F185" s="132">
        <v>8.0421538461538464</v>
      </c>
      <c r="G185" s="132">
        <v>0.27753846153846218</v>
      </c>
      <c r="H185" s="132">
        <v>0.95353846153846167</v>
      </c>
      <c r="I185" s="132">
        <v>6.5723076923076933</v>
      </c>
      <c r="J185" s="136"/>
    </row>
    <row r="186" spans="1:10" s="67" customFormat="1" x14ac:dyDescent="0.25">
      <c r="A186" s="139" t="s">
        <v>5</v>
      </c>
      <c r="B186" s="140">
        <v>14346</v>
      </c>
      <c r="C186" s="140" t="s">
        <v>30</v>
      </c>
      <c r="D186" s="126">
        <v>43774</v>
      </c>
      <c r="E186" s="66">
        <v>44096</v>
      </c>
      <c r="F186" s="132">
        <v>4.6433924050632918</v>
      </c>
      <c r="G186" s="132">
        <v>0.44597468354430386</v>
      </c>
      <c r="H186" s="132">
        <v>0.13837974683544324</v>
      </c>
      <c r="I186" s="132">
        <v>3.244556962025317</v>
      </c>
      <c r="J186" s="136"/>
    </row>
    <row r="187" spans="1:10" s="67" customFormat="1" x14ac:dyDescent="0.25">
      <c r="A187" s="139" t="s">
        <v>5</v>
      </c>
      <c r="B187" s="140">
        <v>14345</v>
      </c>
      <c r="C187" s="140" t="s">
        <v>31</v>
      </c>
      <c r="D187" s="126">
        <v>43774</v>
      </c>
      <c r="E187" s="66">
        <v>44096</v>
      </c>
      <c r="F187" s="132">
        <v>0.81528</v>
      </c>
      <c r="G187" s="132">
        <v>8.1840000000000024E-2</v>
      </c>
      <c r="H187" s="132">
        <v>0</v>
      </c>
      <c r="I187" s="132">
        <v>0.64080000000000004</v>
      </c>
      <c r="J187" s="136"/>
    </row>
    <row r="188" spans="1:10" s="67" customFormat="1" x14ac:dyDescent="0.25">
      <c r="A188" s="139" t="s">
        <v>5</v>
      </c>
      <c r="B188" s="140">
        <v>14344</v>
      </c>
      <c r="C188" s="140" t="s">
        <v>32</v>
      </c>
      <c r="D188" s="126">
        <v>43774</v>
      </c>
      <c r="E188" s="66">
        <v>44096</v>
      </c>
      <c r="F188" s="132">
        <v>3.0874545454545452</v>
      </c>
      <c r="G188" s="132">
        <v>0.28581818181818203</v>
      </c>
      <c r="H188" s="132">
        <v>0.19109090909090912</v>
      </c>
      <c r="I188" s="132">
        <v>2.9127272727272717</v>
      </c>
      <c r="J188" s="136"/>
    </row>
    <row r="189" spans="1:10" s="67" customFormat="1" x14ac:dyDescent="0.25">
      <c r="A189" s="139" t="s">
        <v>5</v>
      </c>
      <c r="B189" s="140">
        <v>14343</v>
      </c>
      <c r="C189" s="140" t="s">
        <v>33</v>
      </c>
      <c r="D189" s="127">
        <v>43769</v>
      </c>
      <c r="E189" s="66">
        <v>44096</v>
      </c>
      <c r="F189" s="133">
        <v>9.0637499999999989</v>
      </c>
      <c r="G189" s="133">
        <v>0.77737499999999959</v>
      </c>
      <c r="H189" s="133">
        <v>0.34700000000000047</v>
      </c>
      <c r="I189" s="133">
        <v>7.342500000000002</v>
      </c>
      <c r="J189" s="136"/>
    </row>
    <row r="190" spans="1:10" s="67" customFormat="1" x14ac:dyDescent="0.25">
      <c r="A190" s="68" t="s">
        <v>5</v>
      </c>
      <c r="B190" s="69">
        <v>14342</v>
      </c>
      <c r="C190" s="69" t="s">
        <v>34</v>
      </c>
      <c r="D190" s="124">
        <v>43760</v>
      </c>
      <c r="E190" s="66">
        <v>44096</v>
      </c>
      <c r="F190" s="132">
        <v>9.3286315789473697</v>
      </c>
      <c r="G190" s="132">
        <v>0.46252631578947462</v>
      </c>
      <c r="H190" s="132">
        <v>0.322315789473684</v>
      </c>
      <c r="I190" s="132">
        <v>8.9936842105263164</v>
      </c>
      <c r="J190" s="136"/>
    </row>
    <row r="191" spans="1:10" s="67" customFormat="1" x14ac:dyDescent="0.25">
      <c r="A191" s="139" t="s">
        <v>5</v>
      </c>
      <c r="B191" s="140">
        <v>14340</v>
      </c>
      <c r="C191" s="140" t="s">
        <v>35</v>
      </c>
      <c r="D191" s="127">
        <v>43755</v>
      </c>
      <c r="E191" s="66">
        <v>44096</v>
      </c>
      <c r="F191" s="132">
        <v>0.14219999999999999</v>
      </c>
      <c r="G191" s="132">
        <v>0</v>
      </c>
      <c r="H191" s="132">
        <v>0</v>
      </c>
      <c r="I191" s="132">
        <v>0</v>
      </c>
      <c r="J191" s="136"/>
    </row>
    <row r="192" spans="1:10" s="67" customFormat="1" x14ac:dyDescent="0.25">
      <c r="A192" s="139" t="s">
        <v>5</v>
      </c>
      <c r="B192" s="140">
        <v>14339</v>
      </c>
      <c r="C192" s="140" t="s">
        <v>36</v>
      </c>
      <c r="D192" s="127">
        <v>43755</v>
      </c>
      <c r="E192" s="66">
        <v>44096</v>
      </c>
      <c r="F192" s="132">
        <v>8.4537600000000008</v>
      </c>
      <c r="G192" s="132">
        <v>0.37188000000000088</v>
      </c>
      <c r="H192" s="132">
        <v>0.55560000000000009</v>
      </c>
      <c r="I192" s="132">
        <v>7.0487999999999991</v>
      </c>
      <c r="J192" s="136"/>
    </row>
    <row r="193" spans="1:10" s="67" customFormat="1" x14ac:dyDescent="0.25">
      <c r="A193" s="139" t="s">
        <v>5</v>
      </c>
      <c r="B193" s="140">
        <v>14338</v>
      </c>
      <c r="C193" s="140" t="s">
        <v>37</v>
      </c>
      <c r="D193" s="127">
        <v>43755</v>
      </c>
      <c r="E193" s="66">
        <v>44096</v>
      </c>
      <c r="F193" s="132">
        <v>7.6375200000000003</v>
      </c>
      <c r="G193" s="132">
        <v>0.25812000000000035</v>
      </c>
      <c r="H193" s="132">
        <v>0.85824</v>
      </c>
      <c r="I193" s="132">
        <v>6.087600000000001</v>
      </c>
      <c r="J193" s="136"/>
    </row>
    <row r="194" spans="1:10" s="67" customFormat="1" x14ac:dyDescent="0.25">
      <c r="A194" s="139" t="s">
        <v>5</v>
      </c>
      <c r="B194" s="140">
        <v>14337</v>
      </c>
      <c r="C194" s="140" t="s">
        <v>38</v>
      </c>
      <c r="D194" s="127">
        <v>43755</v>
      </c>
      <c r="E194" s="66">
        <v>44096</v>
      </c>
      <c r="F194" s="132">
        <v>8.4537600000000008</v>
      </c>
      <c r="G194" s="132">
        <v>0.37188000000000154</v>
      </c>
      <c r="H194" s="132">
        <v>0.55559999999999976</v>
      </c>
      <c r="I194" s="132">
        <v>7.3692000000000002</v>
      </c>
      <c r="J194" s="136"/>
    </row>
    <row r="195" spans="1:10" s="67" customFormat="1" x14ac:dyDescent="0.25">
      <c r="A195" s="139" t="s">
        <v>5</v>
      </c>
      <c r="B195" s="140">
        <v>14336</v>
      </c>
      <c r="C195" s="140" t="s">
        <v>39</v>
      </c>
      <c r="D195" s="127">
        <v>43755</v>
      </c>
      <c r="E195" s="66">
        <v>44096</v>
      </c>
      <c r="F195" s="132">
        <v>5.3163600000000004</v>
      </c>
      <c r="G195" s="132">
        <v>0.23172000000000051</v>
      </c>
      <c r="H195" s="132">
        <v>0.47796000000000005</v>
      </c>
      <c r="I195" s="132">
        <v>3.8448000000000002</v>
      </c>
      <c r="J195" s="136"/>
    </row>
    <row r="196" spans="1:10" s="67" customFormat="1" x14ac:dyDescent="0.25">
      <c r="A196" s="139" t="s">
        <v>5</v>
      </c>
      <c r="B196" s="140">
        <v>14335</v>
      </c>
      <c r="C196" s="140" t="s">
        <v>40</v>
      </c>
      <c r="D196" s="127">
        <v>43755</v>
      </c>
      <c r="E196" s="66">
        <v>44096</v>
      </c>
      <c r="F196" s="132">
        <v>6.1316399999999991</v>
      </c>
      <c r="G196" s="132">
        <v>0.31355999999999967</v>
      </c>
      <c r="H196" s="132">
        <v>0.46956000000000048</v>
      </c>
      <c r="I196" s="132">
        <v>5.1264000000000003</v>
      </c>
      <c r="J196" s="136"/>
    </row>
    <row r="197" spans="1:10" s="67" customFormat="1" x14ac:dyDescent="0.25">
      <c r="A197" s="139" t="s">
        <v>5</v>
      </c>
      <c r="B197" s="140">
        <v>14334</v>
      </c>
      <c r="C197" s="140" t="s">
        <v>41</v>
      </c>
      <c r="D197" s="127">
        <v>43755</v>
      </c>
      <c r="E197" s="66">
        <v>44097</v>
      </c>
      <c r="F197" s="132">
        <v>7.3540800000000006</v>
      </c>
      <c r="G197" s="132">
        <v>0.42036000000000012</v>
      </c>
      <c r="H197" s="132">
        <v>0.60407999999999973</v>
      </c>
      <c r="I197" s="132">
        <v>6.087600000000001</v>
      </c>
      <c r="J197" s="136"/>
    </row>
    <row r="198" spans="1:10" s="67" customFormat="1" x14ac:dyDescent="0.25">
      <c r="A198" s="139" t="s">
        <v>5</v>
      </c>
      <c r="B198" s="140">
        <v>14333</v>
      </c>
      <c r="C198" s="140" t="s">
        <v>42</v>
      </c>
      <c r="D198" s="127">
        <v>43755</v>
      </c>
      <c r="E198" s="66">
        <v>44097</v>
      </c>
      <c r="F198" s="133">
        <v>8.1693600000000011</v>
      </c>
      <c r="G198" s="133">
        <v>0.50220000000000065</v>
      </c>
      <c r="H198" s="133">
        <v>0.59567999999999999</v>
      </c>
      <c r="I198" s="133">
        <v>6.7283999999999997</v>
      </c>
      <c r="J198" s="136"/>
    </row>
    <row r="199" spans="1:10" s="67" customFormat="1" x14ac:dyDescent="0.25">
      <c r="A199" s="139" t="s">
        <v>5</v>
      </c>
      <c r="B199" s="140">
        <v>14332</v>
      </c>
      <c r="C199" s="140" t="s">
        <v>43</v>
      </c>
      <c r="D199" s="127">
        <v>43755</v>
      </c>
      <c r="E199" s="66">
        <v>44097</v>
      </c>
      <c r="F199" s="132">
        <v>8.3115600000000001</v>
      </c>
      <c r="G199" s="132">
        <v>0.43704000000000143</v>
      </c>
      <c r="H199" s="132">
        <v>0.57563999999999982</v>
      </c>
      <c r="I199" s="132">
        <v>7.3692000000000002</v>
      </c>
      <c r="J199" s="136"/>
    </row>
    <row r="200" spans="1:10" s="67" customFormat="1" x14ac:dyDescent="0.25">
      <c r="A200" s="139" t="s">
        <v>5</v>
      </c>
      <c r="B200" s="140">
        <v>14331</v>
      </c>
      <c r="C200" s="140" t="s">
        <v>44</v>
      </c>
      <c r="D200" s="127">
        <v>43755</v>
      </c>
      <c r="E200" s="66">
        <v>44097</v>
      </c>
      <c r="F200" s="132">
        <v>9.8183999999999987</v>
      </c>
      <c r="G200" s="132">
        <v>0.4135200000000005</v>
      </c>
      <c r="H200" s="132">
        <v>0.67008000000000001</v>
      </c>
      <c r="I200" s="132">
        <v>8.6507999999999985</v>
      </c>
      <c r="J200" s="136"/>
    </row>
    <row r="201" spans="1:10" s="67" customFormat="1" x14ac:dyDescent="0.25">
      <c r="A201" s="139" t="s">
        <v>5</v>
      </c>
      <c r="B201" s="140">
        <v>14330</v>
      </c>
      <c r="C201" s="140" t="s">
        <v>45</v>
      </c>
      <c r="D201" s="127">
        <v>43755</v>
      </c>
      <c r="E201" s="66">
        <v>44097</v>
      </c>
      <c r="F201" s="132">
        <v>9.5510666666666673</v>
      </c>
      <c r="G201" s="132">
        <v>0.34080000000000038</v>
      </c>
      <c r="H201" s="132">
        <v>0.59506666666666674</v>
      </c>
      <c r="I201" s="132">
        <v>8.1880000000000006</v>
      </c>
      <c r="J201" s="136"/>
    </row>
    <row r="202" spans="1:10" s="67" customFormat="1" x14ac:dyDescent="0.25">
      <c r="A202" s="139" t="s">
        <v>5</v>
      </c>
      <c r="B202" s="140">
        <v>14329</v>
      </c>
      <c r="C202" s="140" t="s">
        <v>46</v>
      </c>
      <c r="D202" s="127">
        <v>43755</v>
      </c>
      <c r="E202" s="66">
        <v>44097</v>
      </c>
      <c r="F202" s="132">
        <v>9.4102800000000002</v>
      </c>
      <c r="G202" s="132">
        <v>0.35663999999999962</v>
      </c>
      <c r="H202" s="132">
        <v>0.82140000000000013</v>
      </c>
      <c r="I202" s="132">
        <v>8.0100000000000033</v>
      </c>
      <c r="J202" s="136"/>
    </row>
    <row r="203" spans="1:10" s="67" customFormat="1" x14ac:dyDescent="0.25">
      <c r="A203" s="139" t="s">
        <v>5</v>
      </c>
      <c r="B203" s="140">
        <v>14328</v>
      </c>
      <c r="C203" s="140" t="s">
        <v>47</v>
      </c>
      <c r="D203" s="127">
        <v>43755</v>
      </c>
      <c r="E203" s="66">
        <v>44097</v>
      </c>
      <c r="F203" s="132">
        <v>8.5289999999999981</v>
      </c>
      <c r="G203" s="132">
        <v>0.2602500000000007</v>
      </c>
      <c r="H203" s="132">
        <v>0.71549999999999947</v>
      </c>
      <c r="I203" s="132">
        <v>7.2089999999999979</v>
      </c>
      <c r="J203" s="136"/>
    </row>
    <row r="204" spans="1:10" s="67" customFormat="1" x14ac:dyDescent="0.25">
      <c r="A204" s="139" t="s">
        <v>5</v>
      </c>
      <c r="B204" s="140">
        <v>14327</v>
      </c>
      <c r="C204" s="140" t="s">
        <v>48</v>
      </c>
      <c r="D204" s="127">
        <v>43755</v>
      </c>
      <c r="E204" s="66">
        <v>44097</v>
      </c>
      <c r="F204" s="132">
        <v>8.8844999999999992</v>
      </c>
      <c r="G204" s="132">
        <v>9.7350000000000145E-2</v>
      </c>
      <c r="H204" s="132">
        <v>0.66539999999999955</v>
      </c>
      <c r="I204" s="132">
        <v>7.6094999999999979</v>
      </c>
      <c r="J204" s="136"/>
    </row>
    <row r="205" spans="1:10" s="67" customFormat="1" x14ac:dyDescent="0.25">
      <c r="A205" s="139" t="s">
        <v>5</v>
      </c>
      <c r="B205" s="140">
        <v>14326</v>
      </c>
      <c r="C205" s="140" t="s">
        <v>49</v>
      </c>
      <c r="D205" s="127">
        <v>43755</v>
      </c>
      <c r="E205" s="66">
        <v>44097</v>
      </c>
      <c r="F205" s="132">
        <v>8.1734999999999989</v>
      </c>
      <c r="G205" s="132">
        <v>0.42315000000000036</v>
      </c>
      <c r="H205" s="132">
        <v>0.76560000000000017</v>
      </c>
      <c r="I205" s="132">
        <v>6.4080000000000004</v>
      </c>
      <c r="J205" s="136"/>
    </row>
    <row r="206" spans="1:10" s="67" customFormat="1" x14ac:dyDescent="0.25">
      <c r="A206" s="139" t="s">
        <v>5</v>
      </c>
      <c r="B206" s="140">
        <v>14325</v>
      </c>
      <c r="C206" s="140" t="s">
        <v>50</v>
      </c>
      <c r="D206" s="127">
        <v>43755</v>
      </c>
      <c r="E206" s="66">
        <v>44097</v>
      </c>
      <c r="F206" s="132">
        <v>18.856137931034482</v>
      </c>
      <c r="G206" s="132">
        <v>0.19427586206896558</v>
      </c>
      <c r="H206" s="132">
        <v>1.2289655172413789</v>
      </c>
      <c r="I206" s="132">
        <v>14.915172413793107</v>
      </c>
      <c r="J206" s="136"/>
    </row>
    <row r="207" spans="1:10" s="67" customFormat="1" x14ac:dyDescent="0.25">
      <c r="A207" s="139" t="s">
        <v>5</v>
      </c>
      <c r="B207" s="140">
        <v>14324</v>
      </c>
      <c r="C207" s="140" t="s">
        <v>51</v>
      </c>
      <c r="D207" s="127">
        <v>43755</v>
      </c>
      <c r="E207" s="66">
        <v>44097</v>
      </c>
      <c r="F207" s="133">
        <v>19.860529411764702</v>
      </c>
      <c r="G207" s="133">
        <v>0.75511764705882389</v>
      </c>
      <c r="H207" s="133">
        <v>1.2802941176470584</v>
      </c>
      <c r="I207" s="133">
        <v>15.548823529411763</v>
      </c>
      <c r="J207" s="136"/>
    </row>
    <row r="208" spans="1:10" s="67" customFormat="1" x14ac:dyDescent="0.25">
      <c r="A208" s="139" t="s">
        <v>5</v>
      </c>
      <c r="B208" s="140">
        <v>14323</v>
      </c>
      <c r="C208" s="140" t="s">
        <v>52</v>
      </c>
      <c r="D208" s="127">
        <v>43755</v>
      </c>
      <c r="E208" s="66">
        <v>44097</v>
      </c>
      <c r="F208" s="132">
        <v>20.584800000000001</v>
      </c>
      <c r="G208" s="132">
        <v>0.3926400000000021</v>
      </c>
      <c r="H208" s="132">
        <v>1.2065600000000005</v>
      </c>
      <c r="I208" s="132">
        <v>17.088000000000005</v>
      </c>
      <c r="J208" s="136"/>
    </row>
    <row r="209" spans="1:10" s="67" customFormat="1" x14ac:dyDescent="0.25">
      <c r="A209" s="139" t="s">
        <v>5</v>
      </c>
      <c r="B209" s="140">
        <v>14322</v>
      </c>
      <c r="C209" s="140" t="s">
        <v>53</v>
      </c>
      <c r="D209" s="127">
        <v>43755</v>
      </c>
      <c r="E209" s="66">
        <v>44097</v>
      </c>
      <c r="F209" s="132">
        <v>18.906461538461539</v>
      </c>
      <c r="G209" s="132">
        <v>0.51261538461538514</v>
      </c>
      <c r="H209" s="132">
        <v>1.0283076923076926</v>
      </c>
      <c r="I209" s="132">
        <v>13.555384615384614</v>
      </c>
      <c r="J209" s="136"/>
    </row>
    <row r="210" spans="1:10" s="67" customFormat="1" x14ac:dyDescent="0.25">
      <c r="A210" s="139" t="s">
        <v>5</v>
      </c>
      <c r="B210" s="140">
        <v>14321</v>
      </c>
      <c r="C210" s="140" t="s">
        <v>54</v>
      </c>
      <c r="D210" s="127">
        <v>43755</v>
      </c>
      <c r="E210" s="66">
        <v>44097</v>
      </c>
      <c r="F210" s="132">
        <v>16.82564383561644</v>
      </c>
      <c r="G210" s="132">
        <v>0.55709589041096019</v>
      </c>
      <c r="H210" s="132">
        <v>1.008328767123287</v>
      </c>
      <c r="I210" s="132">
        <v>13.606027397260275</v>
      </c>
      <c r="J210" s="136"/>
    </row>
    <row r="211" spans="1:10" s="67" customFormat="1" x14ac:dyDescent="0.25">
      <c r="A211" s="139" t="s">
        <v>5</v>
      </c>
      <c r="B211" s="140">
        <v>14320</v>
      </c>
      <c r="C211" s="140" t="s">
        <v>55</v>
      </c>
      <c r="D211" s="127">
        <v>43755</v>
      </c>
      <c r="E211" s="66">
        <v>44097</v>
      </c>
      <c r="F211" s="132">
        <v>12.934597402597401</v>
      </c>
      <c r="G211" s="132">
        <v>0.4109610389610398</v>
      </c>
      <c r="H211" s="132">
        <v>1.2263376623376621</v>
      </c>
      <c r="I211" s="132">
        <v>9.9864935064935043</v>
      </c>
      <c r="J211" s="136"/>
    </row>
    <row r="212" spans="1:10" s="67" customFormat="1" x14ac:dyDescent="0.25">
      <c r="A212" s="139" t="s">
        <v>5</v>
      </c>
      <c r="B212" s="140">
        <v>14319</v>
      </c>
      <c r="C212" s="140" t="s">
        <v>56</v>
      </c>
      <c r="D212" s="127">
        <v>43755</v>
      </c>
      <c r="E212" s="66">
        <v>44097</v>
      </c>
      <c r="F212" s="132">
        <v>13.643342465753424</v>
      </c>
      <c r="G212" s="132">
        <v>0.43347945205479538</v>
      </c>
      <c r="H212" s="132">
        <v>1.2935342465753423</v>
      </c>
      <c r="I212" s="132">
        <v>10.533698630136984</v>
      </c>
      <c r="J212" s="136"/>
    </row>
    <row r="213" spans="1:10" s="67" customFormat="1" x14ac:dyDescent="0.25">
      <c r="A213" s="139" t="s">
        <v>5</v>
      </c>
      <c r="B213" s="140">
        <v>14318</v>
      </c>
      <c r="C213" s="140" t="s">
        <v>57</v>
      </c>
      <c r="D213" s="127">
        <v>43755</v>
      </c>
      <c r="E213" s="66">
        <v>44097</v>
      </c>
      <c r="F213" s="132">
        <v>32.120936170212765</v>
      </c>
      <c r="G213" s="132">
        <v>2.3788085106382972</v>
      </c>
      <c r="H213" s="132">
        <v>2.6805957446808528</v>
      </c>
      <c r="I213" s="132">
        <v>25.904680851063837</v>
      </c>
      <c r="J213" s="136"/>
    </row>
    <row r="214" spans="1:10" s="67" customFormat="1" x14ac:dyDescent="0.25">
      <c r="A214" s="139" t="s">
        <v>5</v>
      </c>
      <c r="B214" s="140">
        <v>14317</v>
      </c>
      <c r="C214" s="140" t="s">
        <v>58</v>
      </c>
      <c r="D214" s="127">
        <v>43755</v>
      </c>
      <c r="E214" s="66">
        <v>44097</v>
      </c>
      <c r="F214" s="132">
        <v>6.8001000000000005</v>
      </c>
      <c r="G214" s="132">
        <v>0.52365000000000017</v>
      </c>
      <c r="H214" s="132">
        <v>0.45840000000000025</v>
      </c>
      <c r="I214" s="132">
        <v>5.2065000000000001</v>
      </c>
      <c r="J214" s="136"/>
    </row>
    <row r="215" spans="1:10" s="67" customFormat="1" x14ac:dyDescent="0.25">
      <c r="A215" s="139" t="s">
        <v>5</v>
      </c>
      <c r="B215" s="140">
        <v>14316</v>
      </c>
      <c r="C215" s="140" t="s">
        <v>59</v>
      </c>
      <c r="D215" s="127">
        <v>43755</v>
      </c>
      <c r="E215" s="66">
        <v>44097</v>
      </c>
      <c r="F215" s="132">
        <v>0.54936000000000007</v>
      </c>
      <c r="G215" s="132">
        <v>0</v>
      </c>
      <c r="H215" s="132">
        <v>0.12288000000000002</v>
      </c>
      <c r="I215" s="132">
        <v>0.32040000000000002</v>
      </c>
      <c r="J215" s="136"/>
    </row>
    <row r="216" spans="1:10" s="67" customFormat="1" x14ac:dyDescent="0.25">
      <c r="A216" s="139" t="s">
        <v>5</v>
      </c>
      <c r="B216" s="140">
        <v>14315</v>
      </c>
      <c r="C216" s="140" t="s">
        <v>60</v>
      </c>
      <c r="D216" s="127">
        <v>43755</v>
      </c>
      <c r="E216" s="66">
        <v>44097</v>
      </c>
      <c r="F216" s="133">
        <v>3.137278448275862</v>
      </c>
      <c r="G216" s="133">
        <v>14.467484852216728</v>
      </c>
      <c r="H216" s="133">
        <v>3.4312784482758878</v>
      </c>
      <c r="I216" s="133">
        <v>3.6044999999999989</v>
      </c>
      <c r="J216" s="136"/>
    </row>
    <row r="217" spans="1:10" s="67" customFormat="1" x14ac:dyDescent="0.25">
      <c r="A217" s="139" t="s">
        <v>5</v>
      </c>
      <c r="B217" s="140">
        <v>14310</v>
      </c>
      <c r="C217" s="140" t="s">
        <v>61</v>
      </c>
      <c r="D217" s="127">
        <v>43749</v>
      </c>
      <c r="E217" s="66">
        <v>44097</v>
      </c>
      <c r="F217" s="132">
        <v>0.14124</v>
      </c>
      <c r="G217" s="132">
        <v>0</v>
      </c>
      <c r="H217" s="132">
        <v>0.2742</v>
      </c>
      <c r="I217" s="132">
        <v>0</v>
      </c>
      <c r="J217" s="136"/>
    </row>
    <row r="218" spans="1:10" s="67" customFormat="1" x14ac:dyDescent="0.25">
      <c r="A218" s="139" t="s">
        <v>5</v>
      </c>
      <c r="B218" s="140">
        <v>14309</v>
      </c>
      <c r="C218" s="140" t="s">
        <v>62</v>
      </c>
      <c r="D218" s="127">
        <v>43749</v>
      </c>
      <c r="E218" s="66">
        <v>44097</v>
      </c>
      <c r="F218" s="132">
        <v>17.226000000000003</v>
      </c>
      <c r="G218" s="132">
        <v>1.2959999999999472E-2</v>
      </c>
      <c r="H218" s="132">
        <v>2.1362400000000004</v>
      </c>
      <c r="I218" s="132">
        <v>16.02</v>
      </c>
      <c r="J218" s="136"/>
    </row>
    <row r="219" spans="1:10" s="67" customFormat="1" x14ac:dyDescent="0.25">
      <c r="A219" s="139" t="s">
        <v>5</v>
      </c>
      <c r="B219" s="140">
        <v>14308</v>
      </c>
      <c r="C219" s="140" t="s">
        <v>63</v>
      </c>
      <c r="D219" s="127">
        <v>43749</v>
      </c>
      <c r="E219" s="66">
        <v>44097</v>
      </c>
      <c r="F219" s="132">
        <v>14.62044</v>
      </c>
      <c r="G219" s="132">
        <v>0.11688000000000107</v>
      </c>
      <c r="H219" s="132">
        <v>1.7960400000000007</v>
      </c>
      <c r="I219" s="132">
        <v>13.777199999999999</v>
      </c>
      <c r="J219" s="136"/>
    </row>
    <row r="220" spans="1:10" s="67" customFormat="1" x14ac:dyDescent="0.25">
      <c r="A220" s="139" t="s">
        <v>5</v>
      </c>
      <c r="B220" s="140">
        <v>14307</v>
      </c>
      <c r="C220" s="140" t="s">
        <v>64</v>
      </c>
      <c r="D220" s="127">
        <v>43749</v>
      </c>
      <c r="E220" s="66">
        <v>44097</v>
      </c>
      <c r="F220" s="132">
        <v>17.207519999999999</v>
      </c>
      <c r="G220" s="132">
        <v>0.26531999999999939</v>
      </c>
      <c r="H220" s="132">
        <v>2.0450400000000002</v>
      </c>
      <c r="I220" s="132">
        <v>16.340400000000002</v>
      </c>
      <c r="J220" s="136"/>
    </row>
    <row r="221" spans="1:10" s="67" customFormat="1" x14ac:dyDescent="0.25">
      <c r="A221" s="139" t="s">
        <v>5</v>
      </c>
      <c r="B221" s="140">
        <v>14306</v>
      </c>
      <c r="C221" s="140" t="s">
        <v>65</v>
      </c>
      <c r="D221" s="127">
        <v>43749</v>
      </c>
      <c r="E221" s="66">
        <v>44097</v>
      </c>
      <c r="F221" s="132">
        <v>15.5604</v>
      </c>
      <c r="G221" s="132">
        <v>0.4178399999999996</v>
      </c>
      <c r="H221" s="132">
        <v>1.3821600000000007</v>
      </c>
      <c r="I221" s="132">
        <v>14.7384</v>
      </c>
      <c r="J221" s="136"/>
    </row>
    <row r="222" spans="1:10" s="67" customFormat="1" x14ac:dyDescent="0.25">
      <c r="A222" s="139" t="s">
        <v>5</v>
      </c>
      <c r="B222" s="140">
        <v>14305</v>
      </c>
      <c r="C222" s="140" t="s">
        <v>66</v>
      </c>
      <c r="D222" s="127">
        <v>43749</v>
      </c>
      <c r="E222" s="66">
        <v>44097</v>
      </c>
      <c r="F222" s="132">
        <v>15.032490738916255</v>
      </c>
      <c r="G222" s="132">
        <v>0.17873201970443353</v>
      </c>
      <c r="H222" s="132">
        <v>1.6505796059113289</v>
      </c>
      <c r="I222" s="132">
        <v>14.417999999999999</v>
      </c>
      <c r="J222" s="136"/>
    </row>
    <row r="223" spans="1:10" s="67" customFormat="1" x14ac:dyDescent="0.25">
      <c r="A223" s="139" t="s">
        <v>5</v>
      </c>
      <c r="B223" s="140">
        <v>14304</v>
      </c>
      <c r="C223" s="140" t="s">
        <v>67</v>
      </c>
      <c r="D223" s="127">
        <v>43749</v>
      </c>
      <c r="E223" s="66">
        <v>44097</v>
      </c>
      <c r="F223" s="132">
        <v>16.3932</v>
      </c>
      <c r="G223" s="132">
        <v>0.21540000000000159</v>
      </c>
      <c r="H223" s="132">
        <v>1.7591999999999999</v>
      </c>
      <c r="I223" s="132">
        <v>15.379200000000001</v>
      </c>
      <c r="J223" s="136"/>
    </row>
    <row r="224" spans="1:10" s="67" customFormat="1" x14ac:dyDescent="0.25">
      <c r="A224" s="139" t="s">
        <v>5</v>
      </c>
      <c r="B224" s="140">
        <v>14303</v>
      </c>
      <c r="C224" s="140" t="s">
        <v>68</v>
      </c>
      <c r="D224" s="127">
        <v>43748</v>
      </c>
      <c r="E224" s="66">
        <v>44097</v>
      </c>
      <c r="F224" s="132">
        <v>15.597359999999998</v>
      </c>
      <c r="G224" s="132">
        <v>0</v>
      </c>
      <c r="H224" s="132">
        <v>1.5645600000000006</v>
      </c>
      <c r="I224" s="132">
        <v>14.738400000000006</v>
      </c>
      <c r="J224" s="136"/>
    </row>
    <row r="225" spans="1:10" s="67" customFormat="1" x14ac:dyDescent="0.25">
      <c r="A225" s="139" t="s">
        <v>5</v>
      </c>
      <c r="B225" s="140">
        <v>14302</v>
      </c>
      <c r="C225" s="140" t="s">
        <v>69</v>
      </c>
      <c r="D225" s="127">
        <v>43748</v>
      </c>
      <c r="E225" s="66">
        <v>44097</v>
      </c>
      <c r="F225" s="132">
        <v>28.610520000000001</v>
      </c>
      <c r="G225" s="132">
        <v>0</v>
      </c>
      <c r="H225" s="132">
        <v>1.9974000000000012</v>
      </c>
      <c r="I225" s="132">
        <v>27.554399999999998</v>
      </c>
      <c r="J225" s="136"/>
    </row>
    <row r="226" spans="1:10" s="67" customFormat="1" x14ac:dyDescent="0.25">
      <c r="A226" s="139" t="s">
        <v>5</v>
      </c>
      <c r="B226" s="140">
        <v>14301</v>
      </c>
      <c r="C226" s="140" t="s">
        <v>70</v>
      </c>
      <c r="D226" s="127">
        <v>43748</v>
      </c>
      <c r="E226" s="66">
        <v>44097</v>
      </c>
      <c r="F226" s="132">
        <v>16.250999999999998</v>
      </c>
      <c r="G226" s="132">
        <v>0.28056000000000214</v>
      </c>
      <c r="H226" s="132">
        <v>1.7792399999999997</v>
      </c>
      <c r="I226" s="132">
        <v>15.699599999999993</v>
      </c>
      <c r="J226" s="136"/>
    </row>
    <row r="227" spans="1:10" s="67" customFormat="1" x14ac:dyDescent="0.25">
      <c r="A227" s="139" t="s">
        <v>5</v>
      </c>
      <c r="B227" s="140">
        <v>14300</v>
      </c>
      <c r="C227" s="140" t="s">
        <v>71</v>
      </c>
      <c r="D227" s="127">
        <v>43748</v>
      </c>
      <c r="E227" s="66">
        <v>44097</v>
      </c>
      <c r="F227" s="132">
        <v>16.128239999999998</v>
      </c>
      <c r="G227" s="132">
        <v>0.12528000000000139</v>
      </c>
      <c r="H227" s="132">
        <v>1.5962400000000001</v>
      </c>
      <c r="I227" s="132">
        <v>15.379199999999996</v>
      </c>
      <c r="J227" s="136"/>
    </row>
    <row r="228" spans="1:10" s="67" customFormat="1" x14ac:dyDescent="0.25">
      <c r="A228" s="139" t="s">
        <v>5</v>
      </c>
      <c r="B228" s="140">
        <v>14299</v>
      </c>
      <c r="C228" s="140" t="s">
        <v>72</v>
      </c>
      <c r="D228" s="127">
        <v>43748</v>
      </c>
      <c r="E228" s="66">
        <v>44097</v>
      </c>
      <c r="F228" s="132">
        <v>15.862319999999999</v>
      </c>
      <c r="G228" s="132">
        <v>3.2400000000012419E-3</v>
      </c>
      <c r="H228" s="132">
        <v>1.7275199999999997</v>
      </c>
      <c r="I228" s="132">
        <v>15.058799999999998</v>
      </c>
      <c r="J228" s="136"/>
    </row>
    <row r="229" spans="1:10" s="67" customFormat="1" x14ac:dyDescent="0.25">
      <c r="A229" s="139" t="s">
        <v>5</v>
      </c>
      <c r="B229" s="140">
        <v>14298</v>
      </c>
      <c r="C229" s="140" t="s">
        <v>73</v>
      </c>
      <c r="D229" s="127">
        <v>43748</v>
      </c>
      <c r="E229" s="66">
        <v>44097</v>
      </c>
      <c r="F229" s="132">
        <v>10.65024</v>
      </c>
      <c r="G229" s="132">
        <v>0.17916000000000049</v>
      </c>
      <c r="H229" s="132">
        <v>1.3413599999999994</v>
      </c>
      <c r="I229" s="132">
        <v>9.9324000000000012</v>
      </c>
      <c r="J229" s="136"/>
    </row>
    <row r="230" spans="1:10" s="67" customFormat="1" x14ac:dyDescent="0.25">
      <c r="A230" s="139" t="s">
        <v>5</v>
      </c>
      <c r="B230" s="140">
        <v>14297</v>
      </c>
      <c r="C230" s="140" t="s">
        <v>74</v>
      </c>
      <c r="D230" s="127">
        <v>43748</v>
      </c>
      <c r="E230" s="66">
        <v>44097</v>
      </c>
      <c r="F230" s="132">
        <v>9.8349600000000006</v>
      </c>
      <c r="G230" s="132">
        <v>9.7320000000001239E-2</v>
      </c>
      <c r="H230" s="132">
        <v>1.3497600000000003</v>
      </c>
      <c r="I230" s="132">
        <v>8.6507999999999985</v>
      </c>
      <c r="J230" s="136"/>
    </row>
    <row r="231" spans="1:10" s="67" customFormat="1" x14ac:dyDescent="0.25">
      <c r="A231" s="139" t="s">
        <v>5</v>
      </c>
      <c r="B231" s="140">
        <v>14296</v>
      </c>
      <c r="C231" s="140" t="s">
        <v>75</v>
      </c>
      <c r="D231" s="127">
        <v>43748</v>
      </c>
      <c r="E231" s="66">
        <v>44097</v>
      </c>
      <c r="F231" s="132">
        <v>8.8969200000000015</v>
      </c>
      <c r="G231" s="132">
        <v>0</v>
      </c>
      <c r="H231" s="132">
        <v>1.17516</v>
      </c>
      <c r="I231" s="132">
        <v>8.01</v>
      </c>
      <c r="J231" s="136"/>
    </row>
    <row r="232" spans="1:10" s="67" customFormat="1" x14ac:dyDescent="0.25">
      <c r="A232" s="139" t="s">
        <v>5</v>
      </c>
      <c r="B232" s="140">
        <v>14295</v>
      </c>
      <c r="C232" s="140" t="s">
        <v>76</v>
      </c>
      <c r="D232" s="127">
        <v>43747</v>
      </c>
      <c r="E232" s="66">
        <v>44102</v>
      </c>
      <c r="F232" s="132">
        <v>23.792210526315792</v>
      </c>
      <c r="G232" s="132">
        <v>0</v>
      </c>
      <c r="H232" s="132">
        <v>1.4911578947368429</v>
      </c>
      <c r="I232" s="132">
        <v>22.76526315789474</v>
      </c>
      <c r="J232" s="136"/>
    </row>
    <row r="233" spans="1:10" s="67" customFormat="1" x14ac:dyDescent="0.25">
      <c r="A233" s="139" t="s">
        <v>5</v>
      </c>
      <c r="B233" s="140">
        <v>14294</v>
      </c>
      <c r="C233" s="140" t="s">
        <v>77</v>
      </c>
      <c r="D233" s="127">
        <v>43747</v>
      </c>
      <c r="E233" s="66">
        <v>44102</v>
      </c>
      <c r="F233" s="132">
        <v>28.068571428571428</v>
      </c>
      <c r="G233" s="132">
        <v>0</v>
      </c>
      <c r="H233" s="132">
        <v>2.111428571428573</v>
      </c>
      <c r="I233" s="132">
        <v>26.699999999999996</v>
      </c>
      <c r="J233" s="136"/>
    </row>
    <row r="234" spans="1:10" s="67" customFormat="1" x14ac:dyDescent="0.25">
      <c r="A234" s="139" t="s">
        <v>5</v>
      </c>
      <c r="B234" s="140">
        <v>14293</v>
      </c>
      <c r="C234" s="140" t="s">
        <v>78</v>
      </c>
      <c r="D234" s="127">
        <v>43747</v>
      </c>
      <c r="E234" s="66">
        <v>44102</v>
      </c>
      <c r="F234" s="132">
        <v>177.5828108108108</v>
      </c>
      <c r="G234" s="132">
        <v>0</v>
      </c>
      <c r="H234" s="132">
        <v>9.0042162162162143</v>
      </c>
      <c r="I234" s="132">
        <v>170.59135135135136</v>
      </c>
      <c r="J234" s="136"/>
    </row>
    <row r="235" spans="1:10" s="67" customFormat="1" x14ac:dyDescent="0.25">
      <c r="A235" s="139" t="s">
        <v>5</v>
      </c>
      <c r="B235" s="140">
        <v>14292</v>
      </c>
      <c r="C235" s="140" t="s">
        <v>79</v>
      </c>
      <c r="D235" s="127">
        <v>43747</v>
      </c>
      <c r="E235" s="66">
        <v>44102</v>
      </c>
      <c r="F235" s="132">
        <v>8.2173818181818188</v>
      </c>
      <c r="G235" s="132">
        <v>0</v>
      </c>
      <c r="H235" s="132">
        <v>1.0501090909090909</v>
      </c>
      <c r="I235" s="132">
        <v>7.5730909090909089</v>
      </c>
      <c r="J235" s="136"/>
    </row>
    <row r="236" spans="1:10" s="67" customFormat="1" x14ac:dyDescent="0.25">
      <c r="A236" s="139" t="s">
        <v>5</v>
      </c>
      <c r="B236" s="140">
        <v>14291</v>
      </c>
      <c r="C236" s="140" t="s">
        <v>80</v>
      </c>
      <c r="D236" s="127">
        <v>43747</v>
      </c>
      <c r="E236" s="66">
        <v>44102</v>
      </c>
      <c r="F236" s="132">
        <v>16.5425</v>
      </c>
      <c r="G236" s="132">
        <v>0</v>
      </c>
      <c r="H236" s="132">
        <v>1.8945000000000005</v>
      </c>
      <c r="I236" s="132">
        <v>15.352500000000001</v>
      </c>
      <c r="J236" s="136"/>
    </row>
    <row r="237" spans="1:10" s="67" customFormat="1" x14ac:dyDescent="0.25">
      <c r="A237" s="139" t="s">
        <v>5</v>
      </c>
      <c r="B237" s="140">
        <v>14290</v>
      </c>
      <c r="C237" s="140" t="s">
        <v>81</v>
      </c>
      <c r="D237" s="127">
        <v>43739</v>
      </c>
      <c r="E237" s="66">
        <v>44102</v>
      </c>
      <c r="F237" s="132">
        <v>1134.3720000000001</v>
      </c>
      <c r="G237" s="132">
        <v>13.764000000000093</v>
      </c>
      <c r="H237" s="132">
        <v>85.571999999999974</v>
      </c>
      <c r="I237" s="132">
        <v>1089.3600000000001</v>
      </c>
      <c r="J237" s="136"/>
    </row>
    <row r="238" spans="1:10" s="67" customFormat="1" x14ac:dyDescent="0.25">
      <c r="A238" s="139" t="s">
        <v>5</v>
      </c>
      <c r="B238" s="140">
        <v>14289</v>
      </c>
      <c r="C238" s="140" t="s">
        <v>82</v>
      </c>
      <c r="D238" s="127">
        <v>43732</v>
      </c>
      <c r="E238" s="66">
        <v>44102</v>
      </c>
      <c r="F238" s="132">
        <v>0.14219999999999999</v>
      </c>
      <c r="G238" s="132">
        <v>0</v>
      </c>
      <c r="H238" s="132">
        <v>0</v>
      </c>
      <c r="I238" s="132">
        <v>0</v>
      </c>
      <c r="J238" s="136"/>
    </row>
    <row r="239" spans="1:10" s="67" customFormat="1" x14ac:dyDescent="0.25">
      <c r="A239" s="139" t="s">
        <v>5</v>
      </c>
      <c r="B239" s="140">
        <v>14288</v>
      </c>
      <c r="C239" s="140" t="s">
        <v>83</v>
      </c>
      <c r="D239" s="127">
        <v>43732</v>
      </c>
      <c r="E239" s="66">
        <v>44102</v>
      </c>
      <c r="F239" s="132">
        <v>18.559714285714289</v>
      </c>
      <c r="G239" s="132">
        <v>2.4342857142857225E-2</v>
      </c>
      <c r="H239" s="132">
        <v>1.7490857142857141</v>
      </c>
      <c r="I239" s="132">
        <v>17.850857142857141</v>
      </c>
      <c r="J239" s="136"/>
    </row>
    <row r="240" spans="1:10" s="67" customFormat="1" x14ac:dyDescent="0.25">
      <c r="A240" s="139" t="s">
        <v>5</v>
      </c>
      <c r="B240" s="140">
        <v>14287</v>
      </c>
      <c r="C240" s="140" t="s">
        <v>84</v>
      </c>
      <c r="D240" s="127">
        <v>43732</v>
      </c>
      <c r="E240" s="66">
        <v>44102</v>
      </c>
      <c r="F240" s="132">
        <v>20.130685714285711</v>
      </c>
      <c r="G240" s="132">
        <v>0</v>
      </c>
      <c r="H240" s="132">
        <v>1.6798285714285719</v>
      </c>
      <c r="I240" s="132">
        <v>19.224</v>
      </c>
      <c r="J240" s="136"/>
    </row>
    <row r="241" spans="1:10" s="67" customFormat="1" x14ac:dyDescent="0.25">
      <c r="A241" s="139" t="s">
        <v>5</v>
      </c>
      <c r="B241" s="140">
        <v>14286</v>
      </c>
      <c r="C241" s="140" t="s">
        <v>85</v>
      </c>
      <c r="D241" s="127">
        <v>43732</v>
      </c>
      <c r="E241" s="66">
        <v>44102</v>
      </c>
      <c r="F241" s="132">
        <v>24.408171428571432</v>
      </c>
      <c r="G241" s="132">
        <v>0.20280000000000012</v>
      </c>
      <c r="H241" s="132">
        <v>2.2397142857142862</v>
      </c>
      <c r="I241" s="132">
        <v>22.885714285714286</v>
      </c>
      <c r="J241" s="136"/>
    </row>
    <row r="242" spans="1:10" s="67" customFormat="1" x14ac:dyDescent="0.25">
      <c r="A242" s="139" t="s">
        <v>5</v>
      </c>
      <c r="B242" s="140">
        <v>14285</v>
      </c>
      <c r="C242" s="140" t="s">
        <v>86</v>
      </c>
      <c r="D242" s="127">
        <v>43732</v>
      </c>
      <c r="E242" s="66">
        <v>44102</v>
      </c>
      <c r="F242" s="132">
        <v>16.418699999999998</v>
      </c>
      <c r="G242" s="132">
        <v>0</v>
      </c>
      <c r="H242" s="132">
        <v>1.1375999999999999</v>
      </c>
      <c r="I242" s="132">
        <v>14.818500000000002</v>
      </c>
      <c r="J242" s="136"/>
    </row>
    <row r="243" spans="1:10" s="67" customFormat="1" x14ac:dyDescent="0.25">
      <c r="A243" s="139" t="s">
        <v>5</v>
      </c>
      <c r="B243" s="140">
        <v>14284</v>
      </c>
      <c r="C243" s="140" t="s">
        <v>87</v>
      </c>
      <c r="D243" s="127">
        <v>43732</v>
      </c>
      <c r="E243" s="66">
        <v>44102</v>
      </c>
      <c r="F243" s="132">
        <v>17.1297</v>
      </c>
      <c r="G243" s="132">
        <v>0</v>
      </c>
      <c r="H243" s="132">
        <v>1.0373999999999997</v>
      </c>
      <c r="I243" s="132">
        <v>16.020000000000003</v>
      </c>
      <c r="J243" s="136"/>
    </row>
    <row r="244" spans="1:10" s="67" customFormat="1" x14ac:dyDescent="0.25">
      <c r="A244" s="139" t="s">
        <v>5</v>
      </c>
      <c r="B244" s="140">
        <v>14283</v>
      </c>
      <c r="C244" s="140" t="s">
        <v>88</v>
      </c>
      <c r="D244" s="127">
        <v>43732</v>
      </c>
      <c r="E244" s="66">
        <v>44102</v>
      </c>
      <c r="F244" s="132">
        <v>15.731999999999998</v>
      </c>
      <c r="G244" s="132">
        <v>3.000000000000138E-2</v>
      </c>
      <c r="H244" s="132">
        <v>0.9840000000000011</v>
      </c>
      <c r="I244" s="132">
        <v>14.818499999999998</v>
      </c>
      <c r="J244" s="136"/>
    </row>
    <row r="245" spans="1:10" s="67" customFormat="1" x14ac:dyDescent="0.25">
      <c r="A245" s="139" t="s">
        <v>5</v>
      </c>
      <c r="B245" s="140">
        <v>14282</v>
      </c>
      <c r="C245" s="140" t="s">
        <v>89</v>
      </c>
      <c r="D245" s="127">
        <v>43732</v>
      </c>
      <c r="E245" s="66">
        <v>44102</v>
      </c>
      <c r="F245" s="132">
        <v>17.599542857142858</v>
      </c>
      <c r="G245" s="132">
        <v>0</v>
      </c>
      <c r="H245" s="132">
        <v>1.3121142857142851</v>
      </c>
      <c r="I245" s="132">
        <v>16.019999999999996</v>
      </c>
      <c r="J245" s="136"/>
    </row>
    <row r="246" spans="1:10" s="67" customFormat="1" x14ac:dyDescent="0.25">
      <c r="A246" s="139" t="s">
        <v>5</v>
      </c>
      <c r="B246" s="140">
        <v>14281</v>
      </c>
      <c r="C246" s="140" t="s">
        <v>90</v>
      </c>
      <c r="D246" s="127">
        <v>43732</v>
      </c>
      <c r="E246" s="66">
        <v>44102</v>
      </c>
      <c r="F246" s="132">
        <v>18.764228571428571</v>
      </c>
      <c r="G246" s="132">
        <v>0</v>
      </c>
      <c r="H246" s="132">
        <v>1.3001142857142858</v>
      </c>
      <c r="I246" s="132">
        <v>16.935428571428574</v>
      </c>
      <c r="J246" s="136"/>
    </row>
    <row r="247" spans="1:10" s="67" customFormat="1" x14ac:dyDescent="0.25">
      <c r="A247" s="139" t="s">
        <v>5</v>
      </c>
      <c r="B247" s="140">
        <v>14280</v>
      </c>
      <c r="C247" s="140" t="s">
        <v>91</v>
      </c>
      <c r="D247" s="127">
        <v>43732</v>
      </c>
      <c r="E247" s="66">
        <v>44102</v>
      </c>
      <c r="F247" s="132">
        <v>21.448708860759496</v>
      </c>
      <c r="G247" s="132">
        <v>0.30258227848101338</v>
      </c>
      <c r="H247" s="132">
        <v>1.6374683544303807</v>
      </c>
      <c r="I247" s="132">
        <v>18.656202531645569</v>
      </c>
      <c r="J247" s="136"/>
    </row>
    <row r="248" spans="1:10" s="67" customFormat="1" x14ac:dyDescent="0.25">
      <c r="A248" s="139" t="s">
        <v>5</v>
      </c>
      <c r="B248" s="140">
        <v>14279</v>
      </c>
      <c r="C248" s="140" t="s">
        <v>92</v>
      </c>
      <c r="D248" s="127">
        <v>43732</v>
      </c>
      <c r="E248" s="66">
        <v>44102</v>
      </c>
      <c r="F248" s="132">
        <v>22.856684210526314</v>
      </c>
      <c r="G248" s="132">
        <v>5.7315789473684556E-2</v>
      </c>
      <c r="H248" s="132">
        <v>1.6230000000000007</v>
      </c>
      <c r="I248" s="132">
        <v>20.235789473684211</v>
      </c>
      <c r="J248" s="136"/>
    </row>
    <row r="249" spans="1:10" s="67" customFormat="1" x14ac:dyDescent="0.25">
      <c r="A249" s="139" t="s">
        <v>5</v>
      </c>
      <c r="B249" s="140">
        <v>14278</v>
      </c>
      <c r="C249" s="140" t="s">
        <v>93</v>
      </c>
      <c r="D249" s="127">
        <v>43732</v>
      </c>
      <c r="E249" s="66">
        <v>44102</v>
      </c>
      <c r="F249" s="132">
        <v>22.063384615384614</v>
      </c>
      <c r="G249" s="132">
        <v>0.42199999999999932</v>
      </c>
      <c r="H249" s="132">
        <v>1.8673846153846163</v>
      </c>
      <c r="I249" s="132">
        <v>19.716923076923077</v>
      </c>
      <c r="J249" s="136"/>
    </row>
    <row r="250" spans="1:10" s="67" customFormat="1" x14ac:dyDescent="0.25">
      <c r="A250" s="139" t="s">
        <v>5</v>
      </c>
      <c r="B250" s="140">
        <v>14277</v>
      </c>
      <c r="C250" s="140" t="s">
        <v>94</v>
      </c>
      <c r="D250" s="127">
        <v>43732</v>
      </c>
      <c r="E250" s="66">
        <v>44102</v>
      </c>
      <c r="F250" s="132">
        <v>21.846389610389611</v>
      </c>
      <c r="G250" s="132">
        <v>0.10877922077922067</v>
      </c>
      <c r="H250" s="132">
        <v>1.4423376623376636</v>
      </c>
      <c r="I250" s="132">
        <v>19.556883116883117</v>
      </c>
      <c r="J250" s="136"/>
    </row>
    <row r="251" spans="1:10" s="67" customFormat="1" x14ac:dyDescent="0.25">
      <c r="A251" s="139" t="s">
        <v>5</v>
      </c>
      <c r="B251" s="140">
        <v>14276</v>
      </c>
      <c r="C251" s="140" t="s">
        <v>95</v>
      </c>
      <c r="D251" s="127">
        <v>43732</v>
      </c>
      <c r="E251" s="66">
        <v>44102</v>
      </c>
      <c r="F251" s="132">
        <v>21.660467532467536</v>
      </c>
      <c r="G251" s="132">
        <v>0.15194805194805253</v>
      </c>
      <c r="H251" s="132">
        <v>1.8504935064935075</v>
      </c>
      <c r="I251" s="132">
        <v>19.556883116883117</v>
      </c>
      <c r="J251" s="136"/>
    </row>
    <row r="252" spans="1:10" s="67" customFormat="1" x14ac:dyDescent="0.25">
      <c r="A252" s="139" t="s">
        <v>5</v>
      </c>
      <c r="B252" s="140">
        <v>14275</v>
      </c>
      <c r="C252" s="140" t="s">
        <v>96</v>
      </c>
      <c r="D252" s="127">
        <v>43732</v>
      </c>
      <c r="E252" s="66">
        <v>44102</v>
      </c>
      <c r="F252" s="132">
        <v>20.49978947368421</v>
      </c>
      <c r="G252" s="132">
        <v>0.2597368421052646</v>
      </c>
      <c r="H252" s="132">
        <v>1.5514736842105246</v>
      </c>
      <c r="I252" s="132">
        <v>18.127894736842112</v>
      </c>
      <c r="J252" s="136"/>
    </row>
    <row r="253" spans="1:10" s="67" customFormat="1" x14ac:dyDescent="0.25">
      <c r="A253" s="139" t="s">
        <v>5</v>
      </c>
      <c r="B253" s="140">
        <v>14274</v>
      </c>
      <c r="C253" s="140" t="s">
        <v>97</v>
      </c>
      <c r="D253" s="127">
        <v>43732</v>
      </c>
      <c r="E253" s="66">
        <v>44102</v>
      </c>
      <c r="F253" s="132">
        <v>31.291312499999997</v>
      </c>
      <c r="G253" s="132">
        <v>1.7754375000000029</v>
      </c>
      <c r="H253" s="132">
        <v>1.7150624999999999</v>
      </c>
      <c r="I253" s="132">
        <v>27.53437499999999</v>
      </c>
      <c r="J253" s="136"/>
    </row>
    <row r="254" spans="1:10" s="67" customFormat="1" x14ac:dyDescent="0.25">
      <c r="A254" s="139" t="s">
        <v>5</v>
      </c>
      <c r="B254" s="140">
        <v>14273</v>
      </c>
      <c r="C254" s="140" t="s">
        <v>98</v>
      </c>
      <c r="D254" s="127">
        <v>43732</v>
      </c>
      <c r="E254" s="66">
        <v>44102</v>
      </c>
      <c r="F254" s="132">
        <v>26.104457142857143</v>
      </c>
      <c r="G254" s="132">
        <v>1.1676000000000002</v>
      </c>
      <c r="H254" s="132">
        <v>1.3306285714285715</v>
      </c>
      <c r="I254" s="132">
        <v>22.428000000000001</v>
      </c>
      <c r="J254" s="136"/>
    </row>
    <row r="255" spans="1:10" s="67" customFormat="1" x14ac:dyDescent="0.25">
      <c r="A255" s="139" t="s">
        <v>5</v>
      </c>
      <c r="B255" s="140">
        <v>14272</v>
      </c>
      <c r="C255" s="140" t="s">
        <v>99</v>
      </c>
      <c r="D255" s="127">
        <v>43732</v>
      </c>
      <c r="E255" s="66">
        <v>44102</v>
      </c>
      <c r="F255" s="132">
        <v>28.244545454545452</v>
      </c>
      <c r="G255" s="132">
        <v>1.9441818181818176</v>
      </c>
      <c r="H255" s="132">
        <v>2.2430909090909084</v>
      </c>
      <c r="I255" s="132">
        <v>26.214545454545462</v>
      </c>
      <c r="J255" s="136"/>
    </row>
    <row r="256" spans="1:10" s="67" customFormat="1" x14ac:dyDescent="0.25">
      <c r="A256" s="139" t="s">
        <v>5</v>
      </c>
      <c r="B256" s="140">
        <v>14271</v>
      </c>
      <c r="C256" s="140" t="s">
        <v>100</v>
      </c>
      <c r="D256" s="127">
        <v>43732</v>
      </c>
      <c r="E256" s="66">
        <v>44102</v>
      </c>
      <c r="F256" s="132">
        <v>19.901142857142855</v>
      </c>
      <c r="G256" s="132">
        <v>0.4086857142857161</v>
      </c>
      <c r="H256" s="132">
        <v>1.5781714285714292</v>
      </c>
      <c r="I256" s="132">
        <v>16.935428571428567</v>
      </c>
      <c r="J256" s="136"/>
    </row>
    <row r="257" spans="1:10" s="67" customFormat="1" x14ac:dyDescent="0.25">
      <c r="A257" s="139" t="s">
        <v>5</v>
      </c>
      <c r="B257" s="140">
        <v>14270</v>
      </c>
      <c r="C257" s="140" t="s">
        <v>101</v>
      </c>
      <c r="D257" s="127">
        <v>43732</v>
      </c>
      <c r="E257" s="66">
        <v>44102</v>
      </c>
      <c r="F257" s="132">
        <v>28.837371428571426</v>
      </c>
      <c r="G257" s="132">
        <v>1.1240571428571449</v>
      </c>
      <c r="H257" s="132">
        <v>2.0900571428571424</v>
      </c>
      <c r="I257" s="132">
        <v>25.631999999999998</v>
      </c>
      <c r="J257" s="136"/>
    </row>
    <row r="258" spans="1:10" s="67" customFormat="1" x14ac:dyDescent="0.25">
      <c r="A258" s="139" t="s">
        <v>5</v>
      </c>
      <c r="B258" s="140">
        <v>14269</v>
      </c>
      <c r="C258" s="140" t="s">
        <v>102</v>
      </c>
      <c r="D258" s="127">
        <v>43732</v>
      </c>
      <c r="E258" s="66">
        <v>44102</v>
      </c>
      <c r="F258" s="132">
        <v>35.267485714285712</v>
      </c>
      <c r="G258" s="132">
        <v>1.3381714285714339</v>
      </c>
      <c r="H258" s="132">
        <v>2.7848571428571427</v>
      </c>
      <c r="I258" s="132">
        <v>32.039999999999992</v>
      </c>
      <c r="J258" s="136"/>
    </row>
    <row r="259" spans="1:10" s="67" customFormat="1" x14ac:dyDescent="0.25">
      <c r="A259" s="139" t="s">
        <v>5</v>
      </c>
      <c r="B259" s="140">
        <v>14268</v>
      </c>
      <c r="C259" s="140" t="s">
        <v>103</v>
      </c>
      <c r="D259" s="127">
        <v>43732</v>
      </c>
      <c r="E259" s="66">
        <v>44102</v>
      </c>
      <c r="F259" s="132">
        <v>31.571657142857145</v>
      </c>
      <c r="G259" s="132">
        <v>1.1261142857142858</v>
      </c>
      <c r="H259" s="132">
        <v>2.4291428571428582</v>
      </c>
      <c r="I259" s="132">
        <v>29.293714285714291</v>
      </c>
      <c r="J259" s="136"/>
    </row>
    <row r="260" spans="1:10" s="67" customFormat="1" x14ac:dyDescent="0.25">
      <c r="A260" s="139" t="s">
        <v>5</v>
      </c>
      <c r="B260" s="140">
        <v>14267</v>
      </c>
      <c r="C260" s="140" t="s">
        <v>104</v>
      </c>
      <c r="D260" s="127">
        <v>43732</v>
      </c>
      <c r="E260" s="66">
        <v>44102</v>
      </c>
      <c r="F260" s="132">
        <v>98.054400000000015</v>
      </c>
      <c r="G260" s="132">
        <v>5.6048000000000116</v>
      </c>
      <c r="H260" s="132">
        <v>8.054399999999994</v>
      </c>
      <c r="I260" s="132">
        <v>91.848000000000013</v>
      </c>
      <c r="J260" s="136"/>
    </row>
    <row r="261" spans="1:10" s="67" customFormat="1" x14ac:dyDescent="0.25">
      <c r="A261" s="139" t="s">
        <v>5</v>
      </c>
      <c r="B261" s="140">
        <v>14266</v>
      </c>
      <c r="C261" s="140" t="s">
        <v>105</v>
      </c>
      <c r="D261" s="127">
        <v>43732</v>
      </c>
      <c r="E261" s="66">
        <v>44102</v>
      </c>
      <c r="F261" s="132">
        <v>13.517249999999997</v>
      </c>
      <c r="G261" s="132">
        <v>0</v>
      </c>
      <c r="H261" s="132">
        <v>0.66224999999999989</v>
      </c>
      <c r="I261" s="132">
        <v>11.214</v>
      </c>
      <c r="J261" s="136"/>
    </row>
    <row r="262" spans="1:10" s="67" customFormat="1" x14ac:dyDescent="0.25">
      <c r="A262" s="139" t="s">
        <v>5</v>
      </c>
      <c r="B262" s="140">
        <v>14265</v>
      </c>
      <c r="C262" s="140" t="s">
        <v>106</v>
      </c>
      <c r="D262" s="127">
        <v>43732</v>
      </c>
      <c r="E262" s="66">
        <v>44102</v>
      </c>
      <c r="F262" s="132">
        <v>1.5280500000000001</v>
      </c>
      <c r="G262" s="132">
        <v>0.13350000000000006</v>
      </c>
      <c r="H262" s="132">
        <v>0.16814999999999997</v>
      </c>
      <c r="I262" s="132">
        <v>1.2015000000000002</v>
      </c>
      <c r="J262" s="136"/>
    </row>
    <row r="263" spans="1:10" s="67" customFormat="1" x14ac:dyDescent="0.25">
      <c r="A263" s="139" t="s">
        <v>5</v>
      </c>
      <c r="B263" s="140">
        <v>14264</v>
      </c>
      <c r="C263" s="140" t="s">
        <v>107</v>
      </c>
      <c r="D263" s="127">
        <v>43732</v>
      </c>
      <c r="E263" s="66">
        <v>44102</v>
      </c>
      <c r="F263" s="132">
        <v>4.2529500000000002</v>
      </c>
      <c r="G263" s="132">
        <v>0.28784999999999988</v>
      </c>
      <c r="H263" s="132">
        <v>0.30074999999999996</v>
      </c>
      <c r="I263" s="132">
        <v>3.2040000000000002</v>
      </c>
      <c r="J263" s="136"/>
    </row>
    <row r="264" spans="1:10" s="67" customFormat="1" x14ac:dyDescent="0.25">
      <c r="A264" s="139" t="s">
        <v>5</v>
      </c>
      <c r="B264" s="140">
        <v>14263</v>
      </c>
      <c r="C264" s="140" t="s">
        <v>108</v>
      </c>
      <c r="D264" s="127">
        <v>43727</v>
      </c>
      <c r="E264" s="66">
        <v>44102</v>
      </c>
      <c r="F264" s="132">
        <v>20.363510204081631</v>
      </c>
      <c r="G264" s="132">
        <v>0.13077551020408174</v>
      </c>
      <c r="H264" s="132">
        <v>2.1132244897959187</v>
      </c>
      <c r="I264" s="132">
        <v>18.962448979591834</v>
      </c>
      <c r="J264" s="136"/>
    </row>
    <row r="265" spans="1:10" s="67" customFormat="1" x14ac:dyDescent="0.25">
      <c r="A265" s="139" t="s">
        <v>5</v>
      </c>
      <c r="B265" s="140">
        <v>14262</v>
      </c>
      <c r="C265" s="140" t="s">
        <v>109</v>
      </c>
      <c r="D265" s="126">
        <v>43713</v>
      </c>
      <c r="E265" s="66">
        <v>44102</v>
      </c>
      <c r="F265" s="132">
        <v>27.557599999999997</v>
      </c>
      <c r="G265" s="132">
        <v>0</v>
      </c>
      <c r="H265" s="132">
        <v>2.23536</v>
      </c>
      <c r="I265" s="132">
        <v>25.631999999999998</v>
      </c>
      <c r="J265" s="136"/>
    </row>
    <row r="266" spans="1:10" s="67" customFormat="1" x14ac:dyDescent="0.25">
      <c r="A266" s="139" t="s">
        <v>5</v>
      </c>
      <c r="B266" s="140">
        <v>14261</v>
      </c>
      <c r="C266" s="140" t="s">
        <v>110</v>
      </c>
      <c r="D266" s="126">
        <v>43712</v>
      </c>
      <c r="E266" s="66">
        <v>44102</v>
      </c>
      <c r="F266" s="132">
        <v>7.6569599999999998</v>
      </c>
      <c r="G266" s="132">
        <v>3.7679999999999797E-2</v>
      </c>
      <c r="H266" s="132">
        <v>0.65519999999999978</v>
      </c>
      <c r="I266" s="132">
        <v>5.7671999999999999</v>
      </c>
      <c r="J266" s="136"/>
    </row>
    <row r="267" spans="1:10" s="67" customFormat="1" x14ac:dyDescent="0.25">
      <c r="A267" s="139" t="s">
        <v>5</v>
      </c>
      <c r="B267" s="140">
        <v>14260</v>
      </c>
      <c r="C267" s="140" t="s">
        <v>111</v>
      </c>
      <c r="D267" s="126">
        <v>43712</v>
      </c>
      <c r="E267" s="66">
        <v>44103</v>
      </c>
      <c r="F267" s="132">
        <v>2.3221199999999995</v>
      </c>
      <c r="G267" s="132">
        <v>5.8320000000000205E-2</v>
      </c>
      <c r="H267" s="132">
        <v>8.6040000000000075E-2</v>
      </c>
      <c r="I267" s="132">
        <v>1.601999999999999</v>
      </c>
      <c r="J267" s="136"/>
    </row>
    <row r="268" spans="1:10" s="67" customFormat="1" x14ac:dyDescent="0.25">
      <c r="A268" s="139" t="s">
        <v>5</v>
      </c>
      <c r="B268" s="140">
        <v>14259</v>
      </c>
      <c r="C268" s="140" t="s">
        <v>112</v>
      </c>
      <c r="D268" s="126">
        <v>43712</v>
      </c>
      <c r="E268" s="66">
        <v>44103</v>
      </c>
      <c r="F268" s="132">
        <v>4.0939199999999998</v>
      </c>
      <c r="G268" s="132">
        <v>0.12492000000000036</v>
      </c>
      <c r="H268" s="132">
        <v>0.34343999999999997</v>
      </c>
      <c r="I268" s="132">
        <v>3.5243999999999995</v>
      </c>
      <c r="J268" s="136"/>
    </row>
    <row r="269" spans="1:10" s="67" customFormat="1" x14ac:dyDescent="0.25">
      <c r="A269" s="139" t="s">
        <v>5</v>
      </c>
      <c r="B269" s="140">
        <v>14258</v>
      </c>
      <c r="C269" s="140" t="s">
        <v>113</v>
      </c>
      <c r="D269" s="126">
        <v>43713</v>
      </c>
      <c r="E269" s="66">
        <v>44103</v>
      </c>
      <c r="F269" s="132">
        <v>0.12275999999999999</v>
      </c>
      <c r="G269" s="132">
        <v>0.15528</v>
      </c>
      <c r="H269" s="132">
        <v>0.18300000000000002</v>
      </c>
      <c r="I269" s="132">
        <v>0</v>
      </c>
      <c r="J269" s="136"/>
    </row>
    <row r="270" spans="1:10" s="67" customFormat="1" x14ac:dyDescent="0.25">
      <c r="A270" s="139" t="s">
        <v>5</v>
      </c>
      <c r="B270" s="140">
        <v>14257</v>
      </c>
      <c r="C270" s="140" t="s">
        <v>114</v>
      </c>
      <c r="D270" s="126">
        <v>43713</v>
      </c>
      <c r="E270" s="66">
        <v>44103</v>
      </c>
      <c r="F270" s="132">
        <v>21.967081967213119</v>
      </c>
      <c r="G270" s="132">
        <v>0.12118032786885408</v>
      </c>
      <c r="H270" s="132">
        <v>1.7590819672131144</v>
      </c>
      <c r="I270" s="132">
        <v>19.959344262295087</v>
      </c>
      <c r="J270" s="136"/>
    </row>
    <row r="271" spans="1:10" s="67" customFormat="1" x14ac:dyDescent="0.25">
      <c r="A271" s="139" t="s">
        <v>5</v>
      </c>
      <c r="B271" s="140">
        <v>14256</v>
      </c>
      <c r="C271" s="140" t="s">
        <v>115</v>
      </c>
      <c r="D271" s="126">
        <v>43713</v>
      </c>
      <c r="E271" s="66">
        <v>44103</v>
      </c>
      <c r="F271" s="132">
        <v>25.325099999999996</v>
      </c>
      <c r="G271" s="132">
        <v>0</v>
      </c>
      <c r="H271" s="132">
        <v>2.2847999999999993</v>
      </c>
      <c r="I271" s="132">
        <v>24.029999999999998</v>
      </c>
      <c r="J271" s="136"/>
    </row>
    <row r="272" spans="1:10" s="67" customFormat="1" x14ac:dyDescent="0.25">
      <c r="A272" s="139" t="s">
        <v>5</v>
      </c>
      <c r="B272" s="140">
        <v>14255</v>
      </c>
      <c r="C272" s="140" t="s">
        <v>116</v>
      </c>
      <c r="D272" s="126">
        <v>43713</v>
      </c>
      <c r="E272" s="66">
        <v>44103</v>
      </c>
      <c r="F272" s="132">
        <v>24.461849999999995</v>
      </c>
      <c r="G272" s="132">
        <v>0</v>
      </c>
      <c r="H272" s="132">
        <v>1.7884500000000001</v>
      </c>
      <c r="I272" s="132">
        <v>23.228999999999996</v>
      </c>
      <c r="J272" s="136"/>
    </row>
    <row r="273" spans="1:10" s="67" customFormat="1" x14ac:dyDescent="0.25">
      <c r="A273" s="139" t="s">
        <v>5</v>
      </c>
      <c r="B273" s="140">
        <v>14254</v>
      </c>
      <c r="C273" s="140" t="s">
        <v>117</v>
      </c>
      <c r="D273" s="126">
        <v>43713</v>
      </c>
      <c r="E273" s="66">
        <v>44103</v>
      </c>
      <c r="F273" s="132">
        <v>24.082049999999995</v>
      </c>
      <c r="G273" s="132">
        <v>0.33180000000000187</v>
      </c>
      <c r="H273" s="132">
        <v>2.0923499999999997</v>
      </c>
      <c r="I273" s="132">
        <v>22.42799999999999</v>
      </c>
      <c r="J273" s="136"/>
    </row>
    <row r="274" spans="1:10" s="67" customFormat="1" x14ac:dyDescent="0.25">
      <c r="A274" s="139" t="s">
        <v>5</v>
      </c>
      <c r="B274" s="140">
        <v>14252</v>
      </c>
      <c r="C274" s="140" t="s">
        <v>118</v>
      </c>
      <c r="D274" s="126">
        <v>43713</v>
      </c>
      <c r="E274" s="66">
        <v>44103</v>
      </c>
      <c r="F274" s="132">
        <v>23.67923076923077</v>
      </c>
      <c r="G274" s="132">
        <v>0</v>
      </c>
      <c r="H274" s="132">
        <v>1.8964615384615378</v>
      </c>
      <c r="I274" s="132">
        <v>22.592307692307696</v>
      </c>
      <c r="J274" s="136"/>
    </row>
    <row r="275" spans="1:10" s="67" customFormat="1" x14ac:dyDescent="0.25">
      <c r="A275" s="139" t="s">
        <v>5</v>
      </c>
      <c r="B275" s="140">
        <v>14251</v>
      </c>
      <c r="C275" s="140" t="s">
        <v>119</v>
      </c>
      <c r="D275" s="126">
        <v>43713</v>
      </c>
      <c r="E275" s="66">
        <v>44103</v>
      </c>
      <c r="F275" s="132">
        <v>20.8506</v>
      </c>
      <c r="G275" s="132">
        <v>0.22605000000000061</v>
      </c>
      <c r="H275" s="132">
        <v>1.0454999999999997</v>
      </c>
      <c r="I275" s="132">
        <v>17.221499999999999</v>
      </c>
      <c r="J275" s="136"/>
    </row>
    <row r="276" spans="1:10" s="67" customFormat="1" x14ac:dyDescent="0.25">
      <c r="A276" s="139" t="s">
        <v>5</v>
      </c>
      <c r="B276" s="140">
        <v>14250</v>
      </c>
      <c r="C276" s="140" t="s">
        <v>120</v>
      </c>
      <c r="D276" s="126">
        <v>43713</v>
      </c>
      <c r="E276" s="66">
        <v>44103</v>
      </c>
      <c r="F276" s="132">
        <v>24.794249999999998</v>
      </c>
      <c r="G276" s="132">
        <v>4.5900000000002397E-2</v>
      </c>
      <c r="H276" s="132">
        <v>1.62435</v>
      </c>
      <c r="I276" s="132">
        <v>22.027499999999993</v>
      </c>
      <c r="J276" s="136"/>
    </row>
    <row r="277" spans="1:10" s="67" customFormat="1" x14ac:dyDescent="0.25">
      <c r="A277" s="139" t="s">
        <v>5</v>
      </c>
      <c r="B277" s="140">
        <v>14249</v>
      </c>
      <c r="C277" s="140" t="s">
        <v>121</v>
      </c>
      <c r="D277" s="126">
        <v>43713</v>
      </c>
      <c r="E277" s="66">
        <v>44103</v>
      </c>
      <c r="F277" s="132">
        <v>23.890140845070423</v>
      </c>
      <c r="G277" s="132">
        <v>0</v>
      </c>
      <c r="H277" s="132">
        <v>2.3648450704225361</v>
      </c>
      <c r="I277" s="132">
        <v>23.014647887323946</v>
      </c>
      <c r="J277" s="136"/>
    </row>
    <row r="278" spans="1:10" s="67" customFormat="1" x14ac:dyDescent="0.25">
      <c r="A278" s="139" t="s">
        <v>5</v>
      </c>
      <c r="B278" s="140">
        <v>14248</v>
      </c>
      <c r="C278" s="140" t="s">
        <v>122</v>
      </c>
      <c r="D278" s="126">
        <v>43713</v>
      </c>
      <c r="E278" s="66">
        <v>44103</v>
      </c>
      <c r="F278" s="132">
        <v>27.363299999999999</v>
      </c>
      <c r="G278" s="132">
        <v>0</v>
      </c>
      <c r="H278" s="132">
        <v>2.2638000000000007</v>
      </c>
      <c r="I278" s="132">
        <v>25.632000000000001</v>
      </c>
      <c r="J278" s="136"/>
    </row>
    <row r="279" spans="1:10" s="67" customFormat="1" x14ac:dyDescent="0.25">
      <c r="A279" s="139" t="s">
        <v>5</v>
      </c>
      <c r="B279" s="140">
        <v>14247</v>
      </c>
      <c r="C279" s="140" t="s">
        <v>123</v>
      </c>
      <c r="D279" s="126">
        <v>43713</v>
      </c>
      <c r="E279" s="66">
        <v>44103</v>
      </c>
      <c r="F279" s="132">
        <v>25.189185185185185</v>
      </c>
      <c r="G279" s="132">
        <v>0</v>
      </c>
      <c r="H279" s="132">
        <v>1.8685925925925926</v>
      </c>
      <c r="I279" s="132">
        <v>23.337777777777777</v>
      </c>
      <c r="J279" s="136"/>
    </row>
    <row r="280" spans="1:10" s="67" customFormat="1" x14ac:dyDescent="0.25">
      <c r="A280" s="139" t="s">
        <v>5</v>
      </c>
      <c r="B280" s="140">
        <v>14246</v>
      </c>
      <c r="C280" s="140" t="s">
        <v>124</v>
      </c>
      <c r="D280" s="126">
        <v>43713</v>
      </c>
      <c r="E280" s="66">
        <v>44103</v>
      </c>
      <c r="F280" s="132">
        <v>26.024780487804879</v>
      </c>
      <c r="G280" s="132">
        <v>0</v>
      </c>
      <c r="H280" s="132">
        <v>2.4175609756097574</v>
      </c>
      <c r="I280" s="132">
        <v>24.225365853658538</v>
      </c>
      <c r="J280" s="136"/>
    </row>
    <row r="281" spans="1:10" s="67" customFormat="1" x14ac:dyDescent="0.25">
      <c r="A281" s="139" t="s">
        <v>5</v>
      </c>
      <c r="B281" s="140">
        <v>14245</v>
      </c>
      <c r="C281" s="140" t="s">
        <v>125</v>
      </c>
      <c r="D281" s="126">
        <v>43713</v>
      </c>
      <c r="E281" s="66">
        <v>44103</v>
      </c>
      <c r="F281" s="132">
        <v>29.107692307692307</v>
      </c>
      <c r="G281" s="132">
        <v>0</v>
      </c>
      <c r="H281" s="132">
        <v>3.0655384615384635</v>
      </c>
      <c r="I281" s="132">
        <v>27.932307692307695</v>
      </c>
      <c r="J281" s="136"/>
    </row>
    <row r="282" spans="1:10" s="67" customFormat="1" x14ac:dyDescent="0.25">
      <c r="A282" s="139" t="s">
        <v>5</v>
      </c>
      <c r="B282" s="140">
        <v>14244</v>
      </c>
      <c r="C282" s="140" t="s">
        <v>126</v>
      </c>
      <c r="D282" s="126">
        <v>43713</v>
      </c>
      <c r="E282" s="66">
        <v>44103</v>
      </c>
      <c r="F282" s="132">
        <v>21.711449999999999</v>
      </c>
      <c r="G282" s="132">
        <v>0</v>
      </c>
      <c r="H282" s="132">
        <v>2.2774500000000004</v>
      </c>
      <c r="I282" s="132">
        <v>20.024999999999999</v>
      </c>
      <c r="J282" s="136"/>
    </row>
    <row r="283" spans="1:10" s="67" customFormat="1" x14ac:dyDescent="0.25">
      <c r="A283" s="139" t="s">
        <v>5</v>
      </c>
      <c r="B283" s="140">
        <v>14243</v>
      </c>
      <c r="C283" s="140" t="s">
        <v>127</v>
      </c>
      <c r="D283" s="126">
        <v>43713</v>
      </c>
      <c r="E283" s="66">
        <v>44103</v>
      </c>
      <c r="F283" s="132">
        <v>22.908300000000001</v>
      </c>
      <c r="G283" s="132">
        <v>0</v>
      </c>
      <c r="H283" s="132">
        <v>2.2418999999999993</v>
      </c>
      <c r="I283" s="132">
        <v>19.624500000000005</v>
      </c>
      <c r="J283" s="136"/>
    </row>
    <row r="284" spans="1:10" s="67" customFormat="1" x14ac:dyDescent="0.25">
      <c r="A284" s="139" t="s">
        <v>5</v>
      </c>
      <c r="B284" s="140">
        <v>14242</v>
      </c>
      <c r="C284" s="140" t="s">
        <v>128</v>
      </c>
      <c r="D284" s="126">
        <v>43713</v>
      </c>
      <c r="E284" s="66">
        <v>44103</v>
      </c>
      <c r="F284" s="132">
        <v>27.314700000000002</v>
      </c>
      <c r="G284" s="132">
        <v>0.47744999999999976</v>
      </c>
      <c r="H284" s="132">
        <v>2.7714000000000003</v>
      </c>
      <c r="I284" s="132">
        <v>24.029999999999998</v>
      </c>
      <c r="J284" s="136"/>
    </row>
    <row r="285" spans="1:10" s="67" customFormat="1" x14ac:dyDescent="0.25">
      <c r="A285" s="139" t="s">
        <v>5</v>
      </c>
      <c r="B285" s="140">
        <v>14241</v>
      </c>
      <c r="C285" s="140" t="s">
        <v>129</v>
      </c>
      <c r="D285" s="126">
        <v>43713</v>
      </c>
      <c r="E285" s="66">
        <v>44103</v>
      </c>
      <c r="F285" s="132">
        <v>24.768749999999994</v>
      </c>
      <c r="G285" s="132">
        <v>0.28155000000000074</v>
      </c>
      <c r="H285" s="132">
        <v>2.2459500000000001</v>
      </c>
      <c r="I285" s="132">
        <v>22.828499999999998</v>
      </c>
      <c r="J285" s="136"/>
    </row>
    <row r="286" spans="1:10" s="67" customFormat="1" x14ac:dyDescent="0.25">
      <c r="A286" s="139" t="s">
        <v>5</v>
      </c>
      <c r="B286" s="140">
        <v>14240</v>
      </c>
      <c r="C286" s="140" t="s">
        <v>130</v>
      </c>
      <c r="D286" s="126">
        <v>43713</v>
      </c>
      <c r="E286" s="66">
        <v>44103</v>
      </c>
      <c r="F286" s="132">
        <v>30.419399999999996</v>
      </c>
      <c r="G286" s="132">
        <v>0.19335000000000041</v>
      </c>
      <c r="H286" s="132">
        <v>2.600099999999999</v>
      </c>
      <c r="I286" s="132">
        <v>28.034999999999993</v>
      </c>
      <c r="J286" s="136"/>
    </row>
    <row r="287" spans="1:10" s="67" customFormat="1" x14ac:dyDescent="0.25">
      <c r="A287" s="139" t="s">
        <v>5</v>
      </c>
      <c r="B287" s="140">
        <v>14239</v>
      </c>
      <c r="C287" s="140" t="s">
        <v>131</v>
      </c>
      <c r="D287" s="126">
        <v>43713</v>
      </c>
      <c r="E287" s="66">
        <v>44103</v>
      </c>
      <c r="F287" s="132">
        <v>33.295349999999999</v>
      </c>
      <c r="G287" s="132">
        <v>0.46200000000000141</v>
      </c>
      <c r="H287" s="132">
        <v>3.6970499999999995</v>
      </c>
      <c r="I287" s="132">
        <v>32.04</v>
      </c>
      <c r="J287" s="136"/>
    </row>
    <row r="288" spans="1:10" s="67" customFormat="1" x14ac:dyDescent="0.25">
      <c r="A288" s="139" t="s">
        <v>5</v>
      </c>
      <c r="B288" s="140">
        <v>14238</v>
      </c>
      <c r="C288" s="140" t="s">
        <v>132</v>
      </c>
      <c r="D288" s="126">
        <v>43713</v>
      </c>
      <c r="E288" s="66">
        <v>44103</v>
      </c>
      <c r="F288" s="132">
        <v>38.794950000000007</v>
      </c>
      <c r="G288" s="132">
        <v>0.25950000000000178</v>
      </c>
      <c r="H288" s="132">
        <v>3.0868499999999979</v>
      </c>
      <c r="I288" s="132">
        <v>36.845999999999997</v>
      </c>
      <c r="J288" s="136"/>
    </row>
    <row r="289" spans="1:10" s="67" customFormat="1" x14ac:dyDescent="0.25">
      <c r="A289" s="139" t="s">
        <v>5</v>
      </c>
      <c r="B289" s="140">
        <v>14237</v>
      </c>
      <c r="C289" s="140" t="s">
        <v>133</v>
      </c>
      <c r="D289" s="126">
        <v>43713</v>
      </c>
      <c r="E289" s="66">
        <v>44103</v>
      </c>
      <c r="F289" s="132">
        <v>37.188413793103443</v>
      </c>
      <c r="G289" s="132">
        <v>0.99331034482758784</v>
      </c>
      <c r="H289" s="132">
        <v>2.8771034482758635</v>
      </c>
      <c r="I289" s="132">
        <v>35.906896551724138</v>
      </c>
      <c r="J289" s="136"/>
    </row>
    <row r="290" spans="1:10" s="67" customFormat="1" x14ac:dyDescent="0.25">
      <c r="A290" s="139" t="s">
        <v>5</v>
      </c>
      <c r="B290" s="140">
        <v>14236</v>
      </c>
      <c r="C290" s="140" t="s">
        <v>134</v>
      </c>
      <c r="D290" s="126">
        <v>43713</v>
      </c>
      <c r="E290" s="66">
        <v>44103</v>
      </c>
      <c r="F290" s="132">
        <v>39.480000000000004</v>
      </c>
      <c r="G290" s="132">
        <v>1.3258723404255324</v>
      </c>
      <c r="H290" s="132">
        <v>3.1485957446808506</v>
      </c>
      <c r="I290" s="132">
        <v>36.130212765957452</v>
      </c>
      <c r="J290" s="136"/>
    </row>
    <row r="291" spans="1:10" s="67" customFormat="1" x14ac:dyDescent="0.25">
      <c r="A291" s="139" t="s">
        <v>5</v>
      </c>
      <c r="B291" s="140">
        <v>14235</v>
      </c>
      <c r="C291" s="140" t="s">
        <v>135</v>
      </c>
      <c r="D291" s="126">
        <v>43664</v>
      </c>
      <c r="E291" s="66">
        <v>44103</v>
      </c>
      <c r="F291" s="132">
        <v>1.2275999999999998</v>
      </c>
      <c r="G291" s="132">
        <v>1.5528000000000002</v>
      </c>
      <c r="H291" s="132">
        <v>1.8300000000000003</v>
      </c>
      <c r="I291" s="132">
        <v>0</v>
      </c>
      <c r="J291" s="136"/>
    </row>
    <row r="292" spans="1:10" s="67" customFormat="1" x14ac:dyDescent="0.25">
      <c r="A292" s="139" t="s">
        <v>5</v>
      </c>
      <c r="B292" s="140">
        <v>14234</v>
      </c>
      <c r="C292" s="140" t="s">
        <v>136</v>
      </c>
      <c r="D292" s="126">
        <v>43664</v>
      </c>
      <c r="E292" s="66">
        <v>44103</v>
      </c>
      <c r="F292" s="132">
        <v>443.89919999999995</v>
      </c>
      <c r="G292" s="132">
        <v>0</v>
      </c>
      <c r="H292" s="132">
        <v>28.416</v>
      </c>
      <c r="I292" s="132">
        <v>410.11200000000002</v>
      </c>
      <c r="J292" s="136"/>
    </row>
    <row r="293" spans="1:10" s="67" customFormat="1" x14ac:dyDescent="0.25">
      <c r="A293" s="139" t="s">
        <v>5</v>
      </c>
      <c r="B293" s="140">
        <v>14233</v>
      </c>
      <c r="C293" s="140" t="s">
        <v>137</v>
      </c>
      <c r="D293" s="126">
        <v>43664</v>
      </c>
      <c r="E293" s="66">
        <v>44103</v>
      </c>
      <c r="F293" s="132">
        <v>558.94319999999993</v>
      </c>
      <c r="G293" s="132">
        <v>0</v>
      </c>
      <c r="H293" s="132">
        <v>37.684799999999996</v>
      </c>
      <c r="I293" s="132">
        <v>512.63999999999987</v>
      </c>
      <c r="J293" s="136"/>
    </row>
    <row r="294" spans="1:10" s="67" customFormat="1" x14ac:dyDescent="0.25">
      <c r="A294" s="139" t="s">
        <v>5</v>
      </c>
      <c r="B294" s="140">
        <v>14232</v>
      </c>
      <c r="C294" s="140" t="s">
        <v>138</v>
      </c>
      <c r="D294" s="126">
        <v>43664</v>
      </c>
      <c r="E294" s="66">
        <v>44103</v>
      </c>
      <c r="F294" s="132">
        <v>646.49039999999991</v>
      </c>
      <c r="G294" s="132">
        <v>0</v>
      </c>
      <c r="H294" s="132">
        <v>49.636800000000015</v>
      </c>
      <c r="I294" s="132">
        <v>605.55599999999993</v>
      </c>
      <c r="J294" s="136"/>
    </row>
    <row r="295" spans="1:10" s="67" customFormat="1" x14ac:dyDescent="0.25">
      <c r="A295" s="139" t="s">
        <v>5</v>
      </c>
      <c r="B295" s="140">
        <v>14231</v>
      </c>
      <c r="C295" s="140" t="s">
        <v>139</v>
      </c>
      <c r="D295" s="126">
        <v>43664</v>
      </c>
      <c r="E295" s="66">
        <v>44103</v>
      </c>
      <c r="F295" s="132">
        <v>519.41640000000007</v>
      </c>
      <c r="G295" s="132">
        <v>0</v>
      </c>
      <c r="H295" s="132">
        <v>36.992399999999975</v>
      </c>
      <c r="I295" s="132">
        <v>477.3959999999999</v>
      </c>
      <c r="J295" s="136"/>
    </row>
    <row r="296" spans="1:10" s="67" customFormat="1" x14ac:dyDescent="0.25">
      <c r="A296" s="139" t="s">
        <v>5</v>
      </c>
      <c r="B296" s="140">
        <v>14230</v>
      </c>
      <c r="C296" s="140" t="s">
        <v>140</v>
      </c>
      <c r="D296" s="126">
        <v>43664</v>
      </c>
      <c r="E296" s="66">
        <v>44103</v>
      </c>
      <c r="F296" s="132">
        <v>568.8972</v>
      </c>
      <c r="G296" s="132">
        <v>0</v>
      </c>
      <c r="H296" s="132">
        <v>36.282000000000004</v>
      </c>
      <c r="I296" s="132">
        <v>535.06799999999987</v>
      </c>
      <c r="J296" s="136"/>
    </row>
    <row r="297" spans="1:10" s="67" customFormat="1" x14ac:dyDescent="0.25">
      <c r="A297" s="139" t="s">
        <v>5</v>
      </c>
      <c r="B297" s="140">
        <v>14229</v>
      </c>
      <c r="C297" s="140" t="s">
        <v>141</v>
      </c>
      <c r="D297" s="126">
        <v>43664</v>
      </c>
      <c r="E297" s="66">
        <v>44103</v>
      </c>
      <c r="F297" s="132">
        <v>517.15560000000005</v>
      </c>
      <c r="G297" s="132">
        <v>0</v>
      </c>
      <c r="H297" s="132">
        <v>31.302000000000017</v>
      </c>
      <c r="I297" s="132">
        <v>483.80399999999997</v>
      </c>
      <c r="J297" s="136"/>
    </row>
    <row r="298" spans="1:10" s="67" customFormat="1" x14ac:dyDescent="0.25">
      <c r="A298" s="139" t="s">
        <v>5</v>
      </c>
      <c r="B298" s="140">
        <v>14228</v>
      </c>
      <c r="C298" s="140" t="s">
        <v>142</v>
      </c>
      <c r="D298" s="126">
        <v>43664</v>
      </c>
      <c r="E298" s="66">
        <v>44103</v>
      </c>
      <c r="F298" s="132">
        <v>88.803600000000003</v>
      </c>
      <c r="G298" s="132">
        <v>1.7640000000000053</v>
      </c>
      <c r="H298" s="132">
        <v>4.9548000000000005</v>
      </c>
      <c r="I298" s="132">
        <v>51.264000000000003</v>
      </c>
      <c r="J298" s="136"/>
    </row>
    <row r="299" spans="1:10" s="67" customFormat="1" x14ac:dyDescent="0.25">
      <c r="A299" s="139" t="s">
        <v>5</v>
      </c>
      <c r="B299" s="140">
        <v>14227</v>
      </c>
      <c r="C299" s="140" t="s">
        <v>143</v>
      </c>
      <c r="D299" s="126">
        <v>43664</v>
      </c>
      <c r="E299" s="66">
        <v>44103</v>
      </c>
      <c r="F299" s="132">
        <v>84.916800000000009</v>
      </c>
      <c r="G299" s="132">
        <v>0</v>
      </c>
      <c r="H299" s="132">
        <v>4.437599999999998</v>
      </c>
      <c r="I299" s="132">
        <v>51.264000000000003</v>
      </c>
      <c r="J299" s="136"/>
    </row>
    <row r="300" spans="1:10" s="67" customFormat="1" x14ac:dyDescent="0.25">
      <c r="A300" s="139" t="s">
        <v>5</v>
      </c>
      <c r="B300" s="140">
        <v>14226</v>
      </c>
      <c r="C300" s="140" t="s">
        <v>144</v>
      </c>
      <c r="D300" s="126">
        <v>43664</v>
      </c>
      <c r="E300" s="66">
        <v>44103</v>
      </c>
      <c r="F300" s="132">
        <v>484.00919999999996</v>
      </c>
      <c r="G300" s="132">
        <v>0</v>
      </c>
      <c r="H300" s="132">
        <v>23.017200000000006</v>
      </c>
      <c r="I300" s="132">
        <v>438.94799999999987</v>
      </c>
      <c r="J300" s="136"/>
    </row>
    <row r="301" spans="1:10" s="67" customFormat="1" x14ac:dyDescent="0.25">
      <c r="A301" s="139" t="s">
        <v>5</v>
      </c>
      <c r="B301" s="140">
        <v>14225</v>
      </c>
      <c r="C301" s="140" t="s">
        <v>145</v>
      </c>
      <c r="D301" s="126">
        <v>43664</v>
      </c>
      <c r="E301" s="66">
        <v>44103</v>
      </c>
      <c r="F301" s="132">
        <v>592.12800000000004</v>
      </c>
      <c r="G301" s="132">
        <v>0</v>
      </c>
      <c r="H301" s="132">
        <v>34.200000000000003</v>
      </c>
      <c r="I301" s="132">
        <v>554.29199999999992</v>
      </c>
      <c r="J301" s="136"/>
    </row>
    <row r="302" spans="1:10" s="67" customFormat="1" x14ac:dyDescent="0.25">
      <c r="A302" s="139" t="s">
        <v>5</v>
      </c>
      <c r="B302" s="140">
        <v>14223</v>
      </c>
      <c r="C302" s="140" t="s">
        <v>146</v>
      </c>
      <c r="D302" s="126">
        <v>43664</v>
      </c>
      <c r="E302" s="66">
        <v>44104</v>
      </c>
      <c r="F302" s="132">
        <v>332.92679999999996</v>
      </c>
      <c r="G302" s="132">
        <v>0</v>
      </c>
      <c r="H302" s="132">
        <v>20.576399999999982</v>
      </c>
      <c r="I302" s="132">
        <v>288.36</v>
      </c>
      <c r="J302" s="136"/>
    </row>
    <row r="303" spans="1:10" s="67" customFormat="1" x14ac:dyDescent="0.25">
      <c r="A303" s="139" t="s">
        <v>5</v>
      </c>
      <c r="B303" s="140">
        <v>14222</v>
      </c>
      <c r="C303" s="140" t="s">
        <v>147</v>
      </c>
      <c r="D303" s="126">
        <v>43664</v>
      </c>
      <c r="E303" s="66">
        <v>44104</v>
      </c>
      <c r="F303" s="132">
        <v>58.395448275862073</v>
      </c>
      <c r="G303" s="132">
        <v>0</v>
      </c>
      <c r="H303" s="132">
        <v>4.436275862068964</v>
      </c>
      <c r="I303" s="132">
        <v>54.504827586206893</v>
      </c>
      <c r="J303" s="136"/>
    </row>
    <row r="304" spans="1:10" s="67" customFormat="1" x14ac:dyDescent="0.25">
      <c r="A304" s="139" t="s">
        <v>5</v>
      </c>
      <c r="B304" s="140">
        <v>14221</v>
      </c>
      <c r="C304" s="140" t="s">
        <v>148</v>
      </c>
      <c r="D304" s="126">
        <v>43664</v>
      </c>
      <c r="E304" s="66">
        <v>44104</v>
      </c>
      <c r="F304" s="132">
        <v>58.020705882352949</v>
      </c>
      <c r="G304" s="132">
        <v>0</v>
      </c>
      <c r="H304" s="132">
        <v>3.844517647058824</v>
      </c>
      <c r="I304" s="132">
        <v>55.033411764705882</v>
      </c>
      <c r="J304" s="136"/>
    </row>
    <row r="305" spans="1:10" s="67" customFormat="1" x14ac:dyDescent="0.25">
      <c r="A305" s="139" t="s">
        <v>5</v>
      </c>
      <c r="B305" s="140">
        <v>14220</v>
      </c>
      <c r="C305" s="140" t="s">
        <v>149</v>
      </c>
      <c r="D305" s="126">
        <v>43664</v>
      </c>
      <c r="E305" s="66">
        <v>44104</v>
      </c>
      <c r="F305" s="132">
        <v>57.178719999999998</v>
      </c>
      <c r="G305" s="132">
        <v>0</v>
      </c>
      <c r="H305" s="132">
        <v>3.2705599999999997</v>
      </c>
      <c r="I305" s="132">
        <v>50.836799999999997</v>
      </c>
      <c r="J305" s="136"/>
    </row>
    <row r="306" spans="1:10" s="67" customFormat="1" x14ac:dyDescent="0.25">
      <c r="A306" s="139" t="s">
        <v>5</v>
      </c>
      <c r="B306" s="140">
        <v>14219</v>
      </c>
      <c r="C306" s="140" t="s">
        <v>150</v>
      </c>
      <c r="D306" s="126">
        <v>43664</v>
      </c>
      <c r="E306" s="66">
        <v>44104</v>
      </c>
      <c r="F306" s="132">
        <v>59.42616666666666</v>
      </c>
      <c r="G306" s="132">
        <v>0.51416666666666833</v>
      </c>
      <c r="H306" s="132">
        <v>4.8168333333333333</v>
      </c>
      <c r="I306" s="132">
        <v>56.514999999999993</v>
      </c>
      <c r="J306" s="136"/>
    </row>
    <row r="307" spans="1:10" s="67" customFormat="1" x14ac:dyDescent="0.25">
      <c r="A307" s="139" t="s">
        <v>5</v>
      </c>
      <c r="B307" s="140">
        <v>14218</v>
      </c>
      <c r="C307" s="140" t="s">
        <v>151</v>
      </c>
      <c r="D307" s="126">
        <v>43664</v>
      </c>
      <c r="E307" s="66">
        <v>44104</v>
      </c>
      <c r="F307" s="132">
        <v>72.138799999999989</v>
      </c>
      <c r="G307" s="132">
        <v>0.76186666666667857</v>
      </c>
      <c r="H307" s="132">
        <v>5.6185333333333345</v>
      </c>
      <c r="I307" s="132">
        <v>66.215999999999994</v>
      </c>
      <c r="J307" s="136"/>
    </row>
    <row r="308" spans="1:10" s="67" customFormat="1" x14ac:dyDescent="0.25">
      <c r="A308" s="139" t="s">
        <v>5</v>
      </c>
      <c r="B308" s="140">
        <v>14217</v>
      </c>
      <c r="C308" s="140" t="s">
        <v>152</v>
      </c>
      <c r="D308" s="126">
        <v>43664</v>
      </c>
      <c r="E308" s="66">
        <v>44104</v>
      </c>
      <c r="F308" s="132">
        <v>46.953272727272726</v>
      </c>
      <c r="G308" s="132">
        <v>0</v>
      </c>
      <c r="H308" s="132">
        <v>3.3722727272727253</v>
      </c>
      <c r="I308" s="132">
        <v>41.506363636363631</v>
      </c>
      <c r="J308" s="136"/>
    </row>
    <row r="309" spans="1:10" s="67" customFormat="1" x14ac:dyDescent="0.25">
      <c r="A309" s="139" t="s">
        <v>5</v>
      </c>
      <c r="B309" s="140">
        <v>14216</v>
      </c>
      <c r="C309" s="140" t="s">
        <v>153</v>
      </c>
      <c r="D309" s="126">
        <v>43664</v>
      </c>
      <c r="E309" s="66">
        <v>44104</v>
      </c>
      <c r="F309" s="132">
        <v>73.759714285714296</v>
      </c>
      <c r="G309" s="132">
        <v>2.182857142857149</v>
      </c>
      <c r="H309" s="132">
        <v>6.2791428571428529</v>
      </c>
      <c r="I309" s="132">
        <v>71.327142857142846</v>
      </c>
      <c r="J309" s="136"/>
    </row>
    <row r="310" spans="1:10" s="67" customFormat="1" x14ac:dyDescent="0.25">
      <c r="A310" s="139" t="s">
        <v>5</v>
      </c>
      <c r="B310" s="140">
        <v>14215</v>
      </c>
      <c r="C310" s="140" t="s">
        <v>154</v>
      </c>
      <c r="D310" s="126">
        <v>43664</v>
      </c>
      <c r="E310" s="66">
        <v>44104</v>
      </c>
      <c r="F310" s="132">
        <v>63.552571428571419</v>
      </c>
      <c r="G310" s="132">
        <v>0.80533333333333468</v>
      </c>
      <c r="H310" s="132">
        <v>5.4638095238095232</v>
      </c>
      <c r="I310" s="132">
        <v>60.519999999999996</v>
      </c>
      <c r="J310" s="136"/>
    </row>
    <row r="311" spans="1:10" s="67" customFormat="1" x14ac:dyDescent="0.25">
      <c r="A311" s="139" t="s">
        <v>5</v>
      </c>
      <c r="B311" s="140">
        <v>14214</v>
      </c>
      <c r="C311" s="140" t="s">
        <v>155</v>
      </c>
      <c r="D311" s="126">
        <v>43664</v>
      </c>
      <c r="E311" s="66">
        <v>44104</v>
      </c>
      <c r="F311" s="132">
        <v>83.317945945945951</v>
      </c>
      <c r="G311" s="132">
        <v>2.9949729729729833</v>
      </c>
      <c r="H311" s="132">
        <v>7.0585945945945898</v>
      </c>
      <c r="I311" s="132">
        <v>79.234054054054056</v>
      </c>
      <c r="J311" s="136"/>
    </row>
    <row r="312" spans="1:10" s="67" customFormat="1" x14ac:dyDescent="0.25">
      <c r="A312" s="139" t="s">
        <v>5</v>
      </c>
      <c r="B312" s="140">
        <v>14213</v>
      </c>
      <c r="C312" s="140" t="s">
        <v>156</v>
      </c>
      <c r="D312" s="126">
        <v>43664</v>
      </c>
      <c r="E312" s="66">
        <v>44104</v>
      </c>
      <c r="F312" s="132">
        <v>78.15487499999999</v>
      </c>
      <c r="G312" s="132">
        <v>1.0425000000000002</v>
      </c>
      <c r="H312" s="132">
        <v>5.6171249999999944</v>
      </c>
      <c r="I312" s="132">
        <v>70.087499999999977</v>
      </c>
      <c r="J312" s="136"/>
    </row>
    <row r="313" spans="1:10" s="67" customFormat="1" x14ac:dyDescent="0.25">
      <c r="A313" s="139" t="s">
        <v>5</v>
      </c>
      <c r="B313" s="140">
        <v>14212</v>
      </c>
      <c r="C313" s="140" t="s">
        <v>157</v>
      </c>
      <c r="D313" s="126">
        <v>43664</v>
      </c>
      <c r="E313" s="66">
        <v>44104</v>
      </c>
      <c r="F313" s="132">
        <v>19.82769230769231</v>
      </c>
      <c r="G313" s="132">
        <v>0.17432967032967192</v>
      </c>
      <c r="H313" s="132">
        <v>1.6916043956043954</v>
      </c>
      <c r="I313" s="132">
        <v>14.787692307692311</v>
      </c>
      <c r="J313" s="136"/>
    </row>
    <row r="314" spans="1:10" s="67" customFormat="1" x14ac:dyDescent="0.25">
      <c r="A314" s="139" t="s">
        <v>160</v>
      </c>
      <c r="B314" s="140">
        <v>14116</v>
      </c>
      <c r="C314" s="140">
        <v>191136</v>
      </c>
      <c r="D314" s="127">
        <v>43700</v>
      </c>
      <c r="E314" s="66">
        <v>44104</v>
      </c>
      <c r="F314" s="132">
        <v>1.4219999999999997</v>
      </c>
      <c r="G314" s="132">
        <v>0</v>
      </c>
      <c r="H314" s="132">
        <v>0</v>
      </c>
      <c r="I314" s="132">
        <v>0</v>
      </c>
      <c r="J314" s="136"/>
    </row>
    <row r="315" spans="1:10" s="67" customFormat="1" x14ac:dyDescent="0.25">
      <c r="A315" s="139" t="s">
        <v>160</v>
      </c>
      <c r="B315" s="140">
        <v>14115</v>
      </c>
      <c r="C315" s="140">
        <v>191124</v>
      </c>
      <c r="D315" s="127">
        <v>43700</v>
      </c>
      <c r="E315" s="66">
        <v>44104</v>
      </c>
      <c r="F315" s="132">
        <v>42.562916851934183</v>
      </c>
      <c r="G315" s="132">
        <v>0.38683859493108302</v>
      </c>
      <c r="H315" s="132">
        <v>2.006224988883949</v>
      </c>
      <c r="I315" s="132">
        <v>39.177412183192523</v>
      </c>
      <c r="J315" s="136"/>
    </row>
    <row r="316" spans="1:10" s="67" customFormat="1" x14ac:dyDescent="0.25">
      <c r="A316" s="139" t="s">
        <v>160</v>
      </c>
      <c r="B316" s="140">
        <v>14114</v>
      </c>
      <c r="C316" s="140">
        <v>191095</v>
      </c>
      <c r="D316" s="127">
        <v>43700</v>
      </c>
      <c r="E316" s="66">
        <v>44104</v>
      </c>
      <c r="F316" s="132">
        <v>17.879019641925954</v>
      </c>
      <c r="G316" s="132">
        <v>0</v>
      </c>
      <c r="H316" s="132">
        <v>0</v>
      </c>
      <c r="I316" s="132">
        <v>16.707804623674601</v>
      </c>
      <c r="J316" s="136"/>
    </row>
    <row r="317" spans="1:10" s="67" customFormat="1" x14ac:dyDescent="0.25">
      <c r="A317" s="139" t="s">
        <v>160</v>
      </c>
      <c r="B317" s="140">
        <v>14113</v>
      </c>
      <c r="C317" s="140">
        <v>191086</v>
      </c>
      <c r="D317" s="127">
        <v>43700</v>
      </c>
      <c r="E317" s="66">
        <v>44104</v>
      </c>
      <c r="F317" s="132">
        <v>26.164254911356014</v>
      </c>
      <c r="G317" s="132">
        <v>1.103977000479158</v>
      </c>
      <c r="H317" s="132">
        <v>0</v>
      </c>
      <c r="I317" s="132">
        <v>24.563488260661238</v>
      </c>
      <c r="J317" s="136"/>
    </row>
    <row r="318" spans="1:10" s="67" customFormat="1" x14ac:dyDescent="0.25">
      <c r="A318" s="139" t="s">
        <v>5</v>
      </c>
      <c r="B318" s="140">
        <v>14111</v>
      </c>
      <c r="C318" s="140" t="s">
        <v>161</v>
      </c>
      <c r="D318" s="127">
        <v>43697</v>
      </c>
      <c r="E318" s="66">
        <v>44104</v>
      </c>
      <c r="F318" s="132">
        <v>18.373714285714286</v>
      </c>
      <c r="G318" s="132">
        <v>0.67689795918367479</v>
      </c>
      <c r="H318" s="132">
        <v>1.3846530612244898</v>
      </c>
      <c r="I318" s="132">
        <v>17.654693877551026</v>
      </c>
      <c r="J318" s="136"/>
    </row>
    <row r="319" spans="1:10" s="67" customFormat="1" x14ac:dyDescent="0.25">
      <c r="A319" s="139" t="s">
        <v>160</v>
      </c>
      <c r="B319" s="140">
        <v>14110</v>
      </c>
      <c r="C319" s="140">
        <v>191079</v>
      </c>
      <c r="D319" s="127">
        <v>43693</v>
      </c>
      <c r="E319" s="66">
        <v>44104</v>
      </c>
      <c r="F319" s="132">
        <v>1.4219999999999997</v>
      </c>
      <c r="G319" s="132">
        <v>0</v>
      </c>
      <c r="H319" s="132">
        <v>0</v>
      </c>
      <c r="I319" s="132">
        <v>0</v>
      </c>
      <c r="J319" s="136"/>
    </row>
    <row r="320" spans="1:10" s="67" customFormat="1" x14ac:dyDescent="0.25">
      <c r="A320" s="139" t="s">
        <v>160</v>
      </c>
      <c r="B320" s="140">
        <v>14109</v>
      </c>
      <c r="C320" s="140">
        <v>191060</v>
      </c>
      <c r="D320" s="127">
        <v>43693</v>
      </c>
      <c r="E320" s="66">
        <v>44104</v>
      </c>
      <c r="F320" s="132">
        <v>22.043304843304846</v>
      </c>
      <c r="G320" s="132">
        <v>0.25071225071225117</v>
      </c>
      <c r="H320" s="132">
        <v>3.6113960113960113</v>
      </c>
      <c r="I320" s="132">
        <v>21.299145299145302</v>
      </c>
      <c r="J320" s="136"/>
    </row>
    <row r="321" spans="1:10" s="67" customFormat="1" x14ac:dyDescent="0.25">
      <c r="A321" s="139" t="s">
        <v>160</v>
      </c>
      <c r="B321" s="140">
        <v>14108</v>
      </c>
      <c r="C321" s="140">
        <v>191038</v>
      </c>
      <c r="D321" s="127">
        <v>43693</v>
      </c>
      <c r="E321" s="66">
        <v>44104</v>
      </c>
      <c r="F321" s="132">
        <v>32.503988995873456</v>
      </c>
      <c r="G321" s="132">
        <v>1.5141678129298486</v>
      </c>
      <c r="H321" s="132">
        <v>2.0225584594222843</v>
      </c>
      <c r="I321" s="132">
        <v>29.381017881705635</v>
      </c>
      <c r="J321" s="136"/>
    </row>
    <row r="322" spans="1:10" s="67" customFormat="1" x14ac:dyDescent="0.25">
      <c r="A322" s="139" t="s">
        <v>160</v>
      </c>
      <c r="B322" s="140">
        <v>14107</v>
      </c>
      <c r="C322" s="140">
        <v>191029</v>
      </c>
      <c r="D322" s="127">
        <v>43693</v>
      </c>
      <c r="E322" s="66">
        <v>44104</v>
      </c>
      <c r="F322" s="132">
        <v>20.796090626388267</v>
      </c>
      <c r="G322" s="132">
        <v>0</v>
      </c>
      <c r="H322" s="132">
        <v>1.5747667703243013</v>
      </c>
      <c r="I322" s="132">
        <v>19.927143491781429</v>
      </c>
      <c r="J322" s="136"/>
    </row>
    <row r="323" spans="1:10" s="67" customFormat="1" x14ac:dyDescent="0.25">
      <c r="A323" s="139" t="s">
        <v>5</v>
      </c>
      <c r="B323" s="140">
        <v>14106</v>
      </c>
      <c r="C323" s="140" t="s">
        <v>162</v>
      </c>
      <c r="D323" s="126">
        <v>43690</v>
      </c>
      <c r="E323" s="66">
        <v>44104</v>
      </c>
      <c r="F323" s="132">
        <v>0.14219999999999999</v>
      </c>
      <c r="G323" s="132">
        <v>0</v>
      </c>
      <c r="H323" s="132">
        <v>0</v>
      </c>
      <c r="I323" s="132">
        <v>0</v>
      </c>
      <c r="J323" s="136"/>
    </row>
    <row r="324" spans="1:10" s="67" customFormat="1" x14ac:dyDescent="0.25">
      <c r="A324" s="139" t="s">
        <v>5</v>
      </c>
      <c r="B324" s="140">
        <v>14105</v>
      </c>
      <c r="C324" s="140" t="s">
        <v>163</v>
      </c>
      <c r="D324" s="126">
        <v>43690</v>
      </c>
      <c r="E324" s="66">
        <v>44104</v>
      </c>
      <c r="F324" s="132">
        <v>26.945200000000003</v>
      </c>
      <c r="G324" s="132">
        <v>0</v>
      </c>
      <c r="H324" s="132">
        <v>1.9835999999999994</v>
      </c>
      <c r="I324" s="132">
        <v>25.632000000000005</v>
      </c>
      <c r="J324" s="136"/>
    </row>
    <row r="325" spans="1:10" s="67" customFormat="1" x14ac:dyDescent="0.25">
      <c r="A325" s="139" t="s">
        <v>5</v>
      </c>
      <c r="B325" s="140">
        <v>14104</v>
      </c>
      <c r="C325" s="140" t="s">
        <v>164</v>
      </c>
      <c r="D325" s="126">
        <v>43690</v>
      </c>
      <c r="E325" s="66">
        <v>44104</v>
      </c>
      <c r="F325" s="132">
        <v>23.756799999999998</v>
      </c>
      <c r="G325" s="132">
        <v>0</v>
      </c>
      <c r="H325" s="132">
        <v>1.0976000000000021</v>
      </c>
      <c r="I325" s="132">
        <v>21.36</v>
      </c>
      <c r="J325" s="136"/>
    </row>
    <row r="326" spans="1:10" s="67" customFormat="1" x14ac:dyDescent="0.25">
      <c r="A326" s="139" t="s">
        <v>5</v>
      </c>
      <c r="B326" s="140">
        <v>14103</v>
      </c>
      <c r="C326" s="140" t="s">
        <v>165</v>
      </c>
      <c r="D326" s="126">
        <v>43690</v>
      </c>
      <c r="E326" s="66">
        <v>44104</v>
      </c>
      <c r="F326" s="132">
        <v>23.753599999999999</v>
      </c>
      <c r="G326" s="132">
        <v>0</v>
      </c>
      <c r="H326" s="132">
        <v>2.0783999999999998</v>
      </c>
      <c r="I326" s="132">
        <v>20.291999999999998</v>
      </c>
      <c r="J326" s="136"/>
    </row>
    <row r="327" spans="1:10" s="67" customFormat="1" x14ac:dyDescent="0.25">
      <c r="A327" s="139" t="s">
        <v>5</v>
      </c>
      <c r="B327" s="140">
        <v>14102</v>
      </c>
      <c r="C327" s="140" t="s">
        <v>166</v>
      </c>
      <c r="D327" s="126">
        <v>43690</v>
      </c>
      <c r="E327" s="66">
        <v>44104</v>
      </c>
      <c r="F327" s="132">
        <v>28.123459459459458</v>
      </c>
      <c r="G327" s="132">
        <v>0</v>
      </c>
      <c r="H327" s="132">
        <v>1.8408648648648651</v>
      </c>
      <c r="I327" s="132">
        <v>25.978378378378377</v>
      </c>
      <c r="J327" s="136"/>
    </row>
    <row r="328" spans="1:10" s="67" customFormat="1" x14ac:dyDescent="0.25">
      <c r="A328" s="139" t="s">
        <v>5</v>
      </c>
      <c r="B328" s="140">
        <v>14101</v>
      </c>
      <c r="C328" s="140" t="s">
        <v>167</v>
      </c>
      <c r="D328" s="126">
        <v>43690</v>
      </c>
      <c r="E328" s="66">
        <v>44104</v>
      </c>
      <c r="F328" s="132">
        <v>26.076000000000001</v>
      </c>
      <c r="G328" s="132">
        <v>0</v>
      </c>
      <c r="H328" s="132">
        <v>1.9196129032258058</v>
      </c>
      <c r="I328" s="132">
        <v>23.771612903225808</v>
      </c>
      <c r="J328" s="136"/>
    </row>
    <row r="329" spans="1:10" s="67" customFormat="1" x14ac:dyDescent="0.25">
      <c r="A329" s="139" t="s">
        <v>5</v>
      </c>
      <c r="B329" s="140">
        <v>14100</v>
      </c>
      <c r="C329" s="140" t="s">
        <v>168</v>
      </c>
      <c r="D329" s="126">
        <v>43690</v>
      </c>
      <c r="E329" s="66">
        <v>44104</v>
      </c>
      <c r="F329" s="132">
        <v>21.824624999999994</v>
      </c>
      <c r="G329" s="132">
        <v>0</v>
      </c>
      <c r="H329" s="132">
        <v>2.0111250000000003</v>
      </c>
      <c r="I329" s="132">
        <v>20.024999999999995</v>
      </c>
      <c r="J329" s="136"/>
    </row>
    <row r="330" spans="1:10" s="67" customFormat="1" x14ac:dyDescent="0.25">
      <c r="A330" s="139" t="s">
        <v>5</v>
      </c>
      <c r="B330" s="140">
        <v>14099</v>
      </c>
      <c r="C330" s="140" t="s">
        <v>169</v>
      </c>
      <c r="D330" s="126">
        <v>43690</v>
      </c>
      <c r="E330" s="66">
        <v>44104</v>
      </c>
      <c r="F330" s="132">
        <v>16.229999999999997</v>
      </c>
      <c r="G330" s="132">
        <v>0.23887500000000039</v>
      </c>
      <c r="H330" s="132">
        <v>0.92174999999999951</v>
      </c>
      <c r="I330" s="132">
        <v>14.017499999999997</v>
      </c>
      <c r="J330" s="136"/>
    </row>
    <row r="331" spans="1:10" s="67" customFormat="1" x14ac:dyDescent="0.25">
      <c r="A331" s="139" t="s">
        <v>5</v>
      </c>
      <c r="B331" s="140">
        <v>14098</v>
      </c>
      <c r="C331" s="140" t="s">
        <v>170</v>
      </c>
      <c r="D331" s="126">
        <v>43690</v>
      </c>
      <c r="E331" s="66">
        <v>44104</v>
      </c>
      <c r="F331" s="132">
        <v>20.500399999999999</v>
      </c>
      <c r="G331" s="132">
        <v>0.20400000000000154</v>
      </c>
      <c r="H331" s="132">
        <v>1.8692000000000004</v>
      </c>
      <c r="I331" s="132">
        <v>17.087999999999997</v>
      </c>
      <c r="J331" s="136"/>
    </row>
    <row r="332" spans="1:10" s="67" customFormat="1" x14ac:dyDescent="0.25">
      <c r="A332" s="139" t="s">
        <v>5</v>
      </c>
      <c r="B332" s="140">
        <v>14097</v>
      </c>
      <c r="C332" s="140" t="s">
        <v>171</v>
      </c>
      <c r="D332" s="126">
        <v>43690</v>
      </c>
      <c r="E332" s="66">
        <v>44104</v>
      </c>
      <c r="F332" s="132">
        <v>28.711600000000001</v>
      </c>
      <c r="G332" s="132">
        <v>7.4799999999999325E-2</v>
      </c>
      <c r="H332" s="132">
        <v>3.0700000000000007</v>
      </c>
      <c r="I332" s="132">
        <v>26.700000000000003</v>
      </c>
      <c r="J332" s="136"/>
    </row>
    <row r="333" spans="1:10" s="67" customFormat="1" x14ac:dyDescent="0.25">
      <c r="A333" s="139" t="s">
        <v>5</v>
      </c>
      <c r="B333" s="140">
        <v>14096</v>
      </c>
      <c r="C333" s="140" t="s">
        <v>172</v>
      </c>
      <c r="D333" s="126">
        <v>43690</v>
      </c>
      <c r="E333" s="66">
        <v>44104</v>
      </c>
      <c r="F333" s="132">
        <v>23.279599999999999</v>
      </c>
      <c r="G333" s="132">
        <v>0</v>
      </c>
      <c r="H333" s="132">
        <v>2.1451999999999996</v>
      </c>
      <c r="I333" s="132">
        <v>21.36</v>
      </c>
      <c r="J333" s="136"/>
    </row>
    <row r="334" spans="1:10" s="67" customFormat="1" x14ac:dyDescent="0.25">
      <c r="A334" s="139" t="s">
        <v>5</v>
      </c>
      <c r="B334" s="140">
        <v>14095</v>
      </c>
      <c r="C334" s="140" t="s">
        <v>173</v>
      </c>
      <c r="D334" s="126">
        <v>43690</v>
      </c>
      <c r="E334" s="66">
        <v>44104</v>
      </c>
      <c r="F334" s="132">
        <v>25.584800000000001</v>
      </c>
      <c r="G334" s="132">
        <v>0</v>
      </c>
      <c r="H334" s="132">
        <v>2.4879999999999991</v>
      </c>
      <c r="I334" s="132">
        <v>24.564000000000004</v>
      </c>
      <c r="J334" s="136"/>
    </row>
    <row r="335" spans="1:10" s="67" customFormat="1" x14ac:dyDescent="0.25">
      <c r="A335" s="139" t="s">
        <v>5</v>
      </c>
      <c r="B335" s="140">
        <v>14094</v>
      </c>
      <c r="C335" s="140" t="s">
        <v>174</v>
      </c>
      <c r="D335" s="126">
        <v>43690</v>
      </c>
      <c r="E335" s="66">
        <v>44104</v>
      </c>
      <c r="F335" s="132">
        <v>33.625090909090908</v>
      </c>
      <c r="G335" s="132">
        <v>0</v>
      </c>
      <c r="H335" s="132">
        <v>3.2672727272727276</v>
      </c>
      <c r="I335" s="132">
        <v>30.098181818181821</v>
      </c>
      <c r="J335" s="136"/>
    </row>
    <row r="336" spans="1:10" s="67" customFormat="1" x14ac:dyDescent="0.25">
      <c r="A336" s="139" t="s">
        <v>5</v>
      </c>
      <c r="B336" s="140">
        <v>14093</v>
      </c>
      <c r="C336" s="140" t="s">
        <v>175</v>
      </c>
      <c r="D336" s="126">
        <v>43690</v>
      </c>
      <c r="E336" s="66">
        <v>44104</v>
      </c>
      <c r="F336" s="132">
        <v>28.237600000000008</v>
      </c>
      <c r="G336" s="132">
        <v>0.29200000000000115</v>
      </c>
      <c r="H336" s="132">
        <v>3.1368000000000009</v>
      </c>
      <c r="I336" s="132">
        <v>25.632000000000005</v>
      </c>
      <c r="J336" s="136"/>
    </row>
    <row r="337" spans="1:10" s="67" customFormat="1" x14ac:dyDescent="0.25">
      <c r="A337" s="139" t="s">
        <v>5</v>
      </c>
      <c r="B337" s="140">
        <v>14092</v>
      </c>
      <c r="C337" s="140" t="s">
        <v>176</v>
      </c>
      <c r="D337" s="126">
        <v>43690</v>
      </c>
      <c r="E337" s="66">
        <v>44104</v>
      </c>
      <c r="F337" s="132">
        <v>32.578499999999991</v>
      </c>
      <c r="G337" s="132">
        <v>0</v>
      </c>
      <c r="H337" s="132">
        <v>1.4940000000000015</v>
      </c>
      <c r="I337" s="132">
        <v>31.03875</v>
      </c>
      <c r="J337" s="136"/>
    </row>
    <row r="338" spans="1:10" s="67" customFormat="1" x14ac:dyDescent="0.25">
      <c r="A338" s="139" t="s">
        <v>5</v>
      </c>
      <c r="B338" s="140">
        <v>14091</v>
      </c>
      <c r="C338" s="140" t="s">
        <v>177</v>
      </c>
      <c r="D338" s="126">
        <v>43690</v>
      </c>
      <c r="E338" s="66">
        <v>44104</v>
      </c>
      <c r="F338" s="132">
        <v>27.37866666666666</v>
      </c>
      <c r="G338" s="132">
        <v>0</v>
      </c>
      <c r="H338" s="132">
        <v>1.5506666666666686</v>
      </c>
      <c r="I338" s="132">
        <v>25.809999999999995</v>
      </c>
      <c r="J338" s="136"/>
    </row>
    <row r="339" spans="1:10" s="67" customFormat="1" x14ac:dyDescent="0.25">
      <c r="A339" s="139" t="s">
        <v>5</v>
      </c>
      <c r="B339" s="140">
        <v>14090</v>
      </c>
      <c r="C339" s="140" t="s">
        <v>178</v>
      </c>
      <c r="D339" s="126">
        <v>43690</v>
      </c>
      <c r="E339" s="66">
        <v>44104</v>
      </c>
      <c r="F339" s="132">
        <v>37.796640000000004</v>
      </c>
      <c r="G339" s="132">
        <v>0</v>
      </c>
      <c r="H339" s="132">
        <v>1.6612800000000001</v>
      </c>
      <c r="I339" s="132">
        <v>35.884799999999998</v>
      </c>
      <c r="J339" s="136"/>
    </row>
    <row r="340" spans="1:10" s="67" customFormat="1" x14ac:dyDescent="0.25">
      <c r="A340" s="139" t="s">
        <v>5</v>
      </c>
      <c r="B340" s="140">
        <v>14089</v>
      </c>
      <c r="C340" s="140" t="s">
        <v>179</v>
      </c>
      <c r="D340" s="126">
        <v>43690</v>
      </c>
      <c r="E340" s="66">
        <v>44104</v>
      </c>
      <c r="F340" s="132">
        <v>44.961599999999997</v>
      </c>
      <c r="G340" s="132">
        <v>0</v>
      </c>
      <c r="H340" s="132">
        <v>1.8787199999999991</v>
      </c>
      <c r="I340" s="132">
        <v>42.2928</v>
      </c>
      <c r="J340" s="136"/>
    </row>
    <row r="341" spans="1:10" s="67" customFormat="1" x14ac:dyDescent="0.25">
      <c r="A341" s="139" t="s">
        <v>5</v>
      </c>
      <c r="B341" s="140">
        <v>14088</v>
      </c>
      <c r="C341" s="140" t="s">
        <v>180</v>
      </c>
      <c r="D341" s="126">
        <v>43690</v>
      </c>
      <c r="E341" s="66">
        <v>44104</v>
      </c>
      <c r="F341" s="132">
        <v>39.503040000000006</v>
      </c>
      <c r="G341" s="132">
        <v>0</v>
      </c>
      <c r="H341" s="132">
        <v>1.4208000000000007</v>
      </c>
      <c r="I341" s="132">
        <v>37.166399999999996</v>
      </c>
      <c r="J341" s="136"/>
    </row>
    <row r="342" spans="1:10" s="67" customFormat="1" x14ac:dyDescent="0.25">
      <c r="A342" s="139" t="s">
        <v>5</v>
      </c>
      <c r="B342" s="140">
        <v>14087</v>
      </c>
      <c r="C342" s="140" t="s">
        <v>181</v>
      </c>
      <c r="D342" s="126">
        <v>43690</v>
      </c>
      <c r="E342" s="66">
        <v>44104</v>
      </c>
      <c r="F342" s="132">
        <v>38.351200000000006</v>
      </c>
      <c r="G342" s="132">
        <v>0</v>
      </c>
      <c r="H342" s="132">
        <v>2.1087999999999987</v>
      </c>
      <c r="I342" s="132">
        <v>35.244000000000014</v>
      </c>
      <c r="J342" s="136"/>
    </row>
    <row r="343" spans="1:10" s="67" customFormat="1" x14ac:dyDescent="0.25">
      <c r="A343" s="139" t="s">
        <v>5</v>
      </c>
      <c r="B343" s="140">
        <v>14086</v>
      </c>
      <c r="C343" s="140" t="s">
        <v>182</v>
      </c>
      <c r="D343" s="126">
        <v>43690</v>
      </c>
      <c r="E343" s="66">
        <v>44104</v>
      </c>
      <c r="F343" s="132">
        <v>30.082064516129041</v>
      </c>
      <c r="G343" s="132">
        <v>0</v>
      </c>
      <c r="H343" s="132">
        <v>1.698580645161291</v>
      </c>
      <c r="I343" s="132">
        <v>28.939354838709679</v>
      </c>
      <c r="J343" s="136"/>
    </row>
    <row r="344" spans="1:10" s="67" customFormat="1" x14ac:dyDescent="0.25">
      <c r="A344" s="139" t="s">
        <v>5</v>
      </c>
      <c r="B344" s="140">
        <v>14085</v>
      </c>
      <c r="C344" s="140" t="s">
        <v>183</v>
      </c>
      <c r="D344" s="126">
        <v>43690</v>
      </c>
      <c r="E344" s="66">
        <v>44104</v>
      </c>
      <c r="F344" s="132">
        <v>35.705571428571425</v>
      </c>
      <c r="G344" s="132">
        <v>0</v>
      </c>
      <c r="H344" s="132">
        <v>2.9729999999999999</v>
      </c>
      <c r="I344" s="132">
        <v>33.184285714285714</v>
      </c>
      <c r="J344" s="136"/>
    </row>
    <row r="345" spans="1:10" s="67" customFormat="1" x14ac:dyDescent="0.25">
      <c r="A345" s="139" t="s">
        <v>5</v>
      </c>
      <c r="B345" s="140">
        <v>14084</v>
      </c>
      <c r="C345" s="140" t="s">
        <v>184</v>
      </c>
      <c r="D345" s="126">
        <v>43690</v>
      </c>
      <c r="E345" s="66">
        <v>44104</v>
      </c>
      <c r="F345" s="132">
        <v>10.255285714285714</v>
      </c>
      <c r="G345" s="132">
        <v>6.4714285714287237E-2</v>
      </c>
      <c r="H345" s="132">
        <v>0.74614285714285733</v>
      </c>
      <c r="I345" s="132">
        <v>8.01</v>
      </c>
      <c r="J345" s="136"/>
    </row>
    <row r="346" spans="1:10" s="67" customFormat="1" x14ac:dyDescent="0.25">
      <c r="A346" s="139" t="s">
        <v>5</v>
      </c>
      <c r="B346" s="140">
        <v>14083</v>
      </c>
      <c r="C346" s="140" t="s">
        <v>185</v>
      </c>
      <c r="D346" s="126">
        <v>43690</v>
      </c>
      <c r="E346" s="66">
        <v>44104</v>
      </c>
      <c r="F346" s="132">
        <v>42.370799999999996</v>
      </c>
      <c r="G346" s="132">
        <v>0.91680000000000483</v>
      </c>
      <c r="H346" s="132">
        <v>0.29160000000000019</v>
      </c>
      <c r="I346" s="132">
        <v>32.040000000000006</v>
      </c>
      <c r="J346" s="136"/>
    </row>
    <row r="347" spans="1:10" s="67" customFormat="1" x14ac:dyDescent="0.25">
      <c r="A347" s="139" t="s">
        <v>5</v>
      </c>
      <c r="B347" s="140">
        <v>14082</v>
      </c>
      <c r="C347" s="140" t="s">
        <v>186</v>
      </c>
      <c r="D347" s="126">
        <v>43690</v>
      </c>
      <c r="E347" s="66">
        <v>44104</v>
      </c>
      <c r="F347" s="132">
        <v>2.099446153846154</v>
      </c>
      <c r="G347" s="132">
        <v>6.4061538461538586E-2</v>
      </c>
      <c r="H347" s="132">
        <v>0.17612307692307694</v>
      </c>
      <c r="I347" s="132">
        <v>1.4787692307692308</v>
      </c>
      <c r="J347" s="136"/>
    </row>
    <row r="348" spans="1:10" s="67" customFormat="1" x14ac:dyDescent="0.25">
      <c r="A348" s="139" t="s">
        <v>5</v>
      </c>
      <c r="B348" s="140">
        <v>14081</v>
      </c>
      <c r="C348" s="140" t="s">
        <v>187</v>
      </c>
      <c r="D348" s="126">
        <v>43690</v>
      </c>
      <c r="E348" s="66">
        <v>44104</v>
      </c>
      <c r="F348" s="132">
        <v>10.190999999999999</v>
      </c>
      <c r="G348" s="132">
        <v>1.0230000000000004</v>
      </c>
      <c r="H348" s="132">
        <v>0</v>
      </c>
      <c r="I348" s="132">
        <v>8.01</v>
      </c>
      <c r="J348" s="136"/>
    </row>
    <row r="349" spans="1:10" s="173" customFormat="1" x14ac:dyDescent="0.25">
      <c r="A349" s="168" t="s">
        <v>5</v>
      </c>
      <c r="B349" s="167">
        <v>14040</v>
      </c>
      <c r="C349" s="167" t="s">
        <v>226</v>
      </c>
      <c r="D349" s="169">
        <v>43685</v>
      </c>
      <c r="E349" s="170">
        <v>44104</v>
      </c>
      <c r="F349" s="171">
        <v>36.449230769230766</v>
      </c>
      <c r="G349" s="171">
        <v>0.39938461538461578</v>
      </c>
      <c r="H349" s="171">
        <v>2.7298461538461556</v>
      </c>
      <c r="I349" s="171">
        <v>33.683076923076918</v>
      </c>
      <c r="J349" s="172" t="s">
        <v>776</v>
      </c>
    </row>
    <row r="350" spans="1:10" s="67" customFormat="1" x14ac:dyDescent="0.25">
      <c r="A350" s="139" t="s">
        <v>5</v>
      </c>
      <c r="B350" s="140">
        <v>13852</v>
      </c>
      <c r="C350" s="140" t="s">
        <v>266</v>
      </c>
      <c r="D350" s="126">
        <v>43676</v>
      </c>
      <c r="E350" s="66">
        <v>44104</v>
      </c>
      <c r="F350" s="132">
        <v>0.14124</v>
      </c>
      <c r="G350" s="132">
        <v>0</v>
      </c>
      <c r="H350" s="132">
        <v>0.2742</v>
      </c>
      <c r="I350" s="132">
        <v>0</v>
      </c>
      <c r="J350" s="136"/>
    </row>
    <row r="351" spans="1:10" s="67" customFormat="1" x14ac:dyDescent="0.25">
      <c r="A351" s="139" t="s">
        <v>5</v>
      </c>
      <c r="B351" s="140">
        <v>13851</v>
      </c>
      <c r="C351" s="140" t="s">
        <v>267</v>
      </c>
      <c r="D351" s="126">
        <v>43676</v>
      </c>
      <c r="E351" s="66">
        <v>44104</v>
      </c>
      <c r="F351" s="132">
        <v>39.977723076923084</v>
      </c>
      <c r="G351" s="132">
        <v>0.15064615384615412</v>
      </c>
      <c r="H351" s="132">
        <v>2.8619076923076925</v>
      </c>
      <c r="I351" s="132">
        <v>36.476307692307692</v>
      </c>
      <c r="J351" s="136"/>
    </row>
    <row r="352" spans="1:10" s="67" customFormat="1" x14ac:dyDescent="0.25">
      <c r="A352" s="139" t="s">
        <v>5</v>
      </c>
      <c r="B352" s="140">
        <v>13850</v>
      </c>
      <c r="C352" s="140" t="s">
        <v>268</v>
      </c>
      <c r="D352" s="126">
        <v>43676</v>
      </c>
      <c r="E352" s="66">
        <v>44104</v>
      </c>
      <c r="F352" s="132">
        <v>35.780742857142855</v>
      </c>
      <c r="G352" s="132">
        <v>0</v>
      </c>
      <c r="H352" s="132">
        <v>2.8283999999999985</v>
      </c>
      <c r="I352" s="132">
        <v>33.87085714285714</v>
      </c>
      <c r="J352" s="136"/>
    </row>
    <row r="353" spans="1:10" s="67" customFormat="1" x14ac:dyDescent="0.25">
      <c r="A353" s="139" t="s">
        <v>5</v>
      </c>
      <c r="B353" s="140">
        <v>13849</v>
      </c>
      <c r="C353" s="140" t="s">
        <v>269</v>
      </c>
      <c r="D353" s="126">
        <v>43676</v>
      </c>
      <c r="E353" s="66">
        <v>44104</v>
      </c>
      <c r="F353" s="132">
        <v>33.67938461538462</v>
      </c>
      <c r="G353" s="132">
        <v>0</v>
      </c>
      <c r="H353" s="132">
        <v>2.3335384615384611</v>
      </c>
      <c r="I353" s="132">
        <v>32.04</v>
      </c>
      <c r="J353" s="136"/>
    </row>
    <row r="354" spans="1:10" s="67" customFormat="1" x14ac:dyDescent="0.25">
      <c r="A354" s="139" t="s">
        <v>5</v>
      </c>
      <c r="B354" s="140">
        <v>13848</v>
      </c>
      <c r="C354" s="140" t="s">
        <v>270</v>
      </c>
      <c r="D354" s="126">
        <v>43676</v>
      </c>
      <c r="E354" s="66">
        <v>44104</v>
      </c>
      <c r="F354" s="132">
        <v>35.809885714285713</v>
      </c>
      <c r="G354" s="132">
        <v>0</v>
      </c>
      <c r="H354" s="132">
        <v>2.1180000000000008</v>
      </c>
      <c r="I354" s="132">
        <v>33.413142857142859</v>
      </c>
      <c r="J354" s="136"/>
    </row>
    <row r="355" spans="1:10" s="67" customFormat="1" x14ac:dyDescent="0.25">
      <c r="A355" s="139" t="s">
        <v>5</v>
      </c>
      <c r="B355" s="140">
        <v>13847</v>
      </c>
      <c r="C355" s="140" t="s">
        <v>271</v>
      </c>
      <c r="D355" s="126">
        <v>43676</v>
      </c>
      <c r="E355" s="66">
        <v>44104</v>
      </c>
      <c r="F355" s="132">
        <v>30.937150684931506</v>
      </c>
      <c r="G355" s="132">
        <v>0</v>
      </c>
      <c r="H355" s="132">
        <v>1.8156164383561637</v>
      </c>
      <c r="I355" s="132">
        <v>28.528767123287682</v>
      </c>
      <c r="J355" s="136"/>
    </row>
    <row r="356" spans="1:10" s="67" customFormat="1" x14ac:dyDescent="0.25">
      <c r="A356" s="139" t="s">
        <v>5</v>
      </c>
      <c r="B356" s="140">
        <v>13846</v>
      </c>
      <c r="C356" s="140" t="s">
        <v>272</v>
      </c>
      <c r="D356" s="126">
        <v>43676</v>
      </c>
      <c r="E356" s="66">
        <v>44104</v>
      </c>
      <c r="F356" s="132">
        <v>31.503257142857144</v>
      </c>
      <c r="G356" s="132">
        <v>0</v>
      </c>
      <c r="H356" s="132">
        <v>2.2685142857142848</v>
      </c>
      <c r="I356" s="132">
        <v>29.751428571428573</v>
      </c>
      <c r="J356" s="136"/>
    </row>
    <row r="357" spans="1:10" s="67" customFormat="1" x14ac:dyDescent="0.25">
      <c r="A357" s="139" t="s">
        <v>5</v>
      </c>
      <c r="B357" s="140">
        <v>13845</v>
      </c>
      <c r="C357" s="140" t="s">
        <v>273</v>
      </c>
      <c r="D357" s="126">
        <v>43676</v>
      </c>
      <c r="E357" s="66">
        <v>44104</v>
      </c>
      <c r="F357" s="132">
        <v>11.65270588235294</v>
      </c>
      <c r="G357" s="132">
        <v>0.28182352941176564</v>
      </c>
      <c r="H357" s="132">
        <v>0.33776470588235247</v>
      </c>
      <c r="I357" s="132">
        <v>7.5388235294117649</v>
      </c>
      <c r="J357" s="136"/>
    </row>
    <row r="358" spans="1:10" s="67" customFormat="1" x14ac:dyDescent="0.25">
      <c r="A358" s="139" t="s">
        <v>5</v>
      </c>
      <c r="B358" s="140">
        <v>13844</v>
      </c>
      <c r="C358" s="140" t="s">
        <v>274</v>
      </c>
      <c r="D358" s="126">
        <v>43676</v>
      </c>
      <c r="E358" s="66">
        <v>44104</v>
      </c>
      <c r="F358" s="132">
        <v>8.9960597014925376</v>
      </c>
      <c r="G358" s="132">
        <v>0</v>
      </c>
      <c r="H358" s="132">
        <v>0.56382089552238823</v>
      </c>
      <c r="I358" s="132">
        <v>5.7385074626865658</v>
      </c>
      <c r="J358" s="136"/>
    </row>
    <row r="359" spans="1:10" s="67" customFormat="1" x14ac:dyDescent="0.25">
      <c r="A359" s="139" t="s">
        <v>5</v>
      </c>
      <c r="B359" s="140">
        <v>13843</v>
      </c>
      <c r="C359" s="140" t="s">
        <v>275</v>
      </c>
      <c r="D359" s="126">
        <v>43676</v>
      </c>
      <c r="E359" s="66">
        <v>44104</v>
      </c>
      <c r="F359" s="132">
        <v>34.19206451612903</v>
      </c>
      <c r="G359" s="132">
        <v>7.4903225806454268E-2</v>
      </c>
      <c r="H359" s="132">
        <v>2.7551612903225804</v>
      </c>
      <c r="I359" s="132">
        <v>31.006451612903223</v>
      </c>
      <c r="J359" s="136"/>
    </row>
    <row r="360" spans="1:10" s="67" customFormat="1" x14ac:dyDescent="0.25">
      <c r="A360" s="139" t="s">
        <v>5</v>
      </c>
      <c r="B360" s="140">
        <v>13842</v>
      </c>
      <c r="C360" s="140" t="s">
        <v>276</v>
      </c>
      <c r="D360" s="126">
        <v>43676</v>
      </c>
      <c r="E360" s="66">
        <v>44104</v>
      </c>
      <c r="F360" s="132">
        <v>36.758163934426236</v>
      </c>
      <c r="G360" s="132">
        <v>0.3035409836065579</v>
      </c>
      <c r="H360" s="132">
        <v>2.5384918032786894</v>
      </c>
      <c r="I360" s="132">
        <v>33.61573770491804</v>
      </c>
      <c r="J360" s="136"/>
    </row>
    <row r="361" spans="1:10" s="67" customFormat="1" x14ac:dyDescent="0.25">
      <c r="A361" s="139" t="s">
        <v>5</v>
      </c>
      <c r="B361" s="140">
        <v>13841</v>
      </c>
      <c r="C361" s="140" t="s">
        <v>277</v>
      </c>
      <c r="D361" s="126">
        <v>43676</v>
      </c>
      <c r="E361" s="66">
        <v>44104</v>
      </c>
      <c r="F361" s="132">
        <v>32.659333333333336</v>
      </c>
      <c r="G361" s="132">
        <v>0.24755555555555395</v>
      </c>
      <c r="H361" s="132">
        <v>2.5860000000000007</v>
      </c>
      <c r="I361" s="132">
        <v>29.666666666666664</v>
      </c>
      <c r="J361" s="136"/>
    </row>
    <row r="362" spans="1:10" s="67" customFormat="1" x14ac:dyDescent="0.25">
      <c r="A362" s="139" t="s">
        <v>5</v>
      </c>
      <c r="B362" s="140">
        <v>13840</v>
      </c>
      <c r="C362" s="140" t="s">
        <v>278</v>
      </c>
      <c r="D362" s="126">
        <v>43676</v>
      </c>
      <c r="E362" s="66">
        <v>44104</v>
      </c>
      <c r="F362" s="132">
        <v>23.626114285714284</v>
      </c>
      <c r="G362" s="132">
        <v>0.35142857142857292</v>
      </c>
      <c r="H362" s="132">
        <v>1.2234857142857141</v>
      </c>
      <c r="I362" s="132">
        <v>19.681714285714285</v>
      </c>
      <c r="J362" s="136"/>
    </row>
    <row r="363" spans="1:10" s="67" customFormat="1" x14ac:dyDescent="0.25">
      <c r="A363" s="139" t="s">
        <v>5</v>
      </c>
      <c r="B363" s="140">
        <v>13839</v>
      </c>
      <c r="C363" s="140" t="s">
        <v>279</v>
      </c>
      <c r="D363" s="126">
        <v>43676</v>
      </c>
      <c r="E363" s="66">
        <v>44104</v>
      </c>
      <c r="F363" s="132">
        <v>39.201999999999998</v>
      </c>
      <c r="G363" s="132">
        <v>0.17460000000000173</v>
      </c>
      <c r="H363" s="132">
        <v>2.9904000000000011</v>
      </c>
      <c r="I363" s="132">
        <v>36.845999999999997</v>
      </c>
      <c r="J363" s="136"/>
    </row>
    <row r="364" spans="1:10" s="67" customFormat="1" x14ac:dyDescent="0.25">
      <c r="A364" s="139" t="s">
        <v>5</v>
      </c>
      <c r="B364" s="140">
        <v>13838</v>
      </c>
      <c r="C364" s="140" t="s">
        <v>280</v>
      </c>
      <c r="D364" s="126">
        <v>43676</v>
      </c>
      <c r="E364" s="66">
        <v>44104</v>
      </c>
      <c r="F364" s="132">
        <v>45.820600000000006</v>
      </c>
      <c r="G364" s="132">
        <v>0.12400000000000079</v>
      </c>
      <c r="H364" s="132">
        <v>3.2578</v>
      </c>
      <c r="I364" s="132">
        <v>43.788000000000011</v>
      </c>
      <c r="J364" s="136"/>
    </row>
    <row r="365" spans="1:10" s="67" customFormat="1" x14ac:dyDescent="0.25">
      <c r="A365" s="139" t="s">
        <v>5</v>
      </c>
      <c r="B365" s="140">
        <v>13837</v>
      </c>
      <c r="C365" s="140" t="s">
        <v>281</v>
      </c>
      <c r="D365" s="126">
        <v>43676</v>
      </c>
      <c r="E365" s="66">
        <v>44104</v>
      </c>
      <c r="F365" s="132">
        <v>97.488800000000012</v>
      </c>
      <c r="G365" s="132">
        <v>1.4176000000000073</v>
      </c>
      <c r="H365" s="132">
        <v>6.0888000000000035</v>
      </c>
      <c r="I365" s="132">
        <v>90.78</v>
      </c>
      <c r="J365" s="136"/>
    </row>
    <row r="366" spans="1:10" s="67" customFormat="1" x14ac:dyDescent="0.25">
      <c r="A366" s="139" t="s">
        <v>5</v>
      </c>
      <c r="B366" s="140">
        <v>13836</v>
      </c>
      <c r="C366" s="140" t="s">
        <v>282</v>
      </c>
      <c r="D366" s="126">
        <v>43676</v>
      </c>
      <c r="E366" s="66">
        <v>44104</v>
      </c>
      <c r="F366" s="132">
        <v>78.881200000000007</v>
      </c>
      <c r="G366" s="132">
        <v>0.23840000000000641</v>
      </c>
      <c r="H366" s="132">
        <v>4.9332000000000029</v>
      </c>
      <c r="I366" s="132">
        <v>71.555999999999997</v>
      </c>
      <c r="J366" s="136"/>
    </row>
    <row r="367" spans="1:10" s="67" customFormat="1" x14ac:dyDescent="0.25">
      <c r="A367" s="139" t="s">
        <v>5</v>
      </c>
      <c r="B367" s="140">
        <v>13835</v>
      </c>
      <c r="C367" s="140" t="s">
        <v>283</v>
      </c>
      <c r="D367" s="126">
        <v>43676</v>
      </c>
      <c r="E367" s="66">
        <v>44104</v>
      </c>
      <c r="F367" s="132">
        <v>61.41573913043478</v>
      </c>
      <c r="G367" s="132">
        <v>1.9160869565217407</v>
      </c>
      <c r="H367" s="132">
        <v>4.2759130434782637</v>
      </c>
      <c r="I367" s="132">
        <v>56.418260869565209</v>
      </c>
      <c r="J367" s="136"/>
    </row>
    <row r="368" spans="1:10" s="67" customFormat="1" x14ac:dyDescent="0.25">
      <c r="A368" s="139" t="s">
        <v>5</v>
      </c>
      <c r="B368" s="140">
        <v>13834</v>
      </c>
      <c r="C368" s="140" t="s">
        <v>284</v>
      </c>
      <c r="D368" s="126">
        <v>43676</v>
      </c>
      <c r="E368" s="66">
        <v>44104</v>
      </c>
      <c r="F368" s="132">
        <v>52.795058823529402</v>
      </c>
      <c r="G368" s="132">
        <v>0.78211764705882891</v>
      </c>
      <c r="H368" s="132">
        <v>2.835999999999999</v>
      </c>
      <c r="I368" s="132">
        <v>46.489411764705885</v>
      </c>
      <c r="J368" s="136"/>
    </row>
    <row r="369" spans="1:10" s="67" customFormat="1" x14ac:dyDescent="0.25">
      <c r="A369" s="139" t="s">
        <v>5</v>
      </c>
      <c r="B369" s="140">
        <v>13833</v>
      </c>
      <c r="C369" s="140" t="s">
        <v>285</v>
      </c>
      <c r="D369" s="126">
        <v>43676</v>
      </c>
      <c r="E369" s="66">
        <v>44104</v>
      </c>
      <c r="F369" s="132">
        <v>50.266559999999998</v>
      </c>
      <c r="G369" s="132">
        <v>1.0416000000000043</v>
      </c>
      <c r="H369" s="132">
        <v>3.3724799999999968</v>
      </c>
      <c r="I369" s="132">
        <v>47.419199999999996</v>
      </c>
      <c r="J369" s="136"/>
    </row>
    <row r="370" spans="1:10" s="67" customFormat="1" x14ac:dyDescent="0.25">
      <c r="A370" s="139" t="s">
        <v>5</v>
      </c>
      <c r="B370" s="140">
        <v>13832</v>
      </c>
      <c r="C370" s="140" t="s">
        <v>286</v>
      </c>
      <c r="D370" s="126">
        <v>43676</v>
      </c>
      <c r="E370" s="66">
        <v>44104</v>
      </c>
      <c r="F370" s="132">
        <v>44.560560000000002</v>
      </c>
      <c r="G370" s="132">
        <v>0.50064000000000175</v>
      </c>
      <c r="H370" s="132">
        <v>3.1370400000000012</v>
      </c>
      <c r="I370" s="132">
        <v>41.011200000000002</v>
      </c>
      <c r="J370" s="136"/>
    </row>
    <row r="371" spans="1:10" s="67" customFormat="1" x14ac:dyDescent="0.25">
      <c r="A371" s="139" t="s">
        <v>5</v>
      </c>
      <c r="B371" s="140">
        <v>13831</v>
      </c>
      <c r="C371" s="140" t="s">
        <v>287</v>
      </c>
      <c r="D371" s="126">
        <v>43676</v>
      </c>
      <c r="E371" s="66">
        <v>44104</v>
      </c>
      <c r="F371" s="132">
        <v>51.651600000000002</v>
      </c>
      <c r="G371" s="132">
        <v>0.89472000000000351</v>
      </c>
      <c r="H371" s="132">
        <v>2.989680000000003</v>
      </c>
      <c r="I371" s="132">
        <v>48.059999999999995</v>
      </c>
      <c r="J371" s="136"/>
    </row>
    <row r="372" spans="1:10" s="67" customFormat="1" x14ac:dyDescent="0.25">
      <c r="A372" s="139" t="s">
        <v>5</v>
      </c>
      <c r="B372" s="140">
        <v>13830</v>
      </c>
      <c r="C372" s="140" t="s">
        <v>288</v>
      </c>
      <c r="D372" s="126">
        <v>43676</v>
      </c>
      <c r="E372" s="66">
        <v>44104</v>
      </c>
      <c r="F372" s="132">
        <v>68.209818181818179</v>
      </c>
      <c r="G372" s="132">
        <v>2.6578181818181763</v>
      </c>
      <c r="H372" s="132">
        <v>3.8025454545454562</v>
      </c>
      <c r="I372" s="132">
        <v>63.109090909090909</v>
      </c>
      <c r="J372" s="136"/>
    </row>
    <row r="373" spans="1:10" s="67" customFormat="1" x14ac:dyDescent="0.25">
      <c r="A373" s="139" t="s">
        <v>5</v>
      </c>
      <c r="B373" s="140">
        <v>13829</v>
      </c>
      <c r="C373" s="140" t="s">
        <v>289</v>
      </c>
      <c r="D373" s="126">
        <v>43676</v>
      </c>
      <c r="E373" s="66">
        <v>44104</v>
      </c>
      <c r="F373" s="132">
        <v>35.630399999999995</v>
      </c>
      <c r="G373" s="132">
        <v>0</v>
      </c>
      <c r="H373" s="132">
        <v>3.1176000000000008</v>
      </c>
      <c r="I373" s="132">
        <v>25.632000000000001</v>
      </c>
      <c r="J373" s="136"/>
    </row>
    <row r="374" spans="1:10" s="67" customFormat="1" x14ac:dyDescent="0.25">
      <c r="A374" s="139" t="s">
        <v>5</v>
      </c>
      <c r="B374" s="140">
        <v>13828</v>
      </c>
      <c r="C374" s="140" t="s">
        <v>290</v>
      </c>
      <c r="D374" s="126">
        <v>43676</v>
      </c>
      <c r="E374" s="66">
        <v>44104</v>
      </c>
      <c r="F374" s="132">
        <v>15.909749999999999</v>
      </c>
      <c r="G374" s="132">
        <v>0</v>
      </c>
      <c r="H374" s="132">
        <v>0.9589499999999993</v>
      </c>
      <c r="I374" s="132">
        <v>13.216499999999998</v>
      </c>
      <c r="J374" s="136"/>
    </row>
    <row r="375" spans="1:10" s="67" customFormat="1" x14ac:dyDescent="0.25">
      <c r="A375" s="139" t="s">
        <v>5</v>
      </c>
      <c r="B375" s="140">
        <v>13827</v>
      </c>
      <c r="C375" s="140" t="s">
        <v>291</v>
      </c>
      <c r="D375" s="126">
        <v>43676</v>
      </c>
      <c r="E375" s="66">
        <v>44104</v>
      </c>
      <c r="F375" s="132">
        <v>9.5480999999999998</v>
      </c>
      <c r="G375" s="132">
        <v>0.36254999999999959</v>
      </c>
      <c r="H375" s="132">
        <v>0.70499999999999974</v>
      </c>
      <c r="I375" s="132">
        <v>8.0100000000000016</v>
      </c>
      <c r="J375" s="136"/>
    </row>
    <row r="376" spans="1:10" s="67" customFormat="1" x14ac:dyDescent="0.25">
      <c r="A376" s="139" t="s">
        <v>5</v>
      </c>
      <c r="B376" s="140">
        <v>13822</v>
      </c>
      <c r="C376" s="140" t="s">
        <v>292</v>
      </c>
      <c r="D376" s="127">
        <v>43671</v>
      </c>
      <c r="E376" s="66">
        <v>44104</v>
      </c>
      <c r="F376" s="132">
        <v>58.814545454545453</v>
      </c>
      <c r="G376" s="133">
        <v>0.7036363636363705</v>
      </c>
      <c r="H376" s="132">
        <v>4.12</v>
      </c>
      <c r="I376" s="132">
        <v>56.312727272727258</v>
      </c>
      <c r="J376" s="136"/>
    </row>
    <row r="377" spans="1:10" s="71" customFormat="1" x14ac:dyDescent="0.25">
      <c r="A377" s="138" t="s">
        <v>158</v>
      </c>
      <c r="B377" s="96">
        <v>14156</v>
      </c>
      <c r="C377" s="96" t="s">
        <v>159</v>
      </c>
      <c r="D377" s="101">
        <v>43704</v>
      </c>
      <c r="E377" s="22">
        <v>44105</v>
      </c>
      <c r="F377" s="131">
        <v>14.219999999999997</v>
      </c>
      <c r="G377" s="24">
        <v>0</v>
      </c>
      <c r="H377" s="131">
        <v>0</v>
      </c>
      <c r="I377" s="131">
        <v>0</v>
      </c>
      <c r="J377" s="135"/>
    </row>
    <row r="378" spans="1:10" x14ac:dyDescent="0.25">
      <c r="A378" s="96" t="s">
        <v>510</v>
      </c>
      <c r="B378" s="96">
        <v>0</v>
      </c>
      <c r="C378" s="96" t="s">
        <v>511</v>
      </c>
      <c r="D378" s="101">
        <v>42591</v>
      </c>
      <c r="E378" s="22">
        <v>44085</v>
      </c>
      <c r="F378" s="24">
        <v>3.5149315068493152</v>
      </c>
      <c r="G378" s="24">
        <v>0.91493150684931557</v>
      </c>
      <c r="H378" s="24">
        <v>0.78397260273972558</v>
      </c>
      <c r="I378" s="24">
        <v>2.5602739726027406</v>
      </c>
      <c r="J378" s="135"/>
    </row>
    <row r="379" spans="1:10" x14ac:dyDescent="0.25">
      <c r="A379" s="96" t="s">
        <v>510</v>
      </c>
      <c r="B379" s="96">
        <v>0</v>
      </c>
      <c r="C379" s="96" t="s">
        <v>512</v>
      </c>
      <c r="D379" s="101">
        <v>42591</v>
      </c>
      <c r="E379" s="22">
        <v>44085</v>
      </c>
      <c r="F379" s="24">
        <v>2.5564948453608243</v>
      </c>
      <c r="G379" s="24">
        <v>0.36577319587628931</v>
      </c>
      <c r="H379" s="24">
        <v>0.25835051546391768</v>
      </c>
      <c r="I379" s="24">
        <v>1.1010309278350505</v>
      </c>
      <c r="J379" s="135"/>
    </row>
    <row r="380" spans="1:10" x14ac:dyDescent="0.25">
      <c r="A380" s="96" t="s">
        <v>510</v>
      </c>
      <c r="B380" s="96">
        <v>0</v>
      </c>
      <c r="C380" s="96" t="s">
        <v>513</v>
      </c>
      <c r="D380" s="101">
        <v>42591</v>
      </c>
      <c r="E380" s="22">
        <v>44085</v>
      </c>
      <c r="F380" s="24">
        <v>8.7665656565656569</v>
      </c>
      <c r="G380" s="24">
        <v>1.2409090909090903</v>
      </c>
      <c r="H380" s="24">
        <v>1.0097979797979808</v>
      </c>
      <c r="I380" s="24">
        <v>7.0121212121212126</v>
      </c>
      <c r="J380" s="135"/>
    </row>
    <row r="381" spans="1:10" x14ac:dyDescent="0.25">
      <c r="A381" s="96" t="s">
        <v>510</v>
      </c>
      <c r="B381" s="96">
        <v>0</v>
      </c>
      <c r="C381" s="96" t="s">
        <v>514</v>
      </c>
      <c r="D381" s="101">
        <v>42591</v>
      </c>
      <c r="E381" s="22">
        <v>44085</v>
      </c>
      <c r="F381" s="24">
        <v>9.5782999999999987</v>
      </c>
      <c r="G381" s="24">
        <v>1.3451999999999997</v>
      </c>
      <c r="H381" s="24">
        <v>1.3737000000000017</v>
      </c>
      <c r="I381" s="24">
        <v>8.01</v>
      </c>
      <c r="J381" s="135"/>
    </row>
    <row r="382" spans="1:10" x14ac:dyDescent="0.25">
      <c r="A382" s="96" t="s">
        <v>510</v>
      </c>
      <c r="B382" s="96">
        <v>0</v>
      </c>
      <c r="C382" s="96" t="s">
        <v>515</v>
      </c>
      <c r="D382" s="101">
        <v>42591</v>
      </c>
      <c r="E382" s="22">
        <v>44085</v>
      </c>
      <c r="F382" s="24">
        <v>21.779799999999998</v>
      </c>
      <c r="G382" s="24">
        <v>1.3121000000000023</v>
      </c>
      <c r="H382" s="24">
        <v>2.2107999999999981</v>
      </c>
      <c r="I382" s="24">
        <v>18.690000000000005</v>
      </c>
      <c r="J382" s="135"/>
    </row>
    <row r="383" spans="1:10" x14ac:dyDescent="0.25">
      <c r="A383" s="96" t="s">
        <v>510</v>
      </c>
      <c r="B383" s="96">
        <v>0</v>
      </c>
      <c r="C383" s="96" t="s">
        <v>516</v>
      </c>
      <c r="D383" s="101">
        <v>42591</v>
      </c>
      <c r="E383" s="22">
        <v>44085</v>
      </c>
      <c r="F383" s="24">
        <v>3.6234020618556699</v>
      </c>
      <c r="G383" s="24">
        <v>0.26814432989690723</v>
      </c>
      <c r="H383" s="24">
        <v>0.19948453608247421</v>
      </c>
      <c r="I383" s="24">
        <v>3.0278350515463925</v>
      </c>
      <c r="J383" s="135"/>
    </row>
    <row r="384" spans="1:10" x14ac:dyDescent="0.25">
      <c r="A384" s="96" t="s">
        <v>510</v>
      </c>
      <c r="B384" s="96">
        <v>0</v>
      </c>
      <c r="C384" s="96" t="s">
        <v>517</v>
      </c>
      <c r="D384" s="101">
        <v>42591</v>
      </c>
      <c r="E384" s="22">
        <v>44085</v>
      </c>
      <c r="F384" s="24">
        <v>3.276899999999999</v>
      </c>
      <c r="G384" s="24">
        <v>0.34210000000000074</v>
      </c>
      <c r="H384" s="24">
        <v>0.4720999999999998</v>
      </c>
      <c r="I384" s="24">
        <v>2.4029999999999991</v>
      </c>
      <c r="J384" s="135"/>
    </row>
    <row r="385" spans="1:10" x14ac:dyDescent="0.25">
      <c r="A385" s="96" t="s">
        <v>510</v>
      </c>
      <c r="B385" s="96">
        <v>0</v>
      </c>
      <c r="C385" s="96" t="s">
        <v>518</v>
      </c>
      <c r="D385" s="101">
        <v>42591</v>
      </c>
      <c r="E385" s="22">
        <v>44085</v>
      </c>
      <c r="F385" s="24">
        <v>3.6177999999999999</v>
      </c>
      <c r="G385" s="24">
        <v>0.41610000000000008</v>
      </c>
      <c r="H385" s="24">
        <v>0.10080000000000006</v>
      </c>
      <c r="I385" s="24">
        <v>3.2040000000000006</v>
      </c>
      <c r="J385" s="135"/>
    </row>
    <row r="386" spans="1:10" x14ac:dyDescent="0.25">
      <c r="A386" s="96" t="s">
        <v>510</v>
      </c>
      <c r="B386" s="96">
        <v>0</v>
      </c>
      <c r="C386" s="96" t="s">
        <v>519</v>
      </c>
      <c r="D386" s="101">
        <v>42591</v>
      </c>
      <c r="E386" s="22">
        <v>44085</v>
      </c>
      <c r="F386" s="24">
        <v>5.5554838709677421</v>
      </c>
      <c r="G386" s="24">
        <v>1.1270967741935485</v>
      </c>
      <c r="H386" s="24">
        <v>7.5913978494624071E-2</v>
      </c>
      <c r="I386" s="24">
        <v>4.5935483870967744</v>
      </c>
      <c r="J386" s="135"/>
    </row>
    <row r="387" spans="1:10" x14ac:dyDescent="0.25">
      <c r="A387" s="96" t="s">
        <v>510</v>
      </c>
      <c r="B387" s="96">
        <v>0</v>
      </c>
      <c r="C387" s="96" t="s">
        <v>520</v>
      </c>
      <c r="D387" s="101">
        <v>42591</v>
      </c>
      <c r="E387" s="22">
        <v>44085</v>
      </c>
      <c r="F387" s="24">
        <v>2.6145</v>
      </c>
      <c r="G387" s="24">
        <v>0.11680000000000021</v>
      </c>
      <c r="H387" s="24">
        <v>6.4700000000000035E-2</v>
      </c>
      <c r="I387" s="24">
        <v>1.8689999999999998</v>
      </c>
      <c r="J387" s="135"/>
    </row>
    <row r="388" spans="1:10" x14ac:dyDescent="0.25">
      <c r="A388" s="96" t="s">
        <v>510</v>
      </c>
      <c r="B388" s="96">
        <v>0</v>
      </c>
      <c r="C388" s="96" t="s">
        <v>521</v>
      </c>
      <c r="D388" s="101">
        <v>42591</v>
      </c>
      <c r="E388" s="22">
        <v>44085</v>
      </c>
      <c r="F388" s="24">
        <v>4.6424489795918369</v>
      </c>
      <c r="G388" s="24">
        <v>0.16877551020408188</v>
      </c>
      <c r="H388" s="24">
        <v>0.13918367346938759</v>
      </c>
      <c r="I388" s="24">
        <v>3.2693877551020414</v>
      </c>
      <c r="J388" s="135"/>
    </row>
    <row r="389" spans="1:10" x14ac:dyDescent="0.25">
      <c r="A389" s="96" t="s">
        <v>510</v>
      </c>
      <c r="B389" s="96">
        <v>0</v>
      </c>
      <c r="C389" s="96" t="s">
        <v>522</v>
      </c>
      <c r="D389" s="101">
        <v>42591</v>
      </c>
      <c r="E389" s="22">
        <v>44085</v>
      </c>
      <c r="F389" s="24">
        <v>4.6034042553191492</v>
      </c>
      <c r="G389" s="24">
        <v>3.9468085106383111E-2</v>
      </c>
      <c r="H389" s="24">
        <v>0.52234042553191495</v>
      </c>
      <c r="I389" s="24">
        <v>3.4085106382978729</v>
      </c>
      <c r="J389" s="135"/>
    </row>
    <row r="390" spans="1:10" x14ac:dyDescent="0.25">
      <c r="A390" s="96" t="s">
        <v>510</v>
      </c>
      <c r="B390" s="96">
        <v>0</v>
      </c>
      <c r="C390" s="96" t="s">
        <v>523</v>
      </c>
      <c r="D390" s="101">
        <v>42591</v>
      </c>
      <c r="E390" s="22">
        <v>44085</v>
      </c>
      <c r="F390" s="24">
        <v>5.4343999999999992</v>
      </c>
      <c r="G390" s="24">
        <v>0.51900000000000013</v>
      </c>
      <c r="H390" s="24">
        <v>0.18919999999999992</v>
      </c>
      <c r="I390" s="24">
        <v>3.7380000000000013</v>
      </c>
      <c r="J390" s="135"/>
    </row>
    <row r="391" spans="1:10" x14ac:dyDescent="0.25">
      <c r="A391" s="96" t="s">
        <v>510</v>
      </c>
      <c r="B391" s="96">
        <v>0</v>
      </c>
      <c r="C391" s="96" t="s">
        <v>524</v>
      </c>
      <c r="D391" s="101">
        <v>42591</v>
      </c>
      <c r="E391" s="22">
        <v>44085</v>
      </c>
      <c r="F391" s="24">
        <v>5.6217204301075263</v>
      </c>
      <c r="G391" s="24">
        <v>0.22258064516129075</v>
      </c>
      <c r="H391" s="24">
        <v>0.4027956989247311</v>
      </c>
      <c r="I391" s="24">
        <v>3.4451612903225795</v>
      </c>
      <c r="J391" s="135"/>
    </row>
    <row r="392" spans="1:10" x14ac:dyDescent="0.25">
      <c r="A392" s="96" t="s">
        <v>510</v>
      </c>
      <c r="B392" s="96">
        <v>0</v>
      </c>
      <c r="C392" s="96" t="s">
        <v>525</v>
      </c>
      <c r="D392" s="101">
        <v>42591</v>
      </c>
      <c r="E392" s="22">
        <v>44085</v>
      </c>
      <c r="F392" s="24">
        <v>4.818585858585859</v>
      </c>
      <c r="G392" s="24">
        <v>0.24292929292929358</v>
      </c>
      <c r="H392" s="24">
        <v>0.27494949494949505</v>
      </c>
      <c r="I392" s="24">
        <v>3.2363636363636346</v>
      </c>
      <c r="J392" s="135"/>
    </row>
    <row r="393" spans="1:10" x14ac:dyDescent="0.25">
      <c r="A393" s="96" t="s">
        <v>510</v>
      </c>
      <c r="B393" s="96">
        <v>0</v>
      </c>
      <c r="C393" s="96" t="s">
        <v>526</v>
      </c>
      <c r="D393" s="101">
        <v>42591</v>
      </c>
      <c r="E393" s="22">
        <v>44085</v>
      </c>
      <c r="F393" s="24">
        <v>7.3667346938775502</v>
      </c>
      <c r="G393" s="24">
        <v>1.0366326530612247</v>
      </c>
      <c r="H393" s="24">
        <v>0.37836734693877555</v>
      </c>
      <c r="I393" s="24">
        <v>5.7214285714285724</v>
      </c>
      <c r="J393" s="135"/>
    </row>
    <row r="394" spans="1:10" x14ac:dyDescent="0.25">
      <c r="A394" s="96" t="s">
        <v>510</v>
      </c>
      <c r="B394" s="96">
        <v>0</v>
      </c>
      <c r="C394" s="96" t="s">
        <v>527</v>
      </c>
      <c r="D394" s="101">
        <v>42591</v>
      </c>
      <c r="E394" s="22">
        <v>44085</v>
      </c>
      <c r="F394" s="24">
        <v>2.4805999999999999</v>
      </c>
      <c r="G394" s="24">
        <v>0.38140000000000018</v>
      </c>
      <c r="H394" s="24">
        <v>5.4000000000000575E-3</v>
      </c>
      <c r="I394" s="24">
        <v>1.6019999999999994</v>
      </c>
      <c r="J394" s="135"/>
    </row>
    <row r="395" spans="1:10" x14ac:dyDescent="0.25">
      <c r="A395" s="96" t="s">
        <v>510</v>
      </c>
      <c r="B395" s="96">
        <v>0</v>
      </c>
      <c r="C395" s="96" t="s">
        <v>528</v>
      </c>
      <c r="D395" s="101">
        <v>42591</v>
      </c>
      <c r="E395" s="22">
        <v>44085</v>
      </c>
      <c r="F395" s="24">
        <v>3.4151041666666657</v>
      </c>
      <c r="G395" s="24">
        <v>0.41177083333333353</v>
      </c>
      <c r="H395" s="24">
        <v>0</v>
      </c>
      <c r="I395" s="24">
        <v>2.5031249999999994</v>
      </c>
      <c r="J395" s="135"/>
    </row>
    <row r="396" spans="1:10" x14ac:dyDescent="0.25">
      <c r="A396" s="96" t="s">
        <v>510</v>
      </c>
      <c r="B396" s="96">
        <v>0</v>
      </c>
      <c r="C396" s="96" t="s">
        <v>529</v>
      </c>
      <c r="D396" s="101">
        <v>42591</v>
      </c>
      <c r="E396" s="22">
        <v>44085</v>
      </c>
      <c r="F396" s="24">
        <v>12.544545454545457</v>
      </c>
      <c r="G396" s="24">
        <v>0.55415584415584529</v>
      </c>
      <c r="H396" s="24">
        <v>0.68532467532467589</v>
      </c>
      <c r="I396" s="24">
        <v>9.7090909090909054</v>
      </c>
      <c r="J396" s="135"/>
    </row>
    <row r="397" spans="1:10" x14ac:dyDescent="0.25">
      <c r="A397" s="138" t="s">
        <v>510</v>
      </c>
      <c r="B397" s="96">
        <v>0</v>
      </c>
      <c r="C397" s="96" t="s">
        <v>511</v>
      </c>
      <c r="D397" s="101">
        <v>42605</v>
      </c>
      <c r="E397" s="22">
        <v>44084</v>
      </c>
      <c r="F397" s="105">
        <v>5.1670833333333333</v>
      </c>
      <c r="G397" s="105">
        <v>0.76687500000000031</v>
      </c>
      <c r="H397" s="105">
        <v>0.26666666666666666</v>
      </c>
      <c r="I397" s="105">
        <v>3.337499999999999</v>
      </c>
      <c r="J397" s="137"/>
    </row>
    <row r="398" spans="1:10" x14ac:dyDescent="0.25">
      <c r="A398" s="138" t="s">
        <v>510</v>
      </c>
      <c r="B398" s="96">
        <v>0</v>
      </c>
      <c r="C398" s="96" t="s">
        <v>512</v>
      </c>
      <c r="D398" s="101">
        <v>42605</v>
      </c>
      <c r="E398" s="22">
        <v>44084</v>
      </c>
      <c r="F398" s="105">
        <v>4.4601063829787249</v>
      </c>
      <c r="G398" s="105">
        <v>0.29265957446808538</v>
      </c>
      <c r="H398" s="105">
        <v>0.72010638297872342</v>
      </c>
      <c r="I398" s="105">
        <v>0.28404255319148963</v>
      </c>
      <c r="J398" s="137"/>
    </row>
    <row r="399" spans="1:10" x14ac:dyDescent="0.25">
      <c r="A399" s="138" t="s">
        <v>510</v>
      </c>
      <c r="B399" s="96">
        <v>0</v>
      </c>
      <c r="C399" s="96" t="s">
        <v>513</v>
      </c>
      <c r="D399" s="101">
        <v>42605</v>
      </c>
      <c r="E399" s="22">
        <v>44084</v>
      </c>
      <c r="F399" s="105">
        <v>3.6611458333333329</v>
      </c>
      <c r="G399" s="105">
        <v>0.27093750000000011</v>
      </c>
      <c r="H399" s="105">
        <v>0.20156249999999998</v>
      </c>
      <c r="I399" s="105">
        <v>2.7812499999999996</v>
      </c>
      <c r="J399" s="137"/>
    </row>
    <row r="400" spans="1:10" x14ac:dyDescent="0.25">
      <c r="A400" s="33" t="s">
        <v>510</v>
      </c>
      <c r="B400" s="25">
        <v>0</v>
      </c>
      <c r="C400" s="25" t="s">
        <v>514</v>
      </c>
      <c r="D400" s="35">
        <v>42605</v>
      </c>
      <c r="E400" s="22">
        <v>44084</v>
      </c>
      <c r="F400" s="105">
        <v>3.9196000000000004</v>
      </c>
      <c r="G400" s="105">
        <v>0</v>
      </c>
      <c r="H400" s="105">
        <v>0</v>
      </c>
      <c r="I400" s="105">
        <v>3.7380000000000004</v>
      </c>
      <c r="J400" s="137"/>
    </row>
    <row r="401" spans="1:10" x14ac:dyDescent="0.25">
      <c r="A401" s="138" t="s">
        <v>510</v>
      </c>
      <c r="B401" s="96">
        <v>0</v>
      </c>
      <c r="C401" s="96" t="s">
        <v>515</v>
      </c>
      <c r="D401" s="101">
        <v>42605</v>
      </c>
      <c r="E401" s="22">
        <v>44084</v>
      </c>
      <c r="F401" s="105">
        <v>4.6802072538860093</v>
      </c>
      <c r="G401" s="105">
        <v>0.52455958549222814</v>
      </c>
      <c r="H401" s="105">
        <v>0.74611398963730569</v>
      </c>
      <c r="I401" s="105">
        <v>3.0435233160621751</v>
      </c>
      <c r="J401" s="137"/>
    </row>
    <row r="402" spans="1:10" x14ac:dyDescent="0.25">
      <c r="A402" s="138" t="s">
        <v>510</v>
      </c>
      <c r="B402" s="96">
        <v>0</v>
      </c>
      <c r="C402" s="96" t="s">
        <v>516</v>
      </c>
      <c r="D402" s="101">
        <v>42605</v>
      </c>
      <c r="E402" s="22">
        <v>44084</v>
      </c>
      <c r="F402" s="105">
        <v>7.323434343434343</v>
      </c>
      <c r="G402" s="105">
        <v>0.60131313131313213</v>
      </c>
      <c r="H402" s="105">
        <v>0.52808080808080859</v>
      </c>
      <c r="I402" s="105">
        <v>4.8545454545454554</v>
      </c>
      <c r="J402" s="137"/>
    </row>
    <row r="403" spans="1:10" x14ac:dyDescent="0.25">
      <c r="A403" s="33" t="s">
        <v>510</v>
      </c>
      <c r="B403" s="25">
        <v>0</v>
      </c>
      <c r="C403" s="25" t="s">
        <v>517</v>
      </c>
      <c r="D403" s="35">
        <v>42605</v>
      </c>
      <c r="E403" s="22">
        <v>44084</v>
      </c>
      <c r="F403" s="105">
        <v>4.6229319371727753</v>
      </c>
      <c r="G403" s="105">
        <v>0.42240837696335115</v>
      </c>
      <c r="H403" s="105">
        <v>0.33748691099476463</v>
      </c>
      <c r="I403" s="105">
        <v>2.7958115183246082</v>
      </c>
      <c r="J403" s="137"/>
    </row>
    <row r="404" spans="1:10" x14ac:dyDescent="0.25">
      <c r="A404" s="138" t="s">
        <v>510</v>
      </c>
      <c r="B404" s="96">
        <v>0</v>
      </c>
      <c r="C404" s="96" t="s">
        <v>518</v>
      </c>
      <c r="D404" s="101">
        <v>42605</v>
      </c>
      <c r="E404" s="22">
        <v>44084</v>
      </c>
      <c r="F404" s="105">
        <v>4.5673195876288668</v>
      </c>
      <c r="G404" s="105">
        <v>0.19907216494845406</v>
      </c>
      <c r="H404" s="105">
        <v>0.41061855670103092</v>
      </c>
      <c r="I404" s="105">
        <v>2.7525773195876284</v>
      </c>
      <c r="J404" s="137"/>
    </row>
    <row r="405" spans="1:10" x14ac:dyDescent="0.25">
      <c r="A405" s="138" t="s">
        <v>510</v>
      </c>
      <c r="B405" s="96">
        <v>0</v>
      </c>
      <c r="C405" s="96" t="s">
        <v>519</v>
      </c>
      <c r="D405" s="101">
        <v>42605</v>
      </c>
      <c r="E405" s="22">
        <v>44084</v>
      </c>
      <c r="F405" s="105">
        <v>4.1439000000000004</v>
      </c>
      <c r="G405" s="105">
        <v>0.82620000000000005</v>
      </c>
      <c r="H405" s="105">
        <v>1.1844999999999999</v>
      </c>
      <c r="I405" s="105">
        <v>2.4030000000000014</v>
      </c>
      <c r="J405" s="137"/>
    </row>
    <row r="406" spans="1:10" x14ac:dyDescent="0.25">
      <c r="A406" s="138" t="s">
        <v>510</v>
      </c>
      <c r="B406" s="96">
        <v>0</v>
      </c>
      <c r="C406" s="96" t="s">
        <v>520</v>
      </c>
      <c r="D406" s="101">
        <v>42605</v>
      </c>
      <c r="E406" s="22">
        <v>44084</v>
      </c>
      <c r="F406" s="105">
        <v>4.7536734693877554</v>
      </c>
      <c r="G406" s="105">
        <v>1.6118367346938782</v>
      </c>
      <c r="H406" s="105">
        <v>0.98591836734693927</v>
      </c>
      <c r="I406" s="105">
        <v>0.272448979591837</v>
      </c>
      <c r="J406" s="137"/>
    </row>
    <row r="407" spans="1:10" x14ac:dyDescent="0.25">
      <c r="A407" s="138" t="s">
        <v>510</v>
      </c>
      <c r="B407" s="96">
        <v>0</v>
      </c>
      <c r="C407" s="96" t="s">
        <v>521</v>
      </c>
      <c r="D407" s="101">
        <v>42605</v>
      </c>
      <c r="E407" s="22">
        <v>44084</v>
      </c>
      <c r="F407" s="105">
        <v>5.9989361702127662</v>
      </c>
      <c r="G407" s="105">
        <v>0.82744680851063901</v>
      </c>
      <c r="H407" s="105">
        <v>0.52574468085106407</v>
      </c>
      <c r="I407" s="105">
        <v>3.4085106382978712</v>
      </c>
      <c r="J407" s="137"/>
    </row>
    <row r="408" spans="1:10" x14ac:dyDescent="0.25">
      <c r="A408" s="138" t="s">
        <v>510</v>
      </c>
      <c r="B408" s="96">
        <v>0</v>
      </c>
      <c r="C408" s="96" t="s">
        <v>522</v>
      </c>
      <c r="D408" s="101">
        <v>42605</v>
      </c>
      <c r="E408" s="22">
        <v>44084</v>
      </c>
      <c r="F408" s="105">
        <v>11.073829787234045</v>
      </c>
      <c r="G408" s="105">
        <v>1.0832978723404274</v>
      </c>
      <c r="H408" s="105">
        <v>0.81531914893616975</v>
      </c>
      <c r="I408" s="105">
        <v>7.385106382978722</v>
      </c>
      <c r="J408" s="137"/>
    </row>
    <row r="409" spans="1:10" x14ac:dyDescent="0.25">
      <c r="A409" s="138" t="s">
        <v>510</v>
      </c>
      <c r="B409" s="96">
        <v>0</v>
      </c>
      <c r="C409" s="96" t="s">
        <v>523</v>
      </c>
      <c r="D409" s="101">
        <v>42605</v>
      </c>
      <c r="E409" s="22">
        <v>44084</v>
      </c>
      <c r="F409" s="105">
        <v>7.7703030303030314</v>
      </c>
      <c r="G409" s="105">
        <v>0.77989898989898998</v>
      </c>
      <c r="H409" s="105">
        <v>0.55474747474747454</v>
      </c>
      <c r="I409" s="105">
        <v>4.8545454545454572</v>
      </c>
      <c r="J409" s="137"/>
    </row>
    <row r="410" spans="1:10" x14ac:dyDescent="0.25">
      <c r="A410" s="138" t="s">
        <v>510</v>
      </c>
      <c r="B410" s="96">
        <v>0</v>
      </c>
      <c r="C410" s="96" t="s">
        <v>524</v>
      </c>
      <c r="D410" s="101">
        <v>42605</v>
      </c>
      <c r="E410" s="22">
        <v>44084</v>
      </c>
      <c r="F410" s="105">
        <v>7.5520218579234957</v>
      </c>
      <c r="G410" s="105">
        <v>0.59879781420765044</v>
      </c>
      <c r="H410" s="105">
        <v>0.70918032786885177</v>
      </c>
      <c r="I410" s="105">
        <v>5.252459016393443</v>
      </c>
      <c r="J410" s="137"/>
    </row>
    <row r="411" spans="1:10" x14ac:dyDescent="0.25">
      <c r="A411" s="138" t="s">
        <v>510</v>
      </c>
      <c r="B411" s="96">
        <v>0</v>
      </c>
      <c r="C411" s="96" t="s">
        <v>525</v>
      </c>
      <c r="D411" s="101">
        <v>42605</v>
      </c>
      <c r="E411" s="22">
        <v>44084</v>
      </c>
      <c r="F411" s="105">
        <v>7.7916494845360829</v>
      </c>
      <c r="G411" s="105">
        <v>1.0413402061855672</v>
      </c>
      <c r="H411" s="105">
        <v>0.75783505154639175</v>
      </c>
      <c r="I411" s="105">
        <v>4.9546391752577321</v>
      </c>
      <c r="J411" s="137"/>
    </row>
    <row r="412" spans="1:10" x14ac:dyDescent="0.25">
      <c r="A412" s="138" t="s">
        <v>510</v>
      </c>
      <c r="B412" s="96">
        <v>0</v>
      </c>
      <c r="C412" s="96" t="s">
        <v>526</v>
      </c>
      <c r="D412" s="101">
        <v>42605</v>
      </c>
      <c r="E412" s="22">
        <v>44084</v>
      </c>
      <c r="F412" s="105">
        <v>6.4370930232558132</v>
      </c>
      <c r="G412" s="105">
        <v>0.72302325581395444</v>
      </c>
      <c r="H412" s="105">
        <v>0.6824418604651159</v>
      </c>
      <c r="I412" s="105">
        <v>4.0360465116279061</v>
      </c>
      <c r="J412" s="137"/>
    </row>
    <row r="413" spans="1:10" x14ac:dyDescent="0.25">
      <c r="A413" s="138" t="s">
        <v>510</v>
      </c>
      <c r="B413" s="96">
        <v>0</v>
      </c>
      <c r="C413" s="96" t="s">
        <v>527</v>
      </c>
      <c r="D413" s="101">
        <v>42605</v>
      </c>
      <c r="E413" s="22">
        <v>44084</v>
      </c>
      <c r="F413" s="105">
        <v>5.463718592964824</v>
      </c>
      <c r="G413" s="105">
        <v>3.4491457286432161</v>
      </c>
      <c r="H413" s="105">
        <v>0.24301507537688463</v>
      </c>
      <c r="I413" s="105">
        <v>1.3417085427135689</v>
      </c>
      <c r="J413" s="137"/>
    </row>
    <row r="414" spans="1:10" x14ac:dyDescent="0.25">
      <c r="A414" s="138" t="s">
        <v>510</v>
      </c>
      <c r="B414" s="96">
        <v>0</v>
      </c>
      <c r="C414" s="96" t="s">
        <v>528</v>
      </c>
      <c r="D414" s="101">
        <v>42605</v>
      </c>
      <c r="E414" s="22">
        <v>44084</v>
      </c>
      <c r="F414" s="105">
        <v>5.8451776649746208</v>
      </c>
      <c r="G414" s="105">
        <v>0.7345177664974617</v>
      </c>
      <c r="H414" s="105">
        <v>0.48477157360406081</v>
      </c>
      <c r="I414" s="105">
        <v>3.2527918781725895</v>
      </c>
      <c r="J414" s="137"/>
    </row>
    <row r="415" spans="1:10" x14ac:dyDescent="0.25">
      <c r="A415" s="138" t="s">
        <v>510</v>
      </c>
      <c r="B415" s="96">
        <v>0</v>
      </c>
      <c r="C415" s="96" t="s">
        <v>511</v>
      </c>
      <c r="D415" s="101">
        <v>42619</v>
      </c>
      <c r="E415" s="22">
        <v>44077</v>
      </c>
      <c r="F415" s="134">
        <v>3.6442708333333327</v>
      </c>
      <c r="G415" s="134">
        <v>0.46229166666666699</v>
      </c>
      <c r="H415" s="134">
        <v>0.37781250000000005</v>
      </c>
      <c r="I415" s="134">
        <v>2.5031249999999994</v>
      </c>
      <c r="J415" s="137"/>
    </row>
    <row r="416" spans="1:10" x14ac:dyDescent="0.25">
      <c r="A416" s="138" t="s">
        <v>510</v>
      </c>
      <c r="B416" s="96">
        <v>0</v>
      </c>
      <c r="C416" s="96" t="s">
        <v>512</v>
      </c>
      <c r="D416" s="101">
        <v>42619</v>
      </c>
      <c r="E416" s="22">
        <v>44077</v>
      </c>
      <c r="F416" s="134">
        <v>3.3031313131313129</v>
      </c>
      <c r="G416" s="134">
        <v>2.9923232323232329</v>
      </c>
      <c r="H416" s="134">
        <v>3.2544444444444447</v>
      </c>
      <c r="I416" s="134">
        <v>0.26969696969696993</v>
      </c>
      <c r="J416" s="137"/>
    </row>
    <row r="417" spans="1:10" x14ac:dyDescent="0.25">
      <c r="A417" s="138" t="s">
        <v>510</v>
      </c>
      <c r="B417" s="96">
        <v>0</v>
      </c>
      <c r="C417" s="96" t="s">
        <v>513</v>
      </c>
      <c r="D417" s="101">
        <v>42619</v>
      </c>
      <c r="E417" s="22">
        <v>44077</v>
      </c>
      <c r="F417" s="134">
        <v>3.5477777777777777</v>
      </c>
      <c r="G417" s="134">
        <v>0.18212121212121249</v>
      </c>
      <c r="H417" s="134">
        <v>0.93848484848484826</v>
      </c>
      <c r="I417" s="134">
        <v>3.2363636363636354</v>
      </c>
      <c r="J417" s="137"/>
    </row>
    <row r="418" spans="1:10" x14ac:dyDescent="0.25">
      <c r="A418" s="33" t="s">
        <v>510</v>
      </c>
      <c r="B418" s="25">
        <v>0</v>
      </c>
      <c r="C418" s="25" t="s">
        <v>514</v>
      </c>
      <c r="D418" s="35">
        <v>42619</v>
      </c>
      <c r="E418" s="22">
        <v>44077</v>
      </c>
      <c r="F418" s="134">
        <v>3.1746000000000008</v>
      </c>
      <c r="G418" s="134">
        <v>0.21270000000000014</v>
      </c>
      <c r="H418" s="134">
        <v>0.31959999999999966</v>
      </c>
      <c r="I418" s="134">
        <v>2.6700000000000008</v>
      </c>
      <c r="J418" s="137"/>
    </row>
    <row r="419" spans="1:10" x14ac:dyDescent="0.25">
      <c r="A419" s="138" t="s">
        <v>510</v>
      </c>
      <c r="B419" s="96">
        <v>0</v>
      </c>
      <c r="C419" s="96" t="s">
        <v>515</v>
      </c>
      <c r="D419" s="101">
        <v>42619</v>
      </c>
      <c r="E419" s="22">
        <v>44077</v>
      </c>
      <c r="F419" s="134">
        <v>2.2735999999999996</v>
      </c>
      <c r="G419" s="134">
        <v>4.2800000000000407E-2</v>
      </c>
      <c r="H419" s="134">
        <v>0.43599999999999978</v>
      </c>
      <c r="I419" s="134">
        <v>1.067999999999999</v>
      </c>
      <c r="J419" s="137"/>
    </row>
    <row r="420" spans="1:10" x14ac:dyDescent="0.25">
      <c r="A420" s="138" t="s">
        <v>510</v>
      </c>
      <c r="B420" s="96">
        <v>0</v>
      </c>
      <c r="C420" s="96" t="s">
        <v>516</v>
      </c>
      <c r="D420" s="101">
        <v>42619</v>
      </c>
      <c r="E420" s="22">
        <v>44077</v>
      </c>
      <c r="F420" s="134">
        <v>3.3790721649484534</v>
      </c>
      <c r="G420" s="134">
        <v>0.38010309278350496</v>
      </c>
      <c r="H420" s="134">
        <v>0.23391752577319574</v>
      </c>
      <c r="I420" s="134">
        <v>1.9268041237113398</v>
      </c>
      <c r="J420" s="137"/>
    </row>
    <row r="421" spans="1:10" x14ac:dyDescent="0.25">
      <c r="A421" s="33" t="s">
        <v>510</v>
      </c>
      <c r="B421" s="25">
        <v>0</v>
      </c>
      <c r="C421" s="25" t="s">
        <v>517</v>
      </c>
      <c r="D421" s="35">
        <v>42619</v>
      </c>
      <c r="E421" s="22">
        <v>44077</v>
      </c>
      <c r="F421" s="134">
        <v>3.7338999999999998</v>
      </c>
      <c r="G421" s="134">
        <v>0.28200000000000019</v>
      </c>
      <c r="H421" s="134">
        <v>0.81970000000000043</v>
      </c>
      <c r="I421" s="134">
        <v>2.403</v>
      </c>
      <c r="J421" s="137"/>
    </row>
    <row r="422" spans="1:10" x14ac:dyDescent="0.25">
      <c r="A422" s="138" t="s">
        <v>510</v>
      </c>
      <c r="B422" s="96">
        <v>0</v>
      </c>
      <c r="C422" s="96" t="s">
        <v>518</v>
      </c>
      <c r="D422" s="101">
        <v>42619</v>
      </c>
      <c r="E422" s="22">
        <v>44077</v>
      </c>
      <c r="F422" s="134">
        <v>2.6843999999999997</v>
      </c>
      <c r="G422" s="134">
        <v>0.61359999999999992</v>
      </c>
      <c r="H422" s="134">
        <v>0.55560000000000009</v>
      </c>
      <c r="I422" s="134">
        <v>1.6020000000000003</v>
      </c>
      <c r="J422" s="137"/>
    </row>
    <row r="423" spans="1:10" x14ac:dyDescent="0.25">
      <c r="A423" s="138" t="s">
        <v>510</v>
      </c>
      <c r="B423" s="96">
        <v>0</v>
      </c>
      <c r="C423" s="96" t="s">
        <v>519</v>
      </c>
      <c r="D423" s="101">
        <v>42619</v>
      </c>
      <c r="E423" s="22">
        <v>44077</v>
      </c>
      <c r="F423" s="134">
        <v>2.2573999999999996</v>
      </c>
      <c r="G423" s="134">
        <v>0.22649999999999976</v>
      </c>
      <c r="H423" s="134">
        <v>0.60520000000000007</v>
      </c>
      <c r="I423" s="134">
        <v>1.8689999999999998</v>
      </c>
      <c r="J423" s="137"/>
    </row>
    <row r="424" spans="1:10" x14ac:dyDescent="0.25">
      <c r="A424" s="138" t="s">
        <v>510</v>
      </c>
      <c r="B424" s="96">
        <v>0</v>
      </c>
      <c r="C424" s="96" t="s">
        <v>520</v>
      </c>
      <c r="D424" s="101">
        <v>42619</v>
      </c>
      <c r="E424" s="22">
        <v>44077</v>
      </c>
      <c r="F424" s="134">
        <v>2.4773999999999998</v>
      </c>
      <c r="G424" s="134">
        <v>0.27500000000000019</v>
      </c>
      <c r="H424" s="134">
        <v>0.98620000000000019</v>
      </c>
      <c r="I424" s="134">
        <v>1.6019999999999994</v>
      </c>
      <c r="J424" s="137"/>
    </row>
    <row r="425" spans="1:10" x14ac:dyDescent="0.25">
      <c r="A425" s="138" t="s">
        <v>510</v>
      </c>
      <c r="B425" s="96">
        <v>0</v>
      </c>
      <c r="C425" s="96" t="s">
        <v>521</v>
      </c>
      <c r="D425" s="101">
        <v>42619</v>
      </c>
      <c r="E425" s="22">
        <v>44077</v>
      </c>
      <c r="F425" s="134">
        <v>4.7387368421052622</v>
      </c>
      <c r="G425" s="134">
        <v>0.78221052631579002</v>
      </c>
      <c r="H425" s="134">
        <v>0.41978947368421038</v>
      </c>
      <c r="I425" s="134">
        <v>2.8105263157894749</v>
      </c>
      <c r="J425" s="137"/>
    </row>
    <row r="426" spans="1:10" x14ac:dyDescent="0.25">
      <c r="A426" s="138" t="s">
        <v>510</v>
      </c>
      <c r="B426" s="96">
        <v>0</v>
      </c>
      <c r="C426" s="96" t="s">
        <v>522</v>
      </c>
      <c r="D426" s="101">
        <v>42619</v>
      </c>
      <c r="E426" s="22">
        <v>44077</v>
      </c>
      <c r="F426" s="134">
        <v>2.6519999999999997</v>
      </c>
      <c r="G426" s="134">
        <v>0.98099999999999987</v>
      </c>
      <c r="H426" s="134">
        <v>0.89399999999999979</v>
      </c>
      <c r="I426" s="134">
        <v>1.3349999999999991</v>
      </c>
      <c r="J426" s="137"/>
    </row>
    <row r="427" spans="1:10" x14ac:dyDescent="0.25">
      <c r="A427" s="138" t="s">
        <v>510</v>
      </c>
      <c r="B427" s="96">
        <v>0</v>
      </c>
      <c r="C427" s="96" t="s">
        <v>523</v>
      </c>
      <c r="D427" s="101">
        <v>42619</v>
      </c>
      <c r="E427" s="22">
        <v>44077</v>
      </c>
      <c r="F427" s="134">
        <v>3.6169999999999995</v>
      </c>
      <c r="G427" s="134">
        <v>0.38950000000000012</v>
      </c>
      <c r="H427" s="134">
        <v>0.34599999999999992</v>
      </c>
      <c r="I427" s="134">
        <v>2.1360000000000001</v>
      </c>
      <c r="J427" s="137"/>
    </row>
    <row r="428" spans="1:10" x14ac:dyDescent="0.25">
      <c r="A428" s="138" t="s">
        <v>510</v>
      </c>
      <c r="B428" s="96">
        <v>0</v>
      </c>
      <c r="C428" s="96" t="s">
        <v>524</v>
      </c>
      <c r="D428" s="101">
        <v>42619</v>
      </c>
      <c r="E428" s="22">
        <v>44077</v>
      </c>
      <c r="F428" s="134">
        <v>3.38</v>
      </c>
      <c r="G428" s="134">
        <v>0.49810000000000043</v>
      </c>
      <c r="H428" s="134">
        <v>0.37939999999999979</v>
      </c>
      <c r="I428" s="134">
        <v>2.403</v>
      </c>
      <c r="J428" s="137"/>
    </row>
    <row r="429" spans="1:10" x14ac:dyDescent="0.25">
      <c r="A429" s="138" t="s">
        <v>510</v>
      </c>
      <c r="B429" s="96">
        <v>0</v>
      </c>
      <c r="C429" s="96" t="s">
        <v>525</v>
      </c>
      <c r="D429" s="101">
        <v>42619</v>
      </c>
      <c r="E429" s="22">
        <v>44077</v>
      </c>
      <c r="F429" s="134">
        <v>3.0714141414141416</v>
      </c>
      <c r="G429" s="134">
        <v>0.48212121212121234</v>
      </c>
      <c r="H429" s="134">
        <v>0.26292929292929296</v>
      </c>
      <c r="I429" s="134">
        <v>1.8878787878787877</v>
      </c>
      <c r="J429" s="137"/>
    </row>
    <row r="430" spans="1:10" x14ac:dyDescent="0.25">
      <c r="A430" s="138" t="s">
        <v>510</v>
      </c>
      <c r="B430" s="96">
        <v>0</v>
      </c>
      <c r="C430" s="96" t="s">
        <v>526</v>
      </c>
      <c r="D430" s="101">
        <v>42619</v>
      </c>
      <c r="E430" s="22">
        <v>44077</v>
      </c>
      <c r="F430" s="134">
        <v>2.0219999999999998</v>
      </c>
      <c r="G430" s="134">
        <v>0.38829999999999987</v>
      </c>
      <c r="H430" s="134">
        <v>0.14820000000000014</v>
      </c>
      <c r="I430" s="134">
        <v>1.3349999999999991</v>
      </c>
      <c r="J430" s="137"/>
    </row>
    <row r="431" spans="1:10" x14ac:dyDescent="0.25">
      <c r="A431" s="138" t="s">
        <v>510</v>
      </c>
      <c r="B431" s="96">
        <v>0</v>
      </c>
      <c r="C431" s="96" t="s">
        <v>527</v>
      </c>
      <c r="D431" s="101">
        <v>42619</v>
      </c>
      <c r="E431" s="22">
        <v>44077</v>
      </c>
      <c r="F431" s="134">
        <v>3.0714141414141416</v>
      </c>
      <c r="G431" s="134">
        <v>0.48212121212121206</v>
      </c>
      <c r="H431" s="134">
        <v>0.2629292929292929</v>
      </c>
      <c r="I431" s="134">
        <v>2.1575757575757577</v>
      </c>
      <c r="J431" s="137"/>
    </row>
    <row r="432" spans="1:10" x14ac:dyDescent="0.25">
      <c r="A432" s="138" t="s">
        <v>510</v>
      </c>
      <c r="B432" s="96">
        <v>0</v>
      </c>
      <c r="C432" s="96" t="s">
        <v>528</v>
      </c>
      <c r="D432" s="101">
        <v>42619</v>
      </c>
      <c r="E432" s="22">
        <v>44077</v>
      </c>
      <c r="F432" s="134">
        <v>3.1746000000000008</v>
      </c>
      <c r="G432" s="134">
        <v>0.21269999999999983</v>
      </c>
      <c r="H432" s="134">
        <v>0.31960000000000011</v>
      </c>
      <c r="I432" s="134">
        <v>1.8690000000000015</v>
      </c>
      <c r="J432" s="13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CF73-E84D-4CD5-B2DE-1985A061E5EA}">
  <dimension ref="A1:AA325"/>
  <sheetViews>
    <sheetView zoomScaleNormal="100" workbookViewId="0">
      <selection activeCell="M17" sqref="M17"/>
    </sheetView>
  </sheetViews>
  <sheetFormatPr defaultRowHeight="15" x14ac:dyDescent="0.25"/>
  <cols>
    <col min="1" max="1" width="45.42578125" style="130" bestFit="1" customWidth="1"/>
    <col min="2" max="2" width="12.85546875" style="164" bestFit="1" customWidth="1"/>
    <col min="3" max="3" width="13.5703125" style="155" bestFit="1" customWidth="1"/>
    <col min="4" max="4" width="9.7109375" style="161" bestFit="1" customWidth="1"/>
    <col min="5" max="5" width="8" style="161" customWidth="1"/>
    <col min="6" max="6" width="8.28515625" style="161" bestFit="1" customWidth="1"/>
    <col min="7" max="8" width="8" style="161" bestFit="1" customWidth="1"/>
    <col min="9" max="9" width="8" style="161" customWidth="1"/>
    <col min="10" max="11" width="9" style="161" customWidth="1"/>
    <col min="12" max="13" width="8.42578125" style="161" customWidth="1"/>
    <col min="14" max="15" width="9.5703125" style="161" bestFit="1" customWidth="1"/>
    <col min="16" max="16" width="9.42578125" style="161" bestFit="1" customWidth="1"/>
    <col min="17" max="17" width="8.42578125" style="155" bestFit="1" customWidth="1"/>
    <col min="18" max="18" width="7.5703125" style="155" bestFit="1" customWidth="1"/>
    <col min="19" max="19" width="9.140625" style="155" bestFit="1" customWidth="1"/>
    <col min="20" max="20" width="9.140625" style="156" customWidth="1"/>
    <col min="21" max="21" width="12.7109375" style="130" bestFit="1" customWidth="1"/>
    <col min="22" max="22" width="12.85546875" style="130" bestFit="1" customWidth="1"/>
    <col min="23" max="23" width="12.5703125" style="130" bestFit="1" customWidth="1"/>
    <col min="24" max="24" width="11.28515625" style="130" bestFit="1" customWidth="1"/>
    <col min="25" max="25" width="14.140625" style="130" bestFit="1" customWidth="1"/>
    <col min="26" max="26" width="19.7109375" style="130" bestFit="1" customWidth="1"/>
    <col min="27" max="27" width="6.28515625" style="157" bestFit="1" customWidth="1"/>
    <col min="256" max="256" width="45.42578125" bestFit="1" customWidth="1"/>
    <col min="257" max="257" width="12.85546875" bestFit="1" customWidth="1"/>
    <col min="258" max="258" width="13.5703125" bestFit="1" customWidth="1"/>
    <col min="259" max="259" width="13.5703125" customWidth="1"/>
    <col min="260" max="260" width="8" bestFit="1" customWidth="1"/>
    <col min="261" max="261" width="8" customWidth="1"/>
    <col min="262" max="262" width="8.28515625" bestFit="1" customWidth="1"/>
    <col min="263" max="264" width="8" bestFit="1" customWidth="1"/>
    <col min="265" max="265" width="8" customWidth="1"/>
    <col min="266" max="267" width="9" customWidth="1"/>
    <col min="268" max="269" width="8.42578125" customWidth="1"/>
    <col min="270" max="271" width="9.5703125" bestFit="1" customWidth="1"/>
    <col min="272" max="272" width="9.42578125" bestFit="1" customWidth="1"/>
    <col min="273" max="273" width="8.42578125" bestFit="1" customWidth="1"/>
    <col min="274" max="274" width="7.5703125" bestFit="1" customWidth="1"/>
    <col min="277" max="277" width="12.7109375" bestFit="1" customWidth="1"/>
    <col min="278" max="278" width="12.85546875" bestFit="1" customWidth="1"/>
    <col min="279" max="279" width="12.5703125" bestFit="1" customWidth="1"/>
    <col min="280" max="280" width="11.28515625" bestFit="1" customWidth="1"/>
    <col min="281" max="281" width="14.140625" bestFit="1" customWidth="1"/>
    <col min="282" max="282" width="19.7109375" bestFit="1" customWidth="1"/>
    <col min="283" max="283" width="6.28515625" bestFit="1" customWidth="1"/>
    <col min="512" max="512" width="45.42578125" bestFit="1" customWidth="1"/>
    <col min="513" max="513" width="12.85546875" bestFit="1" customWidth="1"/>
    <col min="514" max="514" width="13.5703125" bestFit="1" customWidth="1"/>
    <col min="515" max="515" width="13.5703125" customWidth="1"/>
    <col min="516" max="516" width="8" bestFit="1" customWidth="1"/>
    <col min="517" max="517" width="8" customWidth="1"/>
    <col min="518" max="518" width="8.28515625" bestFit="1" customWidth="1"/>
    <col min="519" max="520" width="8" bestFit="1" customWidth="1"/>
    <col min="521" max="521" width="8" customWidth="1"/>
    <col min="522" max="523" width="9" customWidth="1"/>
    <col min="524" max="525" width="8.42578125" customWidth="1"/>
    <col min="526" max="527" width="9.5703125" bestFit="1" customWidth="1"/>
    <col min="528" max="528" width="9.42578125" bestFit="1" customWidth="1"/>
    <col min="529" max="529" width="8.42578125" bestFit="1" customWidth="1"/>
    <col min="530" max="530" width="7.5703125" bestFit="1" customWidth="1"/>
    <col min="533" max="533" width="12.7109375" bestFit="1" customWidth="1"/>
    <col min="534" max="534" width="12.85546875" bestFit="1" customWidth="1"/>
    <col min="535" max="535" width="12.5703125" bestFit="1" customWidth="1"/>
    <col min="536" max="536" width="11.28515625" bestFit="1" customWidth="1"/>
    <col min="537" max="537" width="14.140625" bestFit="1" customWidth="1"/>
    <col min="538" max="538" width="19.7109375" bestFit="1" customWidth="1"/>
    <col min="539" max="539" width="6.28515625" bestFit="1" customWidth="1"/>
    <col min="768" max="768" width="45.42578125" bestFit="1" customWidth="1"/>
    <col min="769" max="769" width="12.85546875" bestFit="1" customWidth="1"/>
    <col min="770" max="770" width="13.5703125" bestFit="1" customWidth="1"/>
    <col min="771" max="771" width="13.5703125" customWidth="1"/>
    <col min="772" max="772" width="8" bestFit="1" customWidth="1"/>
    <col min="773" max="773" width="8" customWidth="1"/>
    <col min="774" max="774" width="8.28515625" bestFit="1" customWidth="1"/>
    <col min="775" max="776" width="8" bestFit="1" customWidth="1"/>
    <col min="777" max="777" width="8" customWidth="1"/>
    <col min="778" max="779" width="9" customWidth="1"/>
    <col min="780" max="781" width="8.42578125" customWidth="1"/>
    <col min="782" max="783" width="9.5703125" bestFit="1" customWidth="1"/>
    <col min="784" max="784" width="9.42578125" bestFit="1" customWidth="1"/>
    <col min="785" max="785" width="8.42578125" bestFit="1" customWidth="1"/>
    <col min="786" max="786" width="7.5703125" bestFit="1" customWidth="1"/>
    <col min="789" max="789" width="12.7109375" bestFit="1" customWidth="1"/>
    <col min="790" max="790" width="12.85546875" bestFit="1" customWidth="1"/>
    <col min="791" max="791" width="12.5703125" bestFit="1" customWidth="1"/>
    <col min="792" max="792" width="11.28515625" bestFit="1" customWidth="1"/>
    <col min="793" max="793" width="14.140625" bestFit="1" customWidth="1"/>
    <col min="794" max="794" width="19.7109375" bestFit="1" customWidth="1"/>
    <col min="795" max="795" width="6.28515625" bestFit="1" customWidth="1"/>
    <col min="1024" max="1024" width="45.42578125" bestFit="1" customWidth="1"/>
    <col min="1025" max="1025" width="12.85546875" bestFit="1" customWidth="1"/>
    <col min="1026" max="1026" width="13.5703125" bestFit="1" customWidth="1"/>
    <col min="1027" max="1027" width="13.5703125" customWidth="1"/>
    <col min="1028" max="1028" width="8" bestFit="1" customWidth="1"/>
    <col min="1029" max="1029" width="8" customWidth="1"/>
    <col min="1030" max="1030" width="8.28515625" bestFit="1" customWidth="1"/>
    <col min="1031" max="1032" width="8" bestFit="1" customWidth="1"/>
    <col min="1033" max="1033" width="8" customWidth="1"/>
    <col min="1034" max="1035" width="9" customWidth="1"/>
    <col min="1036" max="1037" width="8.42578125" customWidth="1"/>
    <col min="1038" max="1039" width="9.5703125" bestFit="1" customWidth="1"/>
    <col min="1040" max="1040" width="9.42578125" bestFit="1" customWidth="1"/>
    <col min="1041" max="1041" width="8.42578125" bestFit="1" customWidth="1"/>
    <col min="1042" max="1042" width="7.5703125" bestFit="1" customWidth="1"/>
    <col min="1045" max="1045" width="12.7109375" bestFit="1" customWidth="1"/>
    <col min="1046" max="1046" width="12.85546875" bestFit="1" customWidth="1"/>
    <col min="1047" max="1047" width="12.5703125" bestFit="1" customWidth="1"/>
    <col min="1048" max="1048" width="11.28515625" bestFit="1" customWidth="1"/>
    <col min="1049" max="1049" width="14.140625" bestFit="1" customWidth="1"/>
    <col min="1050" max="1050" width="19.7109375" bestFit="1" customWidth="1"/>
    <col min="1051" max="1051" width="6.28515625" bestFit="1" customWidth="1"/>
    <col min="1280" max="1280" width="45.42578125" bestFit="1" customWidth="1"/>
    <col min="1281" max="1281" width="12.85546875" bestFit="1" customWidth="1"/>
    <col min="1282" max="1282" width="13.5703125" bestFit="1" customWidth="1"/>
    <col min="1283" max="1283" width="13.5703125" customWidth="1"/>
    <col min="1284" max="1284" width="8" bestFit="1" customWidth="1"/>
    <col min="1285" max="1285" width="8" customWidth="1"/>
    <col min="1286" max="1286" width="8.28515625" bestFit="1" customWidth="1"/>
    <col min="1287" max="1288" width="8" bestFit="1" customWidth="1"/>
    <col min="1289" max="1289" width="8" customWidth="1"/>
    <col min="1290" max="1291" width="9" customWidth="1"/>
    <col min="1292" max="1293" width="8.42578125" customWidth="1"/>
    <col min="1294" max="1295" width="9.5703125" bestFit="1" customWidth="1"/>
    <col min="1296" max="1296" width="9.42578125" bestFit="1" customWidth="1"/>
    <col min="1297" max="1297" width="8.42578125" bestFit="1" customWidth="1"/>
    <col min="1298" max="1298" width="7.5703125" bestFit="1" customWidth="1"/>
    <col min="1301" max="1301" width="12.7109375" bestFit="1" customWidth="1"/>
    <col min="1302" max="1302" width="12.85546875" bestFit="1" customWidth="1"/>
    <col min="1303" max="1303" width="12.5703125" bestFit="1" customWidth="1"/>
    <col min="1304" max="1304" width="11.28515625" bestFit="1" customWidth="1"/>
    <col min="1305" max="1305" width="14.140625" bestFit="1" customWidth="1"/>
    <col min="1306" max="1306" width="19.7109375" bestFit="1" customWidth="1"/>
    <col min="1307" max="1307" width="6.28515625" bestFit="1" customWidth="1"/>
    <col min="1536" max="1536" width="45.42578125" bestFit="1" customWidth="1"/>
    <col min="1537" max="1537" width="12.85546875" bestFit="1" customWidth="1"/>
    <col min="1538" max="1538" width="13.5703125" bestFit="1" customWidth="1"/>
    <col min="1539" max="1539" width="13.5703125" customWidth="1"/>
    <col min="1540" max="1540" width="8" bestFit="1" customWidth="1"/>
    <col min="1541" max="1541" width="8" customWidth="1"/>
    <col min="1542" max="1542" width="8.28515625" bestFit="1" customWidth="1"/>
    <col min="1543" max="1544" width="8" bestFit="1" customWidth="1"/>
    <col min="1545" max="1545" width="8" customWidth="1"/>
    <col min="1546" max="1547" width="9" customWidth="1"/>
    <col min="1548" max="1549" width="8.42578125" customWidth="1"/>
    <col min="1550" max="1551" width="9.5703125" bestFit="1" customWidth="1"/>
    <col min="1552" max="1552" width="9.42578125" bestFit="1" customWidth="1"/>
    <col min="1553" max="1553" width="8.42578125" bestFit="1" customWidth="1"/>
    <col min="1554" max="1554" width="7.5703125" bestFit="1" customWidth="1"/>
    <col min="1557" max="1557" width="12.7109375" bestFit="1" customWidth="1"/>
    <col min="1558" max="1558" width="12.85546875" bestFit="1" customWidth="1"/>
    <col min="1559" max="1559" width="12.5703125" bestFit="1" customWidth="1"/>
    <col min="1560" max="1560" width="11.28515625" bestFit="1" customWidth="1"/>
    <col min="1561" max="1561" width="14.140625" bestFit="1" customWidth="1"/>
    <col min="1562" max="1562" width="19.7109375" bestFit="1" customWidth="1"/>
    <col min="1563" max="1563" width="6.28515625" bestFit="1" customWidth="1"/>
    <col min="1792" max="1792" width="45.42578125" bestFit="1" customWidth="1"/>
    <col min="1793" max="1793" width="12.85546875" bestFit="1" customWidth="1"/>
    <col min="1794" max="1794" width="13.5703125" bestFit="1" customWidth="1"/>
    <col min="1795" max="1795" width="13.5703125" customWidth="1"/>
    <col min="1796" max="1796" width="8" bestFit="1" customWidth="1"/>
    <col min="1797" max="1797" width="8" customWidth="1"/>
    <col min="1798" max="1798" width="8.28515625" bestFit="1" customWidth="1"/>
    <col min="1799" max="1800" width="8" bestFit="1" customWidth="1"/>
    <col min="1801" max="1801" width="8" customWidth="1"/>
    <col min="1802" max="1803" width="9" customWidth="1"/>
    <col min="1804" max="1805" width="8.42578125" customWidth="1"/>
    <col min="1806" max="1807" width="9.5703125" bestFit="1" customWidth="1"/>
    <col min="1808" max="1808" width="9.42578125" bestFit="1" customWidth="1"/>
    <col min="1809" max="1809" width="8.42578125" bestFit="1" customWidth="1"/>
    <col min="1810" max="1810" width="7.5703125" bestFit="1" customWidth="1"/>
    <col min="1813" max="1813" width="12.7109375" bestFit="1" customWidth="1"/>
    <col min="1814" max="1814" width="12.85546875" bestFit="1" customWidth="1"/>
    <col min="1815" max="1815" width="12.5703125" bestFit="1" customWidth="1"/>
    <col min="1816" max="1816" width="11.28515625" bestFit="1" customWidth="1"/>
    <col min="1817" max="1817" width="14.140625" bestFit="1" customWidth="1"/>
    <col min="1818" max="1818" width="19.7109375" bestFit="1" customWidth="1"/>
    <col min="1819" max="1819" width="6.28515625" bestFit="1" customWidth="1"/>
    <col min="2048" max="2048" width="45.42578125" bestFit="1" customWidth="1"/>
    <col min="2049" max="2049" width="12.85546875" bestFit="1" customWidth="1"/>
    <col min="2050" max="2050" width="13.5703125" bestFit="1" customWidth="1"/>
    <col min="2051" max="2051" width="13.5703125" customWidth="1"/>
    <col min="2052" max="2052" width="8" bestFit="1" customWidth="1"/>
    <col min="2053" max="2053" width="8" customWidth="1"/>
    <col min="2054" max="2054" width="8.28515625" bestFit="1" customWidth="1"/>
    <col min="2055" max="2056" width="8" bestFit="1" customWidth="1"/>
    <col min="2057" max="2057" width="8" customWidth="1"/>
    <col min="2058" max="2059" width="9" customWidth="1"/>
    <col min="2060" max="2061" width="8.42578125" customWidth="1"/>
    <col min="2062" max="2063" width="9.5703125" bestFit="1" customWidth="1"/>
    <col min="2064" max="2064" width="9.42578125" bestFit="1" customWidth="1"/>
    <col min="2065" max="2065" width="8.42578125" bestFit="1" customWidth="1"/>
    <col min="2066" max="2066" width="7.5703125" bestFit="1" customWidth="1"/>
    <col min="2069" max="2069" width="12.7109375" bestFit="1" customWidth="1"/>
    <col min="2070" max="2070" width="12.85546875" bestFit="1" customWidth="1"/>
    <col min="2071" max="2071" width="12.5703125" bestFit="1" customWidth="1"/>
    <col min="2072" max="2072" width="11.28515625" bestFit="1" customWidth="1"/>
    <col min="2073" max="2073" width="14.140625" bestFit="1" customWidth="1"/>
    <col min="2074" max="2074" width="19.7109375" bestFit="1" customWidth="1"/>
    <col min="2075" max="2075" width="6.28515625" bestFit="1" customWidth="1"/>
    <col min="2304" max="2304" width="45.42578125" bestFit="1" customWidth="1"/>
    <col min="2305" max="2305" width="12.85546875" bestFit="1" customWidth="1"/>
    <col min="2306" max="2306" width="13.5703125" bestFit="1" customWidth="1"/>
    <col min="2307" max="2307" width="13.5703125" customWidth="1"/>
    <col min="2308" max="2308" width="8" bestFit="1" customWidth="1"/>
    <col min="2309" max="2309" width="8" customWidth="1"/>
    <col min="2310" max="2310" width="8.28515625" bestFit="1" customWidth="1"/>
    <col min="2311" max="2312" width="8" bestFit="1" customWidth="1"/>
    <col min="2313" max="2313" width="8" customWidth="1"/>
    <col min="2314" max="2315" width="9" customWidth="1"/>
    <col min="2316" max="2317" width="8.42578125" customWidth="1"/>
    <col min="2318" max="2319" width="9.5703125" bestFit="1" customWidth="1"/>
    <col min="2320" max="2320" width="9.42578125" bestFit="1" customWidth="1"/>
    <col min="2321" max="2321" width="8.42578125" bestFit="1" customWidth="1"/>
    <col min="2322" max="2322" width="7.5703125" bestFit="1" customWidth="1"/>
    <col min="2325" max="2325" width="12.7109375" bestFit="1" customWidth="1"/>
    <col min="2326" max="2326" width="12.85546875" bestFit="1" customWidth="1"/>
    <col min="2327" max="2327" width="12.5703125" bestFit="1" customWidth="1"/>
    <col min="2328" max="2328" width="11.28515625" bestFit="1" customWidth="1"/>
    <col min="2329" max="2329" width="14.140625" bestFit="1" customWidth="1"/>
    <col min="2330" max="2330" width="19.7109375" bestFit="1" customWidth="1"/>
    <col min="2331" max="2331" width="6.28515625" bestFit="1" customWidth="1"/>
    <col min="2560" max="2560" width="45.42578125" bestFit="1" customWidth="1"/>
    <col min="2561" max="2561" width="12.85546875" bestFit="1" customWidth="1"/>
    <col min="2562" max="2562" width="13.5703125" bestFit="1" customWidth="1"/>
    <col min="2563" max="2563" width="13.5703125" customWidth="1"/>
    <col min="2564" max="2564" width="8" bestFit="1" customWidth="1"/>
    <col min="2565" max="2565" width="8" customWidth="1"/>
    <col min="2566" max="2566" width="8.28515625" bestFit="1" customWidth="1"/>
    <col min="2567" max="2568" width="8" bestFit="1" customWidth="1"/>
    <col min="2569" max="2569" width="8" customWidth="1"/>
    <col min="2570" max="2571" width="9" customWidth="1"/>
    <col min="2572" max="2573" width="8.42578125" customWidth="1"/>
    <col min="2574" max="2575" width="9.5703125" bestFit="1" customWidth="1"/>
    <col min="2576" max="2576" width="9.42578125" bestFit="1" customWidth="1"/>
    <col min="2577" max="2577" width="8.42578125" bestFit="1" customWidth="1"/>
    <col min="2578" max="2578" width="7.5703125" bestFit="1" customWidth="1"/>
    <col min="2581" max="2581" width="12.7109375" bestFit="1" customWidth="1"/>
    <col min="2582" max="2582" width="12.85546875" bestFit="1" customWidth="1"/>
    <col min="2583" max="2583" width="12.5703125" bestFit="1" customWidth="1"/>
    <col min="2584" max="2584" width="11.28515625" bestFit="1" customWidth="1"/>
    <col min="2585" max="2585" width="14.140625" bestFit="1" customWidth="1"/>
    <col min="2586" max="2586" width="19.7109375" bestFit="1" customWidth="1"/>
    <col min="2587" max="2587" width="6.28515625" bestFit="1" customWidth="1"/>
    <col min="2816" max="2816" width="45.42578125" bestFit="1" customWidth="1"/>
    <col min="2817" max="2817" width="12.85546875" bestFit="1" customWidth="1"/>
    <col min="2818" max="2818" width="13.5703125" bestFit="1" customWidth="1"/>
    <col min="2819" max="2819" width="13.5703125" customWidth="1"/>
    <col min="2820" max="2820" width="8" bestFit="1" customWidth="1"/>
    <col min="2821" max="2821" width="8" customWidth="1"/>
    <col min="2822" max="2822" width="8.28515625" bestFit="1" customWidth="1"/>
    <col min="2823" max="2824" width="8" bestFit="1" customWidth="1"/>
    <col min="2825" max="2825" width="8" customWidth="1"/>
    <col min="2826" max="2827" width="9" customWidth="1"/>
    <col min="2828" max="2829" width="8.42578125" customWidth="1"/>
    <col min="2830" max="2831" width="9.5703125" bestFit="1" customWidth="1"/>
    <col min="2832" max="2832" width="9.42578125" bestFit="1" customWidth="1"/>
    <col min="2833" max="2833" width="8.42578125" bestFit="1" customWidth="1"/>
    <col min="2834" max="2834" width="7.5703125" bestFit="1" customWidth="1"/>
    <col min="2837" max="2837" width="12.7109375" bestFit="1" customWidth="1"/>
    <col min="2838" max="2838" width="12.85546875" bestFit="1" customWidth="1"/>
    <col min="2839" max="2839" width="12.5703125" bestFit="1" customWidth="1"/>
    <col min="2840" max="2840" width="11.28515625" bestFit="1" customWidth="1"/>
    <col min="2841" max="2841" width="14.140625" bestFit="1" customWidth="1"/>
    <col min="2842" max="2842" width="19.7109375" bestFit="1" customWidth="1"/>
    <col min="2843" max="2843" width="6.28515625" bestFit="1" customWidth="1"/>
    <col min="3072" max="3072" width="45.42578125" bestFit="1" customWidth="1"/>
    <col min="3073" max="3073" width="12.85546875" bestFit="1" customWidth="1"/>
    <col min="3074" max="3074" width="13.5703125" bestFit="1" customWidth="1"/>
    <col min="3075" max="3075" width="13.5703125" customWidth="1"/>
    <col min="3076" max="3076" width="8" bestFit="1" customWidth="1"/>
    <col min="3077" max="3077" width="8" customWidth="1"/>
    <col min="3078" max="3078" width="8.28515625" bestFit="1" customWidth="1"/>
    <col min="3079" max="3080" width="8" bestFit="1" customWidth="1"/>
    <col min="3081" max="3081" width="8" customWidth="1"/>
    <col min="3082" max="3083" width="9" customWidth="1"/>
    <col min="3084" max="3085" width="8.42578125" customWidth="1"/>
    <col min="3086" max="3087" width="9.5703125" bestFit="1" customWidth="1"/>
    <col min="3088" max="3088" width="9.42578125" bestFit="1" customWidth="1"/>
    <col min="3089" max="3089" width="8.42578125" bestFit="1" customWidth="1"/>
    <col min="3090" max="3090" width="7.5703125" bestFit="1" customWidth="1"/>
    <col min="3093" max="3093" width="12.7109375" bestFit="1" customWidth="1"/>
    <col min="3094" max="3094" width="12.85546875" bestFit="1" customWidth="1"/>
    <col min="3095" max="3095" width="12.5703125" bestFit="1" customWidth="1"/>
    <col min="3096" max="3096" width="11.28515625" bestFit="1" customWidth="1"/>
    <col min="3097" max="3097" width="14.140625" bestFit="1" customWidth="1"/>
    <col min="3098" max="3098" width="19.7109375" bestFit="1" customWidth="1"/>
    <col min="3099" max="3099" width="6.28515625" bestFit="1" customWidth="1"/>
    <col min="3328" max="3328" width="45.42578125" bestFit="1" customWidth="1"/>
    <col min="3329" max="3329" width="12.85546875" bestFit="1" customWidth="1"/>
    <col min="3330" max="3330" width="13.5703125" bestFit="1" customWidth="1"/>
    <col min="3331" max="3331" width="13.5703125" customWidth="1"/>
    <col min="3332" max="3332" width="8" bestFit="1" customWidth="1"/>
    <col min="3333" max="3333" width="8" customWidth="1"/>
    <col min="3334" max="3334" width="8.28515625" bestFit="1" customWidth="1"/>
    <col min="3335" max="3336" width="8" bestFit="1" customWidth="1"/>
    <col min="3337" max="3337" width="8" customWidth="1"/>
    <col min="3338" max="3339" width="9" customWidth="1"/>
    <col min="3340" max="3341" width="8.42578125" customWidth="1"/>
    <col min="3342" max="3343" width="9.5703125" bestFit="1" customWidth="1"/>
    <col min="3344" max="3344" width="9.42578125" bestFit="1" customWidth="1"/>
    <col min="3345" max="3345" width="8.42578125" bestFit="1" customWidth="1"/>
    <col min="3346" max="3346" width="7.5703125" bestFit="1" customWidth="1"/>
    <col min="3349" max="3349" width="12.7109375" bestFit="1" customWidth="1"/>
    <col min="3350" max="3350" width="12.85546875" bestFit="1" customWidth="1"/>
    <col min="3351" max="3351" width="12.5703125" bestFit="1" customWidth="1"/>
    <col min="3352" max="3352" width="11.28515625" bestFit="1" customWidth="1"/>
    <col min="3353" max="3353" width="14.140625" bestFit="1" customWidth="1"/>
    <col min="3354" max="3354" width="19.7109375" bestFit="1" customWidth="1"/>
    <col min="3355" max="3355" width="6.28515625" bestFit="1" customWidth="1"/>
    <col min="3584" max="3584" width="45.42578125" bestFit="1" customWidth="1"/>
    <col min="3585" max="3585" width="12.85546875" bestFit="1" customWidth="1"/>
    <col min="3586" max="3586" width="13.5703125" bestFit="1" customWidth="1"/>
    <col min="3587" max="3587" width="13.5703125" customWidth="1"/>
    <col min="3588" max="3588" width="8" bestFit="1" customWidth="1"/>
    <col min="3589" max="3589" width="8" customWidth="1"/>
    <col min="3590" max="3590" width="8.28515625" bestFit="1" customWidth="1"/>
    <col min="3591" max="3592" width="8" bestFit="1" customWidth="1"/>
    <col min="3593" max="3593" width="8" customWidth="1"/>
    <col min="3594" max="3595" width="9" customWidth="1"/>
    <col min="3596" max="3597" width="8.42578125" customWidth="1"/>
    <col min="3598" max="3599" width="9.5703125" bestFit="1" customWidth="1"/>
    <col min="3600" max="3600" width="9.42578125" bestFit="1" customWidth="1"/>
    <col min="3601" max="3601" width="8.42578125" bestFit="1" customWidth="1"/>
    <col min="3602" max="3602" width="7.5703125" bestFit="1" customWidth="1"/>
    <col min="3605" max="3605" width="12.7109375" bestFit="1" customWidth="1"/>
    <col min="3606" max="3606" width="12.85546875" bestFit="1" customWidth="1"/>
    <col min="3607" max="3607" width="12.5703125" bestFit="1" customWidth="1"/>
    <col min="3608" max="3608" width="11.28515625" bestFit="1" customWidth="1"/>
    <col min="3609" max="3609" width="14.140625" bestFit="1" customWidth="1"/>
    <col min="3610" max="3610" width="19.7109375" bestFit="1" customWidth="1"/>
    <col min="3611" max="3611" width="6.28515625" bestFit="1" customWidth="1"/>
    <col min="3840" max="3840" width="45.42578125" bestFit="1" customWidth="1"/>
    <col min="3841" max="3841" width="12.85546875" bestFit="1" customWidth="1"/>
    <col min="3842" max="3842" width="13.5703125" bestFit="1" customWidth="1"/>
    <col min="3843" max="3843" width="13.5703125" customWidth="1"/>
    <col min="3844" max="3844" width="8" bestFit="1" customWidth="1"/>
    <col min="3845" max="3845" width="8" customWidth="1"/>
    <col min="3846" max="3846" width="8.28515625" bestFit="1" customWidth="1"/>
    <col min="3847" max="3848" width="8" bestFit="1" customWidth="1"/>
    <col min="3849" max="3849" width="8" customWidth="1"/>
    <col min="3850" max="3851" width="9" customWidth="1"/>
    <col min="3852" max="3853" width="8.42578125" customWidth="1"/>
    <col min="3854" max="3855" width="9.5703125" bestFit="1" customWidth="1"/>
    <col min="3856" max="3856" width="9.42578125" bestFit="1" customWidth="1"/>
    <col min="3857" max="3857" width="8.42578125" bestFit="1" customWidth="1"/>
    <col min="3858" max="3858" width="7.5703125" bestFit="1" customWidth="1"/>
    <col min="3861" max="3861" width="12.7109375" bestFit="1" customWidth="1"/>
    <col min="3862" max="3862" width="12.85546875" bestFit="1" customWidth="1"/>
    <col min="3863" max="3863" width="12.5703125" bestFit="1" customWidth="1"/>
    <col min="3864" max="3864" width="11.28515625" bestFit="1" customWidth="1"/>
    <col min="3865" max="3865" width="14.140625" bestFit="1" customWidth="1"/>
    <col min="3866" max="3866" width="19.7109375" bestFit="1" customWidth="1"/>
    <col min="3867" max="3867" width="6.28515625" bestFit="1" customWidth="1"/>
    <col min="4096" max="4096" width="45.42578125" bestFit="1" customWidth="1"/>
    <col min="4097" max="4097" width="12.85546875" bestFit="1" customWidth="1"/>
    <col min="4098" max="4098" width="13.5703125" bestFit="1" customWidth="1"/>
    <col min="4099" max="4099" width="13.5703125" customWidth="1"/>
    <col min="4100" max="4100" width="8" bestFit="1" customWidth="1"/>
    <col min="4101" max="4101" width="8" customWidth="1"/>
    <col min="4102" max="4102" width="8.28515625" bestFit="1" customWidth="1"/>
    <col min="4103" max="4104" width="8" bestFit="1" customWidth="1"/>
    <col min="4105" max="4105" width="8" customWidth="1"/>
    <col min="4106" max="4107" width="9" customWidth="1"/>
    <col min="4108" max="4109" width="8.42578125" customWidth="1"/>
    <col min="4110" max="4111" width="9.5703125" bestFit="1" customWidth="1"/>
    <col min="4112" max="4112" width="9.42578125" bestFit="1" customWidth="1"/>
    <col min="4113" max="4113" width="8.42578125" bestFit="1" customWidth="1"/>
    <col min="4114" max="4114" width="7.5703125" bestFit="1" customWidth="1"/>
    <col min="4117" max="4117" width="12.7109375" bestFit="1" customWidth="1"/>
    <col min="4118" max="4118" width="12.85546875" bestFit="1" customWidth="1"/>
    <col min="4119" max="4119" width="12.5703125" bestFit="1" customWidth="1"/>
    <col min="4120" max="4120" width="11.28515625" bestFit="1" customWidth="1"/>
    <col min="4121" max="4121" width="14.140625" bestFit="1" customWidth="1"/>
    <col min="4122" max="4122" width="19.7109375" bestFit="1" customWidth="1"/>
    <col min="4123" max="4123" width="6.28515625" bestFit="1" customWidth="1"/>
    <col min="4352" max="4352" width="45.42578125" bestFit="1" customWidth="1"/>
    <col min="4353" max="4353" width="12.85546875" bestFit="1" customWidth="1"/>
    <col min="4354" max="4354" width="13.5703125" bestFit="1" customWidth="1"/>
    <col min="4355" max="4355" width="13.5703125" customWidth="1"/>
    <col min="4356" max="4356" width="8" bestFit="1" customWidth="1"/>
    <col min="4357" max="4357" width="8" customWidth="1"/>
    <col min="4358" max="4358" width="8.28515625" bestFit="1" customWidth="1"/>
    <col min="4359" max="4360" width="8" bestFit="1" customWidth="1"/>
    <col min="4361" max="4361" width="8" customWidth="1"/>
    <col min="4362" max="4363" width="9" customWidth="1"/>
    <col min="4364" max="4365" width="8.42578125" customWidth="1"/>
    <col min="4366" max="4367" width="9.5703125" bestFit="1" customWidth="1"/>
    <col min="4368" max="4368" width="9.42578125" bestFit="1" customWidth="1"/>
    <col min="4369" max="4369" width="8.42578125" bestFit="1" customWidth="1"/>
    <col min="4370" max="4370" width="7.5703125" bestFit="1" customWidth="1"/>
    <col min="4373" max="4373" width="12.7109375" bestFit="1" customWidth="1"/>
    <col min="4374" max="4374" width="12.85546875" bestFit="1" customWidth="1"/>
    <col min="4375" max="4375" width="12.5703125" bestFit="1" customWidth="1"/>
    <col min="4376" max="4376" width="11.28515625" bestFit="1" customWidth="1"/>
    <col min="4377" max="4377" width="14.140625" bestFit="1" customWidth="1"/>
    <col min="4378" max="4378" width="19.7109375" bestFit="1" customWidth="1"/>
    <col min="4379" max="4379" width="6.28515625" bestFit="1" customWidth="1"/>
    <col min="4608" max="4608" width="45.42578125" bestFit="1" customWidth="1"/>
    <col min="4609" max="4609" width="12.85546875" bestFit="1" customWidth="1"/>
    <col min="4610" max="4610" width="13.5703125" bestFit="1" customWidth="1"/>
    <col min="4611" max="4611" width="13.5703125" customWidth="1"/>
    <col min="4612" max="4612" width="8" bestFit="1" customWidth="1"/>
    <col min="4613" max="4613" width="8" customWidth="1"/>
    <col min="4614" max="4614" width="8.28515625" bestFit="1" customWidth="1"/>
    <col min="4615" max="4616" width="8" bestFit="1" customWidth="1"/>
    <col min="4617" max="4617" width="8" customWidth="1"/>
    <col min="4618" max="4619" width="9" customWidth="1"/>
    <col min="4620" max="4621" width="8.42578125" customWidth="1"/>
    <col min="4622" max="4623" width="9.5703125" bestFit="1" customWidth="1"/>
    <col min="4624" max="4624" width="9.42578125" bestFit="1" customWidth="1"/>
    <col min="4625" max="4625" width="8.42578125" bestFit="1" customWidth="1"/>
    <col min="4626" max="4626" width="7.5703125" bestFit="1" customWidth="1"/>
    <col min="4629" max="4629" width="12.7109375" bestFit="1" customWidth="1"/>
    <col min="4630" max="4630" width="12.85546875" bestFit="1" customWidth="1"/>
    <col min="4631" max="4631" width="12.5703125" bestFit="1" customWidth="1"/>
    <col min="4632" max="4632" width="11.28515625" bestFit="1" customWidth="1"/>
    <col min="4633" max="4633" width="14.140625" bestFit="1" customWidth="1"/>
    <col min="4634" max="4634" width="19.7109375" bestFit="1" customWidth="1"/>
    <col min="4635" max="4635" width="6.28515625" bestFit="1" customWidth="1"/>
    <col min="4864" max="4864" width="45.42578125" bestFit="1" customWidth="1"/>
    <col min="4865" max="4865" width="12.85546875" bestFit="1" customWidth="1"/>
    <col min="4866" max="4866" width="13.5703125" bestFit="1" customWidth="1"/>
    <col min="4867" max="4867" width="13.5703125" customWidth="1"/>
    <col min="4868" max="4868" width="8" bestFit="1" customWidth="1"/>
    <col min="4869" max="4869" width="8" customWidth="1"/>
    <col min="4870" max="4870" width="8.28515625" bestFit="1" customWidth="1"/>
    <col min="4871" max="4872" width="8" bestFit="1" customWidth="1"/>
    <col min="4873" max="4873" width="8" customWidth="1"/>
    <col min="4874" max="4875" width="9" customWidth="1"/>
    <col min="4876" max="4877" width="8.42578125" customWidth="1"/>
    <col min="4878" max="4879" width="9.5703125" bestFit="1" customWidth="1"/>
    <col min="4880" max="4880" width="9.42578125" bestFit="1" customWidth="1"/>
    <col min="4881" max="4881" width="8.42578125" bestFit="1" customWidth="1"/>
    <col min="4882" max="4882" width="7.5703125" bestFit="1" customWidth="1"/>
    <col min="4885" max="4885" width="12.7109375" bestFit="1" customWidth="1"/>
    <col min="4886" max="4886" width="12.85546875" bestFit="1" customWidth="1"/>
    <col min="4887" max="4887" width="12.5703125" bestFit="1" customWidth="1"/>
    <col min="4888" max="4888" width="11.28515625" bestFit="1" customWidth="1"/>
    <col min="4889" max="4889" width="14.140625" bestFit="1" customWidth="1"/>
    <col min="4890" max="4890" width="19.7109375" bestFit="1" customWidth="1"/>
    <col min="4891" max="4891" width="6.28515625" bestFit="1" customWidth="1"/>
    <col min="5120" max="5120" width="45.42578125" bestFit="1" customWidth="1"/>
    <col min="5121" max="5121" width="12.85546875" bestFit="1" customWidth="1"/>
    <col min="5122" max="5122" width="13.5703125" bestFit="1" customWidth="1"/>
    <col min="5123" max="5123" width="13.5703125" customWidth="1"/>
    <col min="5124" max="5124" width="8" bestFit="1" customWidth="1"/>
    <col min="5125" max="5125" width="8" customWidth="1"/>
    <col min="5126" max="5126" width="8.28515625" bestFit="1" customWidth="1"/>
    <col min="5127" max="5128" width="8" bestFit="1" customWidth="1"/>
    <col min="5129" max="5129" width="8" customWidth="1"/>
    <col min="5130" max="5131" width="9" customWidth="1"/>
    <col min="5132" max="5133" width="8.42578125" customWidth="1"/>
    <col min="5134" max="5135" width="9.5703125" bestFit="1" customWidth="1"/>
    <col min="5136" max="5136" width="9.42578125" bestFit="1" customWidth="1"/>
    <col min="5137" max="5137" width="8.42578125" bestFit="1" customWidth="1"/>
    <col min="5138" max="5138" width="7.5703125" bestFit="1" customWidth="1"/>
    <col min="5141" max="5141" width="12.7109375" bestFit="1" customWidth="1"/>
    <col min="5142" max="5142" width="12.85546875" bestFit="1" customWidth="1"/>
    <col min="5143" max="5143" width="12.5703125" bestFit="1" customWidth="1"/>
    <col min="5144" max="5144" width="11.28515625" bestFit="1" customWidth="1"/>
    <col min="5145" max="5145" width="14.140625" bestFit="1" customWidth="1"/>
    <col min="5146" max="5146" width="19.7109375" bestFit="1" customWidth="1"/>
    <col min="5147" max="5147" width="6.28515625" bestFit="1" customWidth="1"/>
    <col min="5376" max="5376" width="45.42578125" bestFit="1" customWidth="1"/>
    <col min="5377" max="5377" width="12.85546875" bestFit="1" customWidth="1"/>
    <col min="5378" max="5378" width="13.5703125" bestFit="1" customWidth="1"/>
    <col min="5379" max="5379" width="13.5703125" customWidth="1"/>
    <col min="5380" max="5380" width="8" bestFit="1" customWidth="1"/>
    <col min="5381" max="5381" width="8" customWidth="1"/>
    <col min="5382" max="5382" width="8.28515625" bestFit="1" customWidth="1"/>
    <col min="5383" max="5384" width="8" bestFit="1" customWidth="1"/>
    <col min="5385" max="5385" width="8" customWidth="1"/>
    <col min="5386" max="5387" width="9" customWidth="1"/>
    <col min="5388" max="5389" width="8.42578125" customWidth="1"/>
    <col min="5390" max="5391" width="9.5703125" bestFit="1" customWidth="1"/>
    <col min="5392" max="5392" width="9.42578125" bestFit="1" customWidth="1"/>
    <col min="5393" max="5393" width="8.42578125" bestFit="1" customWidth="1"/>
    <col min="5394" max="5394" width="7.5703125" bestFit="1" customWidth="1"/>
    <col min="5397" max="5397" width="12.7109375" bestFit="1" customWidth="1"/>
    <col min="5398" max="5398" width="12.85546875" bestFit="1" customWidth="1"/>
    <col min="5399" max="5399" width="12.5703125" bestFit="1" customWidth="1"/>
    <col min="5400" max="5400" width="11.28515625" bestFit="1" customWidth="1"/>
    <col min="5401" max="5401" width="14.140625" bestFit="1" customWidth="1"/>
    <col min="5402" max="5402" width="19.7109375" bestFit="1" customWidth="1"/>
    <col min="5403" max="5403" width="6.28515625" bestFit="1" customWidth="1"/>
    <col min="5632" max="5632" width="45.42578125" bestFit="1" customWidth="1"/>
    <col min="5633" max="5633" width="12.85546875" bestFit="1" customWidth="1"/>
    <col min="5634" max="5634" width="13.5703125" bestFit="1" customWidth="1"/>
    <col min="5635" max="5635" width="13.5703125" customWidth="1"/>
    <col min="5636" max="5636" width="8" bestFit="1" customWidth="1"/>
    <col min="5637" max="5637" width="8" customWidth="1"/>
    <col min="5638" max="5638" width="8.28515625" bestFit="1" customWidth="1"/>
    <col min="5639" max="5640" width="8" bestFit="1" customWidth="1"/>
    <col min="5641" max="5641" width="8" customWidth="1"/>
    <col min="5642" max="5643" width="9" customWidth="1"/>
    <col min="5644" max="5645" width="8.42578125" customWidth="1"/>
    <col min="5646" max="5647" width="9.5703125" bestFit="1" customWidth="1"/>
    <col min="5648" max="5648" width="9.42578125" bestFit="1" customWidth="1"/>
    <col min="5649" max="5649" width="8.42578125" bestFit="1" customWidth="1"/>
    <col min="5650" max="5650" width="7.5703125" bestFit="1" customWidth="1"/>
    <col min="5653" max="5653" width="12.7109375" bestFit="1" customWidth="1"/>
    <col min="5654" max="5654" width="12.85546875" bestFit="1" customWidth="1"/>
    <col min="5655" max="5655" width="12.5703125" bestFit="1" customWidth="1"/>
    <col min="5656" max="5656" width="11.28515625" bestFit="1" customWidth="1"/>
    <col min="5657" max="5657" width="14.140625" bestFit="1" customWidth="1"/>
    <col min="5658" max="5658" width="19.7109375" bestFit="1" customWidth="1"/>
    <col min="5659" max="5659" width="6.28515625" bestFit="1" customWidth="1"/>
    <col min="5888" max="5888" width="45.42578125" bestFit="1" customWidth="1"/>
    <col min="5889" max="5889" width="12.85546875" bestFit="1" customWidth="1"/>
    <col min="5890" max="5890" width="13.5703125" bestFit="1" customWidth="1"/>
    <col min="5891" max="5891" width="13.5703125" customWidth="1"/>
    <col min="5892" max="5892" width="8" bestFit="1" customWidth="1"/>
    <col min="5893" max="5893" width="8" customWidth="1"/>
    <col min="5894" max="5894" width="8.28515625" bestFit="1" customWidth="1"/>
    <col min="5895" max="5896" width="8" bestFit="1" customWidth="1"/>
    <col min="5897" max="5897" width="8" customWidth="1"/>
    <col min="5898" max="5899" width="9" customWidth="1"/>
    <col min="5900" max="5901" width="8.42578125" customWidth="1"/>
    <col min="5902" max="5903" width="9.5703125" bestFit="1" customWidth="1"/>
    <col min="5904" max="5904" width="9.42578125" bestFit="1" customWidth="1"/>
    <col min="5905" max="5905" width="8.42578125" bestFit="1" customWidth="1"/>
    <col min="5906" max="5906" width="7.5703125" bestFit="1" customWidth="1"/>
    <col min="5909" max="5909" width="12.7109375" bestFit="1" customWidth="1"/>
    <col min="5910" max="5910" width="12.85546875" bestFit="1" customWidth="1"/>
    <col min="5911" max="5911" width="12.5703125" bestFit="1" customWidth="1"/>
    <col min="5912" max="5912" width="11.28515625" bestFit="1" customWidth="1"/>
    <col min="5913" max="5913" width="14.140625" bestFit="1" customWidth="1"/>
    <col min="5914" max="5914" width="19.7109375" bestFit="1" customWidth="1"/>
    <col min="5915" max="5915" width="6.28515625" bestFit="1" customWidth="1"/>
    <col min="6144" max="6144" width="45.42578125" bestFit="1" customWidth="1"/>
    <col min="6145" max="6145" width="12.85546875" bestFit="1" customWidth="1"/>
    <col min="6146" max="6146" width="13.5703125" bestFit="1" customWidth="1"/>
    <col min="6147" max="6147" width="13.5703125" customWidth="1"/>
    <col min="6148" max="6148" width="8" bestFit="1" customWidth="1"/>
    <col min="6149" max="6149" width="8" customWidth="1"/>
    <col min="6150" max="6150" width="8.28515625" bestFit="1" customWidth="1"/>
    <col min="6151" max="6152" width="8" bestFit="1" customWidth="1"/>
    <col min="6153" max="6153" width="8" customWidth="1"/>
    <col min="6154" max="6155" width="9" customWidth="1"/>
    <col min="6156" max="6157" width="8.42578125" customWidth="1"/>
    <col min="6158" max="6159" width="9.5703125" bestFit="1" customWidth="1"/>
    <col min="6160" max="6160" width="9.42578125" bestFit="1" customWidth="1"/>
    <col min="6161" max="6161" width="8.42578125" bestFit="1" customWidth="1"/>
    <col min="6162" max="6162" width="7.5703125" bestFit="1" customWidth="1"/>
    <col min="6165" max="6165" width="12.7109375" bestFit="1" customWidth="1"/>
    <col min="6166" max="6166" width="12.85546875" bestFit="1" customWidth="1"/>
    <col min="6167" max="6167" width="12.5703125" bestFit="1" customWidth="1"/>
    <col min="6168" max="6168" width="11.28515625" bestFit="1" customWidth="1"/>
    <col min="6169" max="6169" width="14.140625" bestFit="1" customWidth="1"/>
    <col min="6170" max="6170" width="19.7109375" bestFit="1" customWidth="1"/>
    <col min="6171" max="6171" width="6.28515625" bestFit="1" customWidth="1"/>
    <col min="6400" max="6400" width="45.42578125" bestFit="1" customWidth="1"/>
    <col min="6401" max="6401" width="12.85546875" bestFit="1" customWidth="1"/>
    <col min="6402" max="6402" width="13.5703125" bestFit="1" customWidth="1"/>
    <col min="6403" max="6403" width="13.5703125" customWidth="1"/>
    <col min="6404" max="6404" width="8" bestFit="1" customWidth="1"/>
    <col min="6405" max="6405" width="8" customWidth="1"/>
    <col min="6406" max="6406" width="8.28515625" bestFit="1" customWidth="1"/>
    <col min="6407" max="6408" width="8" bestFit="1" customWidth="1"/>
    <col min="6409" max="6409" width="8" customWidth="1"/>
    <col min="6410" max="6411" width="9" customWidth="1"/>
    <col min="6412" max="6413" width="8.42578125" customWidth="1"/>
    <col min="6414" max="6415" width="9.5703125" bestFit="1" customWidth="1"/>
    <col min="6416" max="6416" width="9.42578125" bestFit="1" customWidth="1"/>
    <col min="6417" max="6417" width="8.42578125" bestFit="1" customWidth="1"/>
    <col min="6418" max="6418" width="7.5703125" bestFit="1" customWidth="1"/>
    <col min="6421" max="6421" width="12.7109375" bestFit="1" customWidth="1"/>
    <col min="6422" max="6422" width="12.85546875" bestFit="1" customWidth="1"/>
    <col min="6423" max="6423" width="12.5703125" bestFit="1" customWidth="1"/>
    <col min="6424" max="6424" width="11.28515625" bestFit="1" customWidth="1"/>
    <col min="6425" max="6425" width="14.140625" bestFit="1" customWidth="1"/>
    <col min="6426" max="6426" width="19.7109375" bestFit="1" customWidth="1"/>
    <col min="6427" max="6427" width="6.28515625" bestFit="1" customWidth="1"/>
    <col min="6656" max="6656" width="45.42578125" bestFit="1" customWidth="1"/>
    <col min="6657" max="6657" width="12.85546875" bestFit="1" customWidth="1"/>
    <col min="6658" max="6658" width="13.5703125" bestFit="1" customWidth="1"/>
    <col min="6659" max="6659" width="13.5703125" customWidth="1"/>
    <col min="6660" max="6660" width="8" bestFit="1" customWidth="1"/>
    <col min="6661" max="6661" width="8" customWidth="1"/>
    <col min="6662" max="6662" width="8.28515625" bestFit="1" customWidth="1"/>
    <col min="6663" max="6664" width="8" bestFit="1" customWidth="1"/>
    <col min="6665" max="6665" width="8" customWidth="1"/>
    <col min="6666" max="6667" width="9" customWidth="1"/>
    <col min="6668" max="6669" width="8.42578125" customWidth="1"/>
    <col min="6670" max="6671" width="9.5703125" bestFit="1" customWidth="1"/>
    <col min="6672" max="6672" width="9.42578125" bestFit="1" customWidth="1"/>
    <col min="6673" max="6673" width="8.42578125" bestFit="1" customWidth="1"/>
    <col min="6674" max="6674" width="7.5703125" bestFit="1" customWidth="1"/>
    <col min="6677" max="6677" width="12.7109375" bestFit="1" customWidth="1"/>
    <col min="6678" max="6678" width="12.85546875" bestFit="1" customWidth="1"/>
    <col min="6679" max="6679" width="12.5703125" bestFit="1" customWidth="1"/>
    <col min="6680" max="6680" width="11.28515625" bestFit="1" customWidth="1"/>
    <col min="6681" max="6681" width="14.140625" bestFit="1" customWidth="1"/>
    <col min="6682" max="6682" width="19.7109375" bestFit="1" customWidth="1"/>
    <col min="6683" max="6683" width="6.28515625" bestFit="1" customWidth="1"/>
    <col min="6912" max="6912" width="45.42578125" bestFit="1" customWidth="1"/>
    <col min="6913" max="6913" width="12.85546875" bestFit="1" customWidth="1"/>
    <col min="6914" max="6914" width="13.5703125" bestFit="1" customWidth="1"/>
    <col min="6915" max="6915" width="13.5703125" customWidth="1"/>
    <col min="6916" max="6916" width="8" bestFit="1" customWidth="1"/>
    <col min="6917" max="6917" width="8" customWidth="1"/>
    <col min="6918" max="6918" width="8.28515625" bestFit="1" customWidth="1"/>
    <col min="6919" max="6920" width="8" bestFit="1" customWidth="1"/>
    <col min="6921" max="6921" width="8" customWidth="1"/>
    <col min="6922" max="6923" width="9" customWidth="1"/>
    <col min="6924" max="6925" width="8.42578125" customWidth="1"/>
    <col min="6926" max="6927" width="9.5703125" bestFit="1" customWidth="1"/>
    <col min="6928" max="6928" width="9.42578125" bestFit="1" customWidth="1"/>
    <col min="6929" max="6929" width="8.42578125" bestFit="1" customWidth="1"/>
    <col min="6930" max="6930" width="7.5703125" bestFit="1" customWidth="1"/>
    <col min="6933" max="6933" width="12.7109375" bestFit="1" customWidth="1"/>
    <col min="6934" max="6934" width="12.85546875" bestFit="1" customWidth="1"/>
    <col min="6935" max="6935" width="12.5703125" bestFit="1" customWidth="1"/>
    <col min="6936" max="6936" width="11.28515625" bestFit="1" customWidth="1"/>
    <col min="6937" max="6937" width="14.140625" bestFit="1" customWidth="1"/>
    <col min="6938" max="6938" width="19.7109375" bestFit="1" customWidth="1"/>
    <col min="6939" max="6939" width="6.28515625" bestFit="1" customWidth="1"/>
    <col min="7168" max="7168" width="45.42578125" bestFit="1" customWidth="1"/>
    <col min="7169" max="7169" width="12.85546875" bestFit="1" customWidth="1"/>
    <col min="7170" max="7170" width="13.5703125" bestFit="1" customWidth="1"/>
    <col min="7171" max="7171" width="13.5703125" customWidth="1"/>
    <col min="7172" max="7172" width="8" bestFit="1" customWidth="1"/>
    <col min="7173" max="7173" width="8" customWidth="1"/>
    <col min="7174" max="7174" width="8.28515625" bestFit="1" customWidth="1"/>
    <col min="7175" max="7176" width="8" bestFit="1" customWidth="1"/>
    <col min="7177" max="7177" width="8" customWidth="1"/>
    <col min="7178" max="7179" width="9" customWidth="1"/>
    <col min="7180" max="7181" width="8.42578125" customWidth="1"/>
    <col min="7182" max="7183" width="9.5703125" bestFit="1" customWidth="1"/>
    <col min="7184" max="7184" width="9.42578125" bestFit="1" customWidth="1"/>
    <col min="7185" max="7185" width="8.42578125" bestFit="1" customWidth="1"/>
    <col min="7186" max="7186" width="7.5703125" bestFit="1" customWidth="1"/>
    <col min="7189" max="7189" width="12.7109375" bestFit="1" customWidth="1"/>
    <col min="7190" max="7190" width="12.85546875" bestFit="1" customWidth="1"/>
    <col min="7191" max="7191" width="12.5703125" bestFit="1" customWidth="1"/>
    <col min="7192" max="7192" width="11.28515625" bestFit="1" customWidth="1"/>
    <col min="7193" max="7193" width="14.140625" bestFit="1" customWidth="1"/>
    <col min="7194" max="7194" width="19.7109375" bestFit="1" customWidth="1"/>
    <col min="7195" max="7195" width="6.28515625" bestFit="1" customWidth="1"/>
    <col min="7424" max="7424" width="45.42578125" bestFit="1" customWidth="1"/>
    <col min="7425" max="7425" width="12.85546875" bestFit="1" customWidth="1"/>
    <col min="7426" max="7426" width="13.5703125" bestFit="1" customWidth="1"/>
    <col min="7427" max="7427" width="13.5703125" customWidth="1"/>
    <col min="7428" max="7428" width="8" bestFit="1" customWidth="1"/>
    <col min="7429" max="7429" width="8" customWidth="1"/>
    <col min="7430" max="7430" width="8.28515625" bestFit="1" customWidth="1"/>
    <col min="7431" max="7432" width="8" bestFit="1" customWidth="1"/>
    <col min="7433" max="7433" width="8" customWidth="1"/>
    <col min="7434" max="7435" width="9" customWidth="1"/>
    <col min="7436" max="7437" width="8.42578125" customWidth="1"/>
    <col min="7438" max="7439" width="9.5703125" bestFit="1" customWidth="1"/>
    <col min="7440" max="7440" width="9.42578125" bestFit="1" customWidth="1"/>
    <col min="7441" max="7441" width="8.42578125" bestFit="1" customWidth="1"/>
    <col min="7442" max="7442" width="7.5703125" bestFit="1" customWidth="1"/>
    <col min="7445" max="7445" width="12.7109375" bestFit="1" customWidth="1"/>
    <col min="7446" max="7446" width="12.85546875" bestFit="1" customWidth="1"/>
    <col min="7447" max="7447" width="12.5703125" bestFit="1" customWidth="1"/>
    <col min="7448" max="7448" width="11.28515625" bestFit="1" customWidth="1"/>
    <col min="7449" max="7449" width="14.140625" bestFit="1" customWidth="1"/>
    <col min="7450" max="7450" width="19.7109375" bestFit="1" customWidth="1"/>
    <col min="7451" max="7451" width="6.28515625" bestFit="1" customWidth="1"/>
    <col min="7680" max="7680" width="45.42578125" bestFit="1" customWidth="1"/>
    <col min="7681" max="7681" width="12.85546875" bestFit="1" customWidth="1"/>
    <col min="7682" max="7682" width="13.5703125" bestFit="1" customWidth="1"/>
    <col min="7683" max="7683" width="13.5703125" customWidth="1"/>
    <col min="7684" max="7684" width="8" bestFit="1" customWidth="1"/>
    <col min="7685" max="7685" width="8" customWidth="1"/>
    <col min="7686" max="7686" width="8.28515625" bestFit="1" customWidth="1"/>
    <col min="7687" max="7688" width="8" bestFit="1" customWidth="1"/>
    <col min="7689" max="7689" width="8" customWidth="1"/>
    <col min="7690" max="7691" width="9" customWidth="1"/>
    <col min="7692" max="7693" width="8.42578125" customWidth="1"/>
    <col min="7694" max="7695" width="9.5703125" bestFit="1" customWidth="1"/>
    <col min="7696" max="7696" width="9.42578125" bestFit="1" customWidth="1"/>
    <col min="7697" max="7697" width="8.42578125" bestFit="1" customWidth="1"/>
    <col min="7698" max="7698" width="7.5703125" bestFit="1" customWidth="1"/>
    <col min="7701" max="7701" width="12.7109375" bestFit="1" customWidth="1"/>
    <col min="7702" max="7702" width="12.85546875" bestFit="1" customWidth="1"/>
    <col min="7703" max="7703" width="12.5703125" bestFit="1" customWidth="1"/>
    <col min="7704" max="7704" width="11.28515625" bestFit="1" customWidth="1"/>
    <col min="7705" max="7705" width="14.140625" bestFit="1" customWidth="1"/>
    <col min="7706" max="7706" width="19.7109375" bestFit="1" customWidth="1"/>
    <col min="7707" max="7707" width="6.28515625" bestFit="1" customWidth="1"/>
    <col min="7936" max="7936" width="45.42578125" bestFit="1" customWidth="1"/>
    <col min="7937" max="7937" width="12.85546875" bestFit="1" customWidth="1"/>
    <col min="7938" max="7938" width="13.5703125" bestFit="1" customWidth="1"/>
    <col min="7939" max="7939" width="13.5703125" customWidth="1"/>
    <col min="7940" max="7940" width="8" bestFit="1" customWidth="1"/>
    <col min="7941" max="7941" width="8" customWidth="1"/>
    <col min="7942" max="7942" width="8.28515625" bestFit="1" customWidth="1"/>
    <col min="7943" max="7944" width="8" bestFit="1" customWidth="1"/>
    <col min="7945" max="7945" width="8" customWidth="1"/>
    <col min="7946" max="7947" width="9" customWidth="1"/>
    <col min="7948" max="7949" width="8.42578125" customWidth="1"/>
    <col min="7950" max="7951" width="9.5703125" bestFit="1" customWidth="1"/>
    <col min="7952" max="7952" width="9.42578125" bestFit="1" customWidth="1"/>
    <col min="7953" max="7953" width="8.42578125" bestFit="1" customWidth="1"/>
    <col min="7954" max="7954" width="7.5703125" bestFit="1" customWidth="1"/>
    <col min="7957" max="7957" width="12.7109375" bestFit="1" customWidth="1"/>
    <col min="7958" max="7958" width="12.85546875" bestFit="1" customWidth="1"/>
    <col min="7959" max="7959" width="12.5703125" bestFit="1" customWidth="1"/>
    <col min="7960" max="7960" width="11.28515625" bestFit="1" customWidth="1"/>
    <col min="7961" max="7961" width="14.140625" bestFit="1" customWidth="1"/>
    <col min="7962" max="7962" width="19.7109375" bestFit="1" customWidth="1"/>
    <col min="7963" max="7963" width="6.28515625" bestFit="1" customWidth="1"/>
    <col min="8192" max="8192" width="45.42578125" bestFit="1" customWidth="1"/>
    <col min="8193" max="8193" width="12.85546875" bestFit="1" customWidth="1"/>
    <col min="8194" max="8194" width="13.5703125" bestFit="1" customWidth="1"/>
    <col min="8195" max="8195" width="13.5703125" customWidth="1"/>
    <col min="8196" max="8196" width="8" bestFit="1" customWidth="1"/>
    <col min="8197" max="8197" width="8" customWidth="1"/>
    <col min="8198" max="8198" width="8.28515625" bestFit="1" customWidth="1"/>
    <col min="8199" max="8200" width="8" bestFit="1" customWidth="1"/>
    <col min="8201" max="8201" width="8" customWidth="1"/>
    <col min="8202" max="8203" width="9" customWidth="1"/>
    <col min="8204" max="8205" width="8.42578125" customWidth="1"/>
    <col min="8206" max="8207" width="9.5703125" bestFit="1" customWidth="1"/>
    <col min="8208" max="8208" width="9.42578125" bestFit="1" customWidth="1"/>
    <col min="8209" max="8209" width="8.42578125" bestFit="1" customWidth="1"/>
    <col min="8210" max="8210" width="7.5703125" bestFit="1" customWidth="1"/>
    <col min="8213" max="8213" width="12.7109375" bestFit="1" customWidth="1"/>
    <col min="8214" max="8214" width="12.85546875" bestFit="1" customWidth="1"/>
    <col min="8215" max="8215" width="12.5703125" bestFit="1" customWidth="1"/>
    <col min="8216" max="8216" width="11.28515625" bestFit="1" customWidth="1"/>
    <col min="8217" max="8217" width="14.140625" bestFit="1" customWidth="1"/>
    <col min="8218" max="8218" width="19.7109375" bestFit="1" customWidth="1"/>
    <col min="8219" max="8219" width="6.28515625" bestFit="1" customWidth="1"/>
    <col min="8448" max="8448" width="45.42578125" bestFit="1" customWidth="1"/>
    <col min="8449" max="8449" width="12.85546875" bestFit="1" customWidth="1"/>
    <col min="8450" max="8450" width="13.5703125" bestFit="1" customWidth="1"/>
    <col min="8451" max="8451" width="13.5703125" customWidth="1"/>
    <col min="8452" max="8452" width="8" bestFit="1" customWidth="1"/>
    <col min="8453" max="8453" width="8" customWidth="1"/>
    <col min="8454" max="8454" width="8.28515625" bestFit="1" customWidth="1"/>
    <col min="8455" max="8456" width="8" bestFit="1" customWidth="1"/>
    <col min="8457" max="8457" width="8" customWidth="1"/>
    <col min="8458" max="8459" width="9" customWidth="1"/>
    <col min="8460" max="8461" width="8.42578125" customWidth="1"/>
    <col min="8462" max="8463" width="9.5703125" bestFit="1" customWidth="1"/>
    <col min="8464" max="8464" width="9.42578125" bestFit="1" customWidth="1"/>
    <col min="8465" max="8465" width="8.42578125" bestFit="1" customWidth="1"/>
    <col min="8466" max="8466" width="7.5703125" bestFit="1" customWidth="1"/>
    <col min="8469" max="8469" width="12.7109375" bestFit="1" customWidth="1"/>
    <col min="8470" max="8470" width="12.85546875" bestFit="1" customWidth="1"/>
    <col min="8471" max="8471" width="12.5703125" bestFit="1" customWidth="1"/>
    <col min="8472" max="8472" width="11.28515625" bestFit="1" customWidth="1"/>
    <col min="8473" max="8473" width="14.140625" bestFit="1" customWidth="1"/>
    <col min="8474" max="8474" width="19.7109375" bestFit="1" customWidth="1"/>
    <col min="8475" max="8475" width="6.28515625" bestFit="1" customWidth="1"/>
    <col min="8704" max="8704" width="45.42578125" bestFit="1" customWidth="1"/>
    <col min="8705" max="8705" width="12.85546875" bestFit="1" customWidth="1"/>
    <col min="8706" max="8706" width="13.5703125" bestFit="1" customWidth="1"/>
    <col min="8707" max="8707" width="13.5703125" customWidth="1"/>
    <col min="8708" max="8708" width="8" bestFit="1" customWidth="1"/>
    <col min="8709" max="8709" width="8" customWidth="1"/>
    <col min="8710" max="8710" width="8.28515625" bestFit="1" customWidth="1"/>
    <col min="8711" max="8712" width="8" bestFit="1" customWidth="1"/>
    <col min="8713" max="8713" width="8" customWidth="1"/>
    <col min="8714" max="8715" width="9" customWidth="1"/>
    <col min="8716" max="8717" width="8.42578125" customWidth="1"/>
    <col min="8718" max="8719" width="9.5703125" bestFit="1" customWidth="1"/>
    <col min="8720" max="8720" width="9.42578125" bestFit="1" customWidth="1"/>
    <col min="8721" max="8721" width="8.42578125" bestFit="1" customWidth="1"/>
    <col min="8722" max="8722" width="7.5703125" bestFit="1" customWidth="1"/>
    <col min="8725" max="8725" width="12.7109375" bestFit="1" customWidth="1"/>
    <col min="8726" max="8726" width="12.85546875" bestFit="1" customWidth="1"/>
    <col min="8727" max="8727" width="12.5703125" bestFit="1" customWidth="1"/>
    <col min="8728" max="8728" width="11.28515625" bestFit="1" customWidth="1"/>
    <col min="8729" max="8729" width="14.140625" bestFit="1" customWidth="1"/>
    <col min="8730" max="8730" width="19.7109375" bestFit="1" customWidth="1"/>
    <col min="8731" max="8731" width="6.28515625" bestFit="1" customWidth="1"/>
    <col min="8960" max="8960" width="45.42578125" bestFit="1" customWidth="1"/>
    <col min="8961" max="8961" width="12.85546875" bestFit="1" customWidth="1"/>
    <col min="8962" max="8962" width="13.5703125" bestFit="1" customWidth="1"/>
    <col min="8963" max="8963" width="13.5703125" customWidth="1"/>
    <col min="8964" max="8964" width="8" bestFit="1" customWidth="1"/>
    <col min="8965" max="8965" width="8" customWidth="1"/>
    <col min="8966" max="8966" width="8.28515625" bestFit="1" customWidth="1"/>
    <col min="8967" max="8968" width="8" bestFit="1" customWidth="1"/>
    <col min="8969" max="8969" width="8" customWidth="1"/>
    <col min="8970" max="8971" width="9" customWidth="1"/>
    <col min="8972" max="8973" width="8.42578125" customWidth="1"/>
    <col min="8974" max="8975" width="9.5703125" bestFit="1" customWidth="1"/>
    <col min="8976" max="8976" width="9.42578125" bestFit="1" customWidth="1"/>
    <col min="8977" max="8977" width="8.42578125" bestFit="1" customWidth="1"/>
    <col min="8978" max="8978" width="7.5703125" bestFit="1" customWidth="1"/>
    <col min="8981" max="8981" width="12.7109375" bestFit="1" customWidth="1"/>
    <col min="8982" max="8982" width="12.85546875" bestFit="1" customWidth="1"/>
    <col min="8983" max="8983" width="12.5703125" bestFit="1" customWidth="1"/>
    <col min="8984" max="8984" width="11.28515625" bestFit="1" customWidth="1"/>
    <col min="8985" max="8985" width="14.140625" bestFit="1" customWidth="1"/>
    <col min="8986" max="8986" width="19.7109375" bestFit="1" customWidth="1"/>
    <col min="8987" max="8987" width="6.28515625" bestFit="1" customWidth="1"/>
    <col min="9216" max="9216" width="45.42578125" bestFit="1" customWidth="1"/>
    <col min="9217" max="9217" width="12.85546875" bestFit="1" customWidth="1"/>
    <col min="9218" max="9218" width="13.5703125" bestFit="1" customWidth="1"/>
    <col min="9219" max="9219" width="13.5703125" customWidth="1"/>
    <col min="9220" max="9220" width="8" bestFit="1" customWidth="1"/>
    <col min="9221" max="9221" width="8" customWidth="1"/>
    <col min="9222" max="9222" width="8.28515625" bestFit="1" customWidth="1"/>
    <col min="9223" max="9224" width="8" bestFit="1" customWidth="1"/>
    <col min="9225" max="9225" width="8" customWidth="1"/>
    <col min="9226" max="9227" width="9" customWidth="1"/>
    <col min="9228" max="9229" width="8.42578125" customWidth="1"/>
    <col min="9230" max="9231" width="9.5703125" bestFit="1" customWidth="1"/>
    <col min="9232" max="9232" width="9.42578125" bestFit="1" customWidth="1"/>
    <col min="9233" max="9233" width="8.42578125" bestFit="1" customWidth="1"/>
    <col min="9234" max="9234" width="7.5703125" bestFit="1" customWidth="1"/>
    <col min="9237" max="9237" width="12.7109375" bestFit="1" customWidth="1"/>
    <col min="9238" max="9238" width="12.85546875" bestFit="1" customWidth="1"/>
    <col min="9239" max="9239" width="12.5703125" bestFit="1" customWidth="1"/>
    <col min="9240" max="9240" width="11.28515625" bestFit="1" customWidth="1"/>
    <col min="9241" max="9241" width="14.140625" bestFit="1" customWidth="1"/>
    <col min="9242" max="9242" width="19.7109375" bestFit="1" customWidth="1"/>
    <col min="9243" max="9243" width="6.28515625" bestFit="1" customWidth="1"/>
    <col min="9472" max="9472" width="45.42578125" bestFit="1" customWidth="1"/>
    <col min="9473" max="9473" width="12.85546875" bestFit="1" customWidth="1"/>
    <col min="9474" max="9474" width="13.5703125" bestFit="1" customWidth="1"/>
    <col min="9475" max="9475" width="13.5703125" customWidth="1"/>
    <col min="9476" max="9476" width="8" bestFit="1" customWidth="1"/>
    <col min="9477" max="9477" width="8" customWidth="1"/>
    <col min="9478" max="9478" width="8.28515625" bestFit="1" customWidth="1"/>
    <col min="9479" max="9480" width="8" bestFit="1" customWidth="1"/>
    <col min="9481" max="9481" width="8" customWidth="1"/>
    <col min="9482" max="9483" width="9" customWidth="1"/>
    <col min="9484" max="9485" width="8.42578125" customWidth="1"/>
    <col min="9486" max="9487" width="9.5703125" bestFit="1" customWidth="1"/>
    <col min="9488" max="9488" width="9.42578125" bestFit="1" customWidth="1"/>
    <col min="9489" max="9489" width="8.42578125" bestFit="1" customWidth="1"/>
    <col min="9490" max="9490" width="7.5703125" bestFit="1" customWidth="1"/>
    <col min="9493" max="9493" width="12.7109375" bestFit="1" customWidth="1"/>
    <col min="9494" max="9494" width="12.85546875" bestFit="1" customWidth="1"/>
    <col min="9495" max="9495" width="12.5703125" bestFit="1" customWidth="1"/>
    <col min="9496" max="9496" width="11.28515625" bestFit="1" customWidth="1"/>
    <col min="9497" max="9497" width="14.140625" bestFit="1" customWidth="1"/>
    <col min="9498" max="9498" width="19.7109375" bestFit="1" customWidth="1"/>
    <col min="9499" max="9499" width="6.28515625" bestFit="1" customWidth="1"/>
    <col min="9728" max="9728" width="45.42578125" bestFit="1" customWidth="1"/>
    <col min="9729" max="9729" width="12.85546875" bestFit="1" customWidth="1"/>
    <col min="9730" max="9730" width="13.5703125" bestFit="1" customWidth="1"/>
    <col min="9731" max="9731" width="13.5703125" customWidth="1"/>
    <col min="9732" max="9732" width="8" bestFit="1" customWidth="1"/>
    <col min="9733" max="9733" width="8" customWidth="1"/>
    <col min="9734" max="9734" width="8.28515625" bestFit="1" customWidth="1"/>
    <col min="9735" max="9736" width="8" bestFit="1" customWidth="1"/>
    <col min="9737" max="9737" width="8" customWidth="1"/>
    <col min="9738" max="9739" width="9" customWidth="1"/>
    <col min="9740" max="9741" width="8.42578125" customWidth="1"/>
    <col min="9742" max="9743" width="9.5703125" bestFit="1" customWidth="1"/>
    <col min="9744" max="9744" width="9.42578125" bestFit="1" customWidth="1"/>
    <col min="9745" max="9745" width="8.42578125" bestFit="1" customWidth="1"/>
    <col min="9746" max="9746" width="7.5703125" bestFit="1" customWidth="1"/>
    <col min="9749" max="9749" width="12.7109375" bestFit="1" customWidth="1"/>
    <col min="9750" max="9750" width="12.85546875" bestFit="1" customWidth="1"/>
    <col min="9751" max="9751" width="12.5703125" bestFit="1" customWidth="1"/>
    <col min="9752" max="9752" width="11.28515625" bestFit="1" customWidth="1"/>
    <col min="9753" max="9753" width="14.140625" bestFit="1" customWidth="1"/>
    <col min="9754" max="9754" width="19.7109375" bestFit="1" customWidth="1"/>
    <col min="9755" max="9755" width="6.28515625" bestFit="1" customWidth="1"/>
    <col min="9984" max="9984" width="45.42578125" bestFit="1" customWidth="1"/>
    <col min="9985" max="9985" width="12.85546875" bestFit="1" customWidth="1"/>
    <col min="9986" max="9986" width="13.5703125" bestFit="1" customWidth="1"/>
    <col min="9987" max="9987" width="13.5703125" customWidth="1"/>
    <col min="9988" max="9988" width="8" bestFit="1" customWidth="1"/>
    <col min="9989" max="9989" width="8" customWidth="1"/>
    <col min="9990" max="9990" width="8.28515625" bestFit="1" customWidth="1"/>
    <col min="9991" max="9992" width="8" bestFit="1" customWidth="1"/>
    <col min="9993" max="9993" width="8" customWidth="1"/>
    <col min="9994" max="9995" width="9" customWidth="1"/>
    <col min="9996" max="9997" width="8.42578125" customWidth="1"/>
    <col min="9998" max="9999" width="9.5703125" bestFit="1" customWidth="1"/>
    <col min="10000" max="10000" width="9.42578125" bestFit="1" customWidth="1"/>
    <col min="10001" max="10001" width="8.42578125" bestFit="1" customWidth="1"/>
    <col min="10002" max="10002" width="7.5703125" bestFit="1" customWidth="1"/>
    <col min="10005" max="10005" width="12.7109375" bestFit="1" customWidth="1"/>
    <col min="10006" max="10006" width="12.85546875" bestFit="1" customWidth="1"/>
    <col min="10007" max="10007" width="12.5703125" bestFit="1" customWidth="1"/>
    <col min="10008" max="10008" width="11.28515625" bestFit="1" customWidth="1"/>
    <col min="10009" max="10009" width="14.140625" bestFit="1" customWidth="1"/>
    <col min="10010" max="10010" width="19.7109375" bestFit="1" customWidth="1"/>
    <col min="10011" max="10011" width="6.28515625" bestFit="1" customWidth="1"/>
    <col min="10240" max="10240" width="45.42578125" bestFit="1" customWidth="1"/>
    <col min="10241" max="10241" width="12.85546875" bestFit="1" customWidth="1"/>
    <col min="10242" max="10242" width="13.5703125" bestFit="1" customWidth="1"/>
    <col min="10243" max="10243" width="13.5703125" customWidth="1"/>
    <col min="10244" max="10244" width="8" bestFit="1" customWidth="1"/>
    <col min="10245" max="10245" width="8" customWidth="1"/>
    <col min="10246" max="10246" width="8.28515625" bestFit="1" customWidth="1"/>
    <col min="10247" max="10248" width="8" bestFit="1" customWidth="1"/>
    <col min="10249" max="10249" width="8" customWidth="1"/>
    <col min="10250" max="10251" width="9" customWidth="1"/>
    <col min="10252" max="10253" width="8.42578125" customWidth="1"/>
    <col min="10254" max="10255" width="9.5703125" bestFit="1" customWidth="1"/>
    <col min="10256" max="10256" width="9.42578125" bestFit="1" customWidth="1"/>
    <col min="10257" max="10257" width="8.42578125" bestFit="1" customWidth="1"/>
    <col min="10258" max="10258" width="7.5703125" bestFit="1" customWidth="1"/>
    <col min="10261" max="10261" width="12.7109375" bestFit="1" customWidth="1"/>
    <col min="10262" max="10262" width="12.85546875" bestFit="1" customWidth="1"/>
    <col min="10263" max="10263" width="12.5703125" bestFit="1" customWidth="1"/>
    <col min="10264" max="10264" width="11.28515625" bestFit="1" customWidth="1"/>
    <col min="10265" max="10265" width="14.140625" bestFit="1" customWidth="1"/>
    <col min="10266" max="10266" width="19.7109375" bestFit="1" customWidth="1"/>
    <col min="10267" max="10267" width="6.28515625" bestFit="1" customWidth="1"/>
    <col min="10496" max="10496" width="45.42578125" bestFit="1" customWidth="1"/>
    <col min="10497" max="10497" width="12.85546875" bestFit="1" customWidth="1"/>
    <col min="10498" max="10498" width="13.5703125" bestFit="1" customWidth="1"/>
    <col min="10499" max="10499" width="13.5703125" customWidth="1"/>
    <col min="10500" max="10500" width="8" bestFit="1" customWidth="1"/>
    <col min="10501" max="10501" width="8" customWidth="1"/>
    <col min="10502" max="10502" width="8.28515625" bestFit="1" customWidth="1"/>
    <col min="10503" max="10504" width="8" bestFit="1" customWidth="1"/>
    <col min="10505" max="10505" width="8" customWidth="1"/>
    <col min="10506" max="10507" width="9" customWidth="1"/>
    <col min="10508" max="10509" width="8.42578125" customWidth="1"/>
    <col min="10510" max="10511" width="9.5703125" bestFit="1" customWidth="1"/>
    <col min="10512" max="10512" width="9.42578125" bestFit="1" customWidth="1"/>
    <col min="10513" max="10513" width="8.42578125" bestFit="1" customWidth="1"/>
    <col min="10514" max="10514" width="7.5703125" bestFit="1" customWidth="1"/>
    <col min="10517" max="10517" width="12.7109375" bestFit="1" customWidth="1"/>
    <col min="10518" max="10518" width="12.85546875" bestFit="1" customWidth="1"/>
    <col min="10519" max="10519" width="12.5703125" bestFit="1" customWidth="1"/>
    <col min="10520" max="10520" width="11.28515625" bestFit="1" customWidth="1"/>
    <col min="10521" max="10521" width="14.140625" bestFit="1" customWidth="1"/>
    <col min="10522" max="10522" width="19.7109375" bestFit="1" customWidth="1"/>
    <col min="10523" max="10523" width="6.28515625" bestFit="1" customWidth="1"/>
    <col min="10752" max="10752" width="45.42578125" bestFit="1" customWidth="1"/>
    <col min="10753" max="10753" width="12.85546875" bestFit="1" customWidth="1"/>
    <col min="10754" max="10754" width="13.5703125" bestFit="1" customWidth="1"/>
    <col min="10755" max="10755" width="13.5703125" customWidth="1"/>
    <col min="10756" max="10756" width="8" bestFit="1" customWidth="1"/>
    <col min="10757" max="10757" width="8" customWidth="1"/>
    <col min="10758" max="10758" width="8.28515625" bestFit="1" customWidth="1"/>
    <col min="10759" max="10760" width="8" bestFit="1" customWidth="1"/>
    <col min="10761" max="10761" width="8" customWidth="1"/>
    <col min="10762" max="10763" width="9" customWidth="1"/>
    <col min="10764" max="10765" width="8.42578125" customWidth="1"/>
    <col min="10766" max="10767" width="9.5703125" bestFit="1" customWidth="1"/>
    <col min="10768" max="10768" width="9.42578125" bestFit="1" customWidth="1"/>
    <col min="10769" max="10769" width="8.42578125" bestFit="1" customWidth="1"/>
    <col min="10770" max="10770" width="7.5703125" bestFit="1" customWidth="1"/>
    <col min="10773" max="10773" width="12.7109375" bestFit="1" customWidth="1"/>
    <col min="10774" max="10774" width="12.85546875" bestFit="1" customWidth="1"/>
    <col min="10775" max="10775" width="12.5703125" bestFit="1" customWidth="1"/>
    <col min="10776" max="10776" width="11.28515625" bestFit="1" customWidth="1"/>
    <col min="10777" max="10777" width="14.140625" bestFit="1" customWidth="1"/>
    <col min="10778" max="10778" width="19.7109375" bestFit="1" customWidth="1"/>
    <col min="10779" max="10779" width="6.28515625" bestFit="1" customWidth="1"/>
    <col min="11008" max="11008" width="45.42578125" bestFit="1" customWidth="1"/>
    <col min="11009" max="11009" width="12.85546875" bestFit="1" customWidth="1"/>
    <col min="11010" max="11010" width="13.5703125" bestFit="1" customWidth="1"/>
    <col min="11011" max="11011" width="13.5703125" customWidth="1"/>
    <col min="11012" max="11012" width="8" bestFit="1" customWidth="1"/>
    <col min="11013" max="11013" width="8" customWidth="1"/>
    <col min="11014" max="11014" width="8.28515625" bestFit="1" customWidth="1"/>
    <col min="11015" max="11016" width="8" bestFit="1" customWidth="1"/>
    <col min="11017" max="11017" width="8" customWidth="1"/>
    <col min="11018" max="11019" width="9" customWidth="1"/>
    <col min="11020" max="11021" width="8.42578125" customWidth="1"/>
    <col min="11022" max="11023" width="9.5703125" bestFit="1" customWidth="1"/>
    <col min="11024" max="11024" width="9.42578125" bestFit="1" customWidth="1"/>
    <col min="11025" max="11025" width="8.42578125" bestFit="1" customWidth="1"/>
    <col min="11026" max="11026" width="7.5703125" bestFit="1" customWidth="1"/>
    <col min="11029" max="11029" width="12.7109375" bestFit="1" customWidth="1"/>
    <col min="11030" max="11030" width="12.85546875" bestFit="1" customWidth="1"/>
    <col min="11031" max="11031" width="12.5703125" bestFit="1" customWidth="1"/>
    <col min="11032" max="11032" width="11.28515625" bestFit="1" customWidth="1"/>
    <col min="11033" max="11033" width="14.140625" bestFit="1" customWidth="1"/>
    <col min="11034" max="11034" width="19.7109375" bestFit="1" customWidth="1"/>
    <col min="11035" max="11035" width="6.28515625" bestFit="1" customWidth="1"/>
    <col min="11264" max="11264" width="45.42578125" bestFit="1" customWidth="1"/>
    <col min="11265" max="11265" width="12.85546875" bestFit="1" customWidth="1"/>
    <col min="11266" max="11266" width="13.5703125" bestFit="1" customWidth="1"/>
    <col min="11267" max="11267" width="13.5703125" customWidth="1"/>
    <col min="11268" max="11268" width="8" bestFit="1" customWidth="1"/>
    <col min="11269" max="11269" width="8" customWidth="1"/>
    <col min="11270" max="11270" width="8.28515625" bestFit="1" customWidth="1"/>
    <col min="11271" max="11272" width="8" bestFit="1" customWidth="1"/>
    <col min="11273" max="11273" width="8" customWidth="1"/>
    <col min="11274" max="11275" width="9" customWidth="1"/>
    <col min="11276" max="11277" width="8.42578125" customWidth="1"/>
    <col min="11278" max="11279" width="9.5703125" bestFit="1" customWidth="1"/>
    <col min="11280" max="11280" width="9.42578125" bestFit="1" customWidth="1"/>
    <col min="11281" max="11281" width="8.42578125" bestFit="1" customWidth="1"/>
    <col min="11282" max="11282" width="7.5703125" bestFit="1" customWidth="1"/>
    <col min="11285" max="11285" width="12.7109375" bestFit="1" customWidth="1"/>
    <col min="11286" max="11286" width="12.85546875" bestFit="1" customWidth="1"/>
    <col min="11287" max="11287" width="12.5703125" bestFit="1" customWidth="1"/>
    <col min="11288" max="11288" width="11.28515625" bestFit="1" customWidth="1"/>
    <col min="11289" max="11289" width="14.140625" bestFit="1" customWidth="1"/>
    <col min="11290" max="11290" width="19.7109375" bestFit="1" customWidth="1"/>
    <col min="11291" max="11291" width="6.28515625" bestFit="1" customWidth="1"/>
    <col min="11520" max="11520" width="45.42578125" bestFit="1" customWidth="1"/>
    <col min="11521" max="11521" width="12.85546875" bestFit="1" customWidth="1"/>
    <col min="11522" max="11522" width="13.5703125" bestFit="1" customWidth="1"/>
    <col min="11523" max="11523" width="13.5703125" customWidth="1"/>
    <col min="11524" max="11524" width="8" bestFit="1" customWidth="1"/>
    <col min="11525" max="11525" width="8" customWidth="1"/>
    <col min="11526" max="11526" width="8.28515625" bestFit="1" customWidth="1"/>
    <col min="11527" max="11528" width="8" bestFit="1" customWidth="1"/>
    <col min="11529" max="11529" width="8" customWidth="1"/>
    <col min="11530" max="11531" width="9" customWidth="1"/>
    <col min="11532" max="11533" width="8.42578125" customWidth="1"/>
    <col min="11534" max="11535" width="9.5703125" bestFit="1" customWidth="1"/>
    <col min="11536" max="11536" width="9.42578125" bestFit="1" customWidth="1"/>
    <col min="11537" max="11537" width="8.42578125" bestFit="1" customWidth="1"/>
    <col min="11538" max="11538" width="7.5703125" bestFit="1" customWidth="1"/>
    <col min="11541" max="11541" width="12.7109375" bestFit="1" customWidth="1"/>
    <col min="11542" max="11542" width="12.85546875" bestFit="1" customWidth="1"/>
    <col min="11543" max="11543" width="12.5703125" bestFit="1" customWidth="1"/>
    <col min="11544" max="11544" width="11.28515625" bestFit="1" customWidth="1"/>
    <col min="11545" max="11545" width="14.140625" bestFit="1" customWidth="1"/>
    <col min="11546" max="11546" width="19.7109375" bestFit="1" customWidth="1"/>
    <col min="11547" max="11547" width="6.28515625" bestFit="1" customWidth="1"/>
    <col min="11776" max="11776" width="45.42578125" bestFit="1" customWidth="1"/>
    <col min="11777" max="11777" width="12.85546875" bestFit="1" customWidth="1"/>
    <col min="11778" max="11778" width="13.5703125" bestFit="1" customWidth="1"/>
    <col min="11779" max="11779" width="13.5703125" customWidth="1"/>
    <col min="11780" max="11780" width="8" bestFit="1" customWidth="1"/>
    <col min="11781" max="11781" width="8" customWidth="1"/>
    <col min="11782" max="11782" width="8.28515625" bestFit="1" customWidth="1"/>
    <col min="11783" max="11784" width="8" bestFit="1" customWidth="1"/>
    <col min="11785" max="11785" width="8" customWidth="1"/>
    <col min="11786" max="11787" width="9" customWidth="1"/>
    <col min="11788" max="11789" width="8.42578125" customWidth="1"/>
    <col min="11790" max="11791" width="9.5703125" bestFit="1" customWidth="1"/>
    <col min="11792" max="11792" width="9.42578125" bestFit="1" customWidth="1"/>
    <col min="11793" max="11793" width="8.42578125" bestFit="1" customWidth="1"/>
    <col min="11794" max="11794" width="7.5703125" bestFit="1" customWidth="1"/>
    <col min="11797" max="11797" width="12.7109375" bestFit="1" customWidth="1"/>
    <col min="11798" max="11798" width="12.85546875" bestFit="1" customWidth="1"/>
    <col min="11799" max="11799" width="12.5703125" bestFit="1" customWidth="1"/>
    <col min="11800" max="11800" width="11.28515625" bestFit="1" customWidth="1"/>
    <col min="11801" max="11801" width="14.140625" bestFit="1" customWidth="1"/>
    <col min="11802" max="11802" width="19.7109375" bestFit="1" customWidth="1"/>
    <col min="11803" max="11803" width="6.28515625" bestFit="1" customWidth="1"/>
    <col min="12032" max="12032" width="45.42578125" bestFit="1" customWidth="1"/>
    <col min="12033" max="12033" width="12.85546875" bestFit="1" customWidth="1"/>
    <col min="12034" max="12034" width="13.5703125" bestFit="1" customWidth="1"/>
    <col min="12035" max="12035" width="13.5703125" customWidth="1"/>
    <col min="12036" max="12036" width="8" bestFit="1" customWidth="1"/>
    <col min="12037" max="12037" width="8" customWidth="1"/>
    <col min="12038" max="12038" width="8.28515625" bestFit="1" customWidth="1"/>
    <col min="12039" max="12040" width="8" bestFit="1" customWidth="1"/>
    <col min="12041" max="12041" width="8" customWidth="1"/>
    <col min="12042" max="12043" width="9" customWidth="1"/>
    <col min="12044" max="12045" width="8.42578125" customWidth="1"/>
    <col min="12046" max="12047" width="9.5703125" bestFit="1" customWidth="1"/>
    <col min="12048" max="12048" width="9.42578125" bestFit="1" customWidth="1"/>
    <col min="12049" max="12049" width="8.42578125" bestFit="1" customWidth="1"/>
    <col min="12050" max="12050" width="7.5703125" bestFit="1" customWidth="1"/>
    <col min="12053" max="12053" width="12.7109375" bestFit="1" customWidth="1"/>
    <col min="12054" max="12054" width="12.85546875" bestFit="1" customWidth="1"/>
    <col min="12055" max="12055" width="12.5703125" bestFit="1" customWidth="1"/>
    <col min="12056" max="12056" width="11.28515625" bestFit="1" customWidth="1"/>
    <col min="12057" max="12057" width="14.140625" bestFit="1" customWidth="1"/>
    <col min="12058" max="12058" width="19.7109375" bestFit="1" customWidth="1"/>
    <col min="12059" max="12059" width="6.28515625" bestFit="1" customWidth="1"/>
    <col min="12288" max="12288" width="45.42578125" bestFit="1" customWidth="1"/>
    <col min="12289" max="12289" width="12.85546875" bestFit="1" customWidth="1"/>
    <col min="12290" max="12290" width="13.5703125" bestFit="1" customWidth="1"/>
    <col min="12291" max="12291" width="13.5703125" customWidth="1"/>
    <col min="12292" max="12292" width="8" bestFit="1" customWidth="1"/>
    <col min="12293" max="12293" width="8" customWidth="1"/>
    <col min="12294" max="12294" width="8.28515625" bestFit="1" customWidth="1"/>
    <col min="12295" max="12296" width="8" bestFit="1" customWidth="1"/>
    <col min="12297" max="12297" width="8" customWidth="1"/>
    <col min="12298" max="12299" width="9" customWidth="1"/>
    <col min="12300" max="12301" width="8.42578125" customWidth="1"/>
    <col min="12302" max="12303" width="9.5703125" bestFit="1" customWidth="1"/>
    <col min="12304" max="12304" width="9.42578125" bestFit="1" customWidth="1"/>
    <col min="12305" max="12305" width="8.42578125" bestFit="1" customWidth="1"/>
    <col min="12306" max="12306" width="7.5703125" bestFit="1" customWidth="1"/>
    <col min="12309" max="12309" width="12.7109375" bestFit="1" customWidth="1"/>
    <col min="12310" max="12310" width="12.85546875" bestFit="1" customWidth="1"/>
    <col min="12311" max="12311" width="12.5703125" bestFit="1" customWidth="1"/>
    <col min="12312" max="12312" width="11.28515625" bestFit="1" customWidth="1"/>
    <col min="12313" max="12313" width="14.140625" bestFit="1" customWidth="1"/>
    <col min="12314" max="12314" width="19.7109375" bestFit="1" customWidth="1"/>
    <col min="12315" max="12315" width="6.28515625" bestFit="1" customWidth="1"/>
    <col min="12544" max="12544" width="45.42578125" bestFit="1" customWidth="1"/>
    <col min="12545" max="12545" width="12.85546875" bestFit="1" customWidth="1"/>
    <col min="12546" max="12546" width="13.5703125" bestFit="1" customWidth="1"/>
    <col min="12547" max="12547" width="13.5703125" customWidth="1"/>
    <col min="12548" max="12548" width="8" bestFit="1" customWidth="1"/>
    <col min="12549" max="12549" width="8" customWidth="1"/>
    <col min="12550" max="12550" width="8.28515625" bestFit="1" customWidth="1"/>
    <col min="12551" max="12552" width="8" bestFit="1" customWidth="1"/>
    <col min="12553" max="12553" width="8" customWidth="1"/>
    <col min="12554" max="12555" width="9" customWidth="1"/>
    <col min="12556" max="12557" width="8.42578125" customWidth="1"/>
    <col min="12558" max="12559" width="9.5703125" bestFit="1" customWidth="1"/>
    <col min="12560" max="12560" width="9.42578125" bestFit="1" customWidth="1"/>
    <col min="12561" max="12561" width="8.42578125" bestFit="1" customWidth="1"/>
    <col min="12562" max="12562" width="7.5703125" bestFit="1" customWidth="1"/>
    <col min="12565" max="12565" width="12.7109375" bestFit="1" customWidth="1"/>
    <col min="12566" max="12566" width="12.85546875" bestFit="1" customWidth="1"/>
    <col min="12567" max="12567" width="12.5703125" bestFit="1" customWidth="1"/>
    <col min="12568" max="12568" width="11.28515625" bestFit="1" customWidth="1"/>
    <col min="12569" max="12569" width="14.140625" bestFit="1" customWidth="1"/>
    <col min="12570" max="12570" width="19.7109375" bestFit="1" customWidth="1"/>
    <col min="12571" max="12571" width="6.28515625" bestFit="1" customWidth="1"/>
    <col min="12800" max="12800" width="45.42578125" bestFit="1" customWidth="1"/>
    <col min="12801" max="12801" width="12.85546875" bestFit="1" customWidth="1"/>
    <col min="12802" max="12802" width="13.5703125" bestFit="1" customWidth="1"/>
    <col min="12803" max="12803" width="13.5703125" customWidth="1"/>
    <col min="12804" max="12804" width="8" bestFit="1" customWidth="1"/>
    <col min="12805" max="12805" width="8" customWidth="1"/>
    <col min="12806" max="12806" width="8.28515625" bestFit="1" customWidth="1"/>
    <col min="12807" max="12808" width="8" bestFit="1" customWidth="1"/>
    <col min="12809" max="12809" width="8" customWidth="1"/>
    <col min="12810" max="12811" width="9" customWidth="1"/>
    <col min="12812" max="12813" width="8.42578125" customWidth="1"/>
    <col min="12814" max="12815" width="9.5703125" bestFit="1" customWidth="1"/>
    <col min="12816" max="12816" width="9.42578125" bestFit="1" customWidth="1"/>
    <col min="12817" max="12817" width="8.42578125" bestFit="1" customWidth="1"/>
    <col min="12818" max="12818" width="7.5703125" bestFit="1" customWidth="1"/>
    <col min="12821" max="12821" width="12.7109375" bestFit="1" customWidth="1"/>
    <col min="12822" max="12822" width="12.85546875" bestFit="1" customWidth="1"/>
    <col min="12823" max="12823" width="12.5703125" bestFit="1" customWidth="1"/>
    <col min="12824" max="12824" width="11.28515625" bestFit="1" customWidth="1"/>
    <col min="12825" max="12825" width="14.140625" bestFit="1" customWidth="1"/>
    <col min="12826" max="12826" width="19.7109375" bestFit="1" customWidth="1"/>
    <col min="12827" max="12827" width="6.28515625" bestFit="1" customWidth="1"/>
    <col min="13056" max="13056" width="45.42578125" bestFit="1" customWidth="1"/>
    <col min="13057" max="13057" width="12.85546875" bestFit="1" customWidth="1"/>
    <col min="13058" max="13058" width="13.5703125" bestFit="1" customWidth="1"/>
    <col min="13059" max="13059" width="13.5703125" customWidth="1"/>
    <col min="13060" max="13060" width="8" bestFit="1" customWidth="1"/>
    <col min="13061" max="13061" width="8" customWidth="1"/>
    <col min="13062" max="13062" width="8.28515625" bestFit="1" customWidth="1"/>
    <col min="13063" max="13064" width="8" bestFit="1" customWidth="1"/>
    <col min="13065" max="13065" width="8" customWidth="1"/>
    <col min="13066" max="13067" width="9" customWidth="1"/>
    <col min="13068" max="13069" width="8.42578125" customWidth="1"/>
    <col min="13070" max="13071" width="9.5703125" bestFit="1" customWidth="1"/>
    <col min="13072" max="13072" width="9.42578125" bestFit="1" customWidth="1"/>
    <col min="13073" max="13073" width="8.42578125" bestFit="1" customWidth="1"/>
    <col min="13074" max="13074" width="7.5703125" bestFit="1" customWidth="1"/>
    <col min="13077" max="13077" width="12.7109375" bestFit="1" customWidth="1"/>
    <col min="13078" max="13078" width="12.85546875" bestFit="1" customWidth="1"/>
    <col min="13079" max="13079" width="12.5703125" bestFit="1" customWidth="1"/>
    <col min="13080" max="13080" width="11.28515625" bestFit="1" customWidth="1"/>
    <col min="13081" max="13081" width="14.140625" bestFit="1" customWidth="1"/>
    <col min="13082" max="13082" width="19.7109375" bestFit="1" customWidth="1"/>
    <col min="13083" max="13083" width="6.28515625" bestFit="1" customWidth="1"/>
    <col min="13312" max="13312" width="45.42578125" bestFit="1" customWidth="1"/>
    <col min="13313" max="13313" width="12.85546875" bestFit="1" customWidth="1"/>
    <col min="13314" max="13314" width="13.5703125" bestFit="1" customWidth="1"/>
    <col min="13315" max="13315" width="13.5703125" customWidth="1"/>
    <col min="13316" max="13316" width="8" bestFit="1" customWidth="1"/>
    <col min="13317" max="13317" width="8" customWidth="1"/>
    <col min="13318" max="13318" width="8.28515625" bestFit="1" customWidth="1"/>
    <col min="13319" max="13320" width="8" bestFit="1" customWidth="1"/>
    <col min="13321" max="13321" width="8" customWidth="1"/>
    <col min="13322" max="13323" width="9" customWidth="1"/>
    <col min="13324" max="13325" width="8.42578125" customWidth="1"/>
    <col min="13326" max="13327" width="9.5703125" bestFit="1" customWidth="1"/>
    <col min="13328" max="13328" width="9.42578125" bestFit="1" customWidth="1"/>
    <col min="13329" max="13329" width="8.42578125" bestFit="1" customWidth="1"/>
    <col min="13330" max="13330" width="7.5703125" bestFit="1" customWidth="1"/>
    <col min="13333" max="13333" width="12.7109375" bestFit="1" customWidth="1"/>
    <col min="13334" max="13334" width="12.85546875" bestFit="1" customWidth="1"/>
    <col min="13335" max="13335" width="12.5703125" bestFit="1" customWidth="1"/>
    <col min="13336" max="13336" width="11.28515625" bestFit="1" customWidth="1"/>
    <col min="13337" max="13337" width="14.140625" bestFit="1" customWidth="1"/>
    <col min="13338" max="13338" width="19.7109375" bestFit="1" customWidth="1"/>
    <col min="13339" max="13339" width="6.28515625" bestFit="1" customWidth="1"/>
    <col min="13568" max="13568" width="45.42578125" bestFit="1" customWidth="1"/>
    <col min="13569" max="13569" width="12.85546875" bestFit="1" customWidth="1"/>
    <col min="13570" max="13570" width="13.5703125" bestFit="1" customWidth="1"/>
    <col min="13571" max="13571" width="13.5703125" customWidth="1"/>
    <col min="13572" max="13572" width="8" bestFit="1" customWidth="1"/>
    <col min="13573" max="13573" width="8" customWidth="1"/>
    <col min="13574" max="13574" width="8.28515625" bestFit="1" customWidth="1"/>
    <col min="13575" max="13576" width="8" bestFit="1" customWidth="1"/>
    <col min="13577" max="13577" width="8" customWidth="1"/>
    <col min="13578" max="13579" width="9" customWidth="1"/>
    <col min="13580" max="13581" width="8.42578125" customWidth="1"/>
    <col min="13582" max="13583" width="9.5703125" bestFit="1" customWidth="1"/>
    <col min="13584" max="13584" width="9.42578125" bestFit="1" customWidth="1"/>
    <col min="13585" max="13585" width="8.42578125" bestFit="1" customWidth="1"/>
    <col min="13586" max="13586" width="7.5703125" bestFit="1" customWidth="1"/>
    <col min="13589" max="13589" width="12.7109375" bestFit="1" customWidth="1"/>
    <col min="13590" max="13590" width="12.85546875" bestFit="1" customWidth="1"/>
    <col min="13591" max="13591" width="12.5703125" bestFit="1" customWidth="1"/>
    <col min="13592" max="13592" width="11.28515625" bestFit="1" customWidth="1"/>
    <col min="13593" max="13593" width="14.140625" bestFit="1" customWidth="1"/>
    <col min="13594" max="13594" width="19.7109375" bestFit="1" customWidth="1"/>
    <col min="13595" max="13595" width="6.28515625" bestFit="1" customWidth="1"/>
    <col min="13824" max="13824" width="45.42578125" bestFit="1" customWidth="1"/>
    <col min="13825" max="13825" width="12.85546875" bestFit="1" customWidth="1"/>
    <col min="13826" max="13826" width="13.5703125" bestFit="1" customWidth="1"/>
    <col min="13827" max="13827" width="13.5703125" customWidth="1"/>
    <col min="13828" max="13828" width="8" bestFit="1" customWidth="1"/>
    <col min="13829" max="13829" width="8" customWidth="1"/>
    <col min="13830" max="13830" width="8.28515625" bestFit="1" customWidth="1"/>
    <col min="13831" max="13832" width="8" bestFit="1" customWidth="1"/>
    <col min="13833" max="13833" width="8" customWidth="1"/>
    <col min="13834" max="13835" width="9" customWidth="1"/>
    <col min="13836" max="13837" width="8.42578125" customWidth="1"/>
    <col min="13838" max="13839" width="9.5703125" bestFit="1" customWidth="1"/>
    <col min="13840" max="13840" width="9.42578125" bestFit="1" customWidth="1"/>
    <col min="13841" max="13841" width="8.42578125" bestFit="1" customWidth="1"/>
    <col min="13842" max="13842" width="7.5703125" bestFit="1" customWidth="1"/>
    <col min="13845" max="13845" width="12.7109375" bestFit="1" customWidth="1"/>
    <col min="13846" max="13846" width="12.85546875" bestFit="1" customWidth="1"/>
    <col min="13847" max="13847" width="12.5703125" bestFit="1" customWidth="1"/>
    <col min="13848" max="13848" width="11.28515625" bestFit="1" customWidth="1"/>
    <col min="13849" max="13849" width="14.140625" bestFit="1" customWidth="1"/>
    <col min="13850" max="13850" width="19.7109375" bestFit="1" customWidth="1"/>
    <col min="13851" max="13851" width="6.28515625" bestFit="1" customWidth="1"/>
    <col min="14080" max="14080" width="45.42578125" bestFit="1" customWidth="1"/>
    <col min="14081" max="14081" width="12.85546875" bestFit="1" customWidth="1"/>
    <col min="14082" max="14082" width="13.5703125" bestFit="1" customWidth="1"/>
    <col min="14083" max="14083" width="13.5703125" customWidth="1"/>
    <col min="14084" max="14084" width="8" bestFit="1" customWidth="1"/>
    <col min="14085" max="14085" width="8" customWidth="1"/>
    <col min="14086" max="14086" width="8.28515625" bestFit="1" customWidth="1"/>
    <col min="14087" max="14088" width="8" bestFit="1" customWidth="1"/>
    <col min="14089" max="14089" width="8" customWidth="1"/>
    <col min="14090" max="14091" width="9" customWidth="1"/>
    <col min="14092" max="14093" width="8.42578125" customWidth="1"/>
    <col min="14094" max="14095" width="9.5703125" bestFit="1" customWidth="1"/>
    <col min="14096" max="14096" width="9.42578125" bestFit="1" customWidth="1"/>
    <col min="14097" max="14097" width="8.42578125" bestFit="1" customWidth="1"/>
    <col min="14098" max="14098" width="7.5703125" bestFit="1" customWidth="1"/>
    <col min="14101" max="14101" width="12.7109375" bestFit="1" customWidth="1"/>
    <col min="14102" max="14102" width="12.85546875" bestFit="1" customWidth="1"/>
    <col min="14103" max="14103" width="12.5703125" bestFit="1" customWidth="1"/>
    <col min="14104" max="14104" width="11.28515625" bestFit="1" customWidth="1"/>
    <col min="14105" max="14105" width="14.140625" bestFit="1" customWidth="1"/>
    <col min="14106" max="14106" width="19.7109375" bestFit="1" customWidth="1"/>
    <col min="14107" max="14107" width="6.28515625" bestFit="1" customWidth="1"/>
    <col min="14336" max="14336" width="45.42578125" bestFit="1" customWidth="1"/>
    <col min="14337" max="14337" width="12.85546875" bestFit="1" customWidth="1"/>
    <col min="14338" max="14338" width="13.5703125" bestFit="1" customWidth="1"/>
    <col min="14339" max="14339" width="13.5703125" customWidth="1"/>
    <col min="14340" max="14340" width="8" bestFit="1" customWidth="1"/>
    <col min="14341" max="14341" width="8" customWidth="1"/>
    <col min="14342" max="14342" width="8.28515625" bestFit="1" customWidth="1"/>
    <col min="14343" max="14344" width="8" bestFit="1" customWidth="1"/>
    <col min="14345" max="14345" width="8" customWidth="1"/>
    <col min="14346" max="14347" width="9" customWidth="1"/>
    <col min="14348" max="14349" width="8.42578125" customWidth="1"/>
    <col min="14350" max="14351" width="9.5703125" bestFit="1" customWidth="1"/>
    <col min="14352" max="14352" width="9.42578125" bestFit="1" customWidth="1"/>
    <col min="14353" max="14353" width="8.42578125" bestFit="1" customWidth="1"/>
    <col min="14354" max="14354" width="7.5703125" bestFit="1" customWidth="1"/>
    <col min="14357" max="14357" width="12.7109375" bestFit="1" customWidth="1"/>
    <col min="14358" max="14358" width="12.85546875" bestFit="1" customWidth="1"/>
    <col min="14359" max="14359" width="12.5703125" bestFit="1" customWidth="1"/>
    <col min="14360" max="14360" width="11.28515625" bestFit="1" customWidth="1"/>
    <col min="14361" max="14361" width="14.140625" bestFit="1" customWidth="1"/>
    <col min="14362" max="14362" width="19.7109375" bestFit="1" customWidth="1"/>
    <col min="14363" max="14363" width="6.28515625" bestFit="1" customWidth="1"/>
    <col min="14592" max="14592" width="45.42578125" bestFit="1" customWidth="1"/>
    <col min="14593" max="14593" width="12.85546875" bestFit="1" customWidth="1"/>
    <col min="14594" max="14594" width="13.5703125" bestFit="1" customWidth="1"/>
    <col min="14595" max="14595" width="13.5703125" customWidth="1"/>
    <col min="14596" max="14596" width="8" bestFit="1" customWidth="1"/>
    <col min="14597" max="14597" width="8" customWidth="1"/>
    <col min="14598" max="14598" width="8.28515625" bestFit="1" customWidth="1"/>
    <col min="14599" max="14600" width="8" bestFit="1" customWidth="1"/>
    <col min="14601" max="14601" width="8" customWidth="1"/>
    <col min="14602" max="14603" width="9" customWidth="1"/>
    <col min="14604" max="14605" width="8.42578125" customWidth="1"/>
    <col min="14606" max="14607" width="9.5703125" bestFit="1" customWidth="1"/>
    <col min="14608" max="14608" width="9.42578125" bestFit="1" customWidth="1"/>
    <col min="14609" max="14609" width="8.42578125" bestFit="1" customWidth="1"/>
    <col min="14610" max="14610" width="7.5703125" bestFit="1" customWidth="1"/>
    <col min="14613" max="14613" width="12.7109375" bestFit="1" customWidth="1"/>
    <col min="14614" max="14614" width="12.85546875" bestFit="1" customWidth="1"/>
    <col min="14615" max="14615" width="12.5703125" bestFit="1" customWidth="1"/>
    <col min="14616" max="14616" width="11.28515625" bestFit="1" customWidth="1"/>
    <col min="14617" max="14617" width="14.140625" bestFit="1" customWidth="1"/>
    <col min="14618" max="14618" width="19.7109375" bestFit="1" customWidth="1"/>
    <col min="14619" max="14619" width="6.28515625" bestFit="1" customWidth="1"/>
    <col min="14848" max="14848" width="45.42578125" bestFit="1" customWidth="1"/>
    <col min="14849" max="14849" width="12.85546875" bestFit="1" customWidth="1"/>
    <col min="14850" max="14850" width="13.5703125" bestFit="1" customWidth="1"/>
    <col min="14851" max="14851" width="13.5703125" customWidth="1"/>
    <col min="14852" max="14852" width="8" bestFit="1" customWidth="1"/>
    <col min="14853" max="14853" width="8" customWidth="1"/>
    <col min="14854" max="14854" width="8.28515625" bestFit="1" customWidth="1"/>
    <col min="14855" max="14856" width="8" bestFit="1" customWidth="1"/>
    <col min="14857" max="14857" width="8" customWidth="1"/>
    <col min="14858" max="14859" width="9" customWidth="1"/>
    <col min="14860" max="14861" width="8.42578125" customWidth="1"/>
    <col min="14862" max="14863" width="9.5703125" bestFit="1" customWidth="1"/>
    <col min="14864" max="14864" width="9.42578125" bestFit="1" customWidth="1"/>
    <col min="14865" max="14865" width="8.42578125" bestFit="1" customWidth="1"/>
    <col min="14866" max="14866" width="7.5703125" bestFit="1" customWidth="1"/>
    <col min="14869" max="14869" width="12.7109375" bestFit="1" customWidth="1"/>
    <col min="14870" max="14870" width="12.85546875" bestFit="1" customWidth="1"/>
    <col min="14871" max="14871" width="12.5703125" bestFit="1" customWidth="1"/>
    <col min="14872" max="14872" width="11.28515625" bestFit="1" customWidth="1"/>
    <col min="14873" max="14873" width="14.140625" bestFit="1" customWidth="1"/>
    <col min="14874" max="14874" width="19.7109375" bestFit="1" customWidth="1"/>
    <col min="14875" max="14875" width="6.28515625" bestFit="1" customWidth="1"/>
    <col min="15104" max="15104" width="45.42578125" bestFit="1" customWidth="1"/>
    <col min="15105" max="15105" width="12.85546875" bestFit="1" customWidth="1"/>
    <col min="15106" max="15106" width="13.5703125" bestFit="1" customWidth="1"/>
    <col min="15107" max="15107" width="13.5703125" customWidth="1"/>
    <col min="15108" max="15108" width="8" bestFit="1" customWidth="1"/>
    <col min="15109" max="15109" width="8" customWidth="1"/>
    <col min="15110" max="15110" width="8.28515625" bestFit="1" customWidth="1"/>
    <col min="15111" max="15112" width="8" bestFit="1" customWidth="1"/>
    <col min="15113" max="15113" width="8" customWidth="1"/>
    <col min="15114" max="15115" width="9" customWidth="1"/>
    <col min="15116" max="15117" width="8.42578125" customWidth="1"/>
    <col min="15118" max="15119" width="9.5703125" bestFit="1" customWidth="1"/>
    <col min="15120" max="15120" width="9.42578125" bestFit="1" customWidth="1"/>
    <col min="15121" max="15121" width="8.42578125" bestFit="1" customWidth="1"/>
    <col min="15122" max="15122" width="7.5703125" bestFit="1" customWidth="1"/>
    <col min="15125" max="15125" width="12.7109375" bestFit="1" customWidth="1"/>
    <col min="15126" max="15126" width="12.85546875" bestFit="1" customWidth="1"/>
    <col min="15127" max="15127" width="12.5703125" bestFit="1" customWidth="1"/>
    <col min="15128" max="15128" width="11.28515625" bestFit="1" customWidth="1"/>
    <col min="15129" max="15129" width="14.140625" bestFit="1" customWidth="1"/>
    <col min="15130" max="15130" width="19.7109375" bestFit="1" customWidth="1"/>
    <col min="15131" max="15131" width="6.28515625" bestFit="1" customWidth="1"/>
    <col min="15360" max="15360" width="45.42578125" bestFit="1" customWidth="1"/>
    <col min="15361" max="15361" width="12.85546875" bestFit="1" customWidth="1"/>
    <col min="15362" max="15362" width="13.5703125" bestFit="1" customWidth="1"/>
    <col min="15363" max="15363" width="13.5703125" customWidth="1"/>
    <col min="15364" max="15364" width="8" bestFit="1" customWidth="1"/>
    <col min="15365" max="15365" width="8" customWidth="1"/>
    <col min="15366" max="15366" width="8.28515625" bestFit="1" customWidth="1"/>
    <col min="15367" max="15368" width="8" bestFit="1" customWidth="1"/>
    <col min="15369" max="15369" width="8" customWidth="1"/>
    <col min="15370" max="15371" width="9" customWidth="1"/>
    <col min="15372" max="15373" width="8.42578125" customWidth="1"/>
    <col min="15374" max="15375" width="9.5703125" bestFit="1" customWidth="1"/>
    <col min="15376" max="15376" width="9.42578125" bestFit="1" customWidth="1"/>
    <col min="15377" max="15377" width="8.42578125" bestFit="1" customWidth="1"/>
    <col min="15378" max="15378" width="7.5703125" bestFit="1" customWidth="1"/>
    <col min="15381" max="15381" width="12.7109375" bestFit="1" customWidth="1"/>
    <col min="15382" max="15382" width="12.85546875" bestFit="1" customWidth="1"/>
    <col min="15383" max="15383" width="12.5703125" bestFit="1" customWidth="1"/>
    <col min="15384" max="15384" width="11.28515625" bestFit="1" customWidth="1"/>
    <col min="15385" max="15385" width="14.140625" bestFit="1" customWidth="1"/>
    <col min="15386" max="15386" width="19.7109375" bestFit="1" customWidth="1"/>
    <col min="15387" max="15387" width="6.28515625" bestFit="1" customWidth="1"/>
    <col min="15616" max="15616" width="45.42578125" bestFit="1" customWidth="1"/>
    <col min="15617" max="15617" width="12.85546875" bestFit="1" customWidth="1"/>
    <col min="15618" max="15618" width="13.5703125" bestFit="1" customWidth="1"/>
    <col min="15619" max="15619" width="13.5703125" customWidth="1"/>
    <col min="15620" max="15620" width="8" bestFit="1" customWidth="1"/>
    <col min="15621" max="15621" width="8" customWidth="1"/>
    <col min="15622" max="15622" width="8.28515625" bestFit="1" customWidth="1"/>
    <col min="15623" max="15624" width="8" bestFit="1" customWidth="1"/>
    <col min="15625" max="15625" width="8" customWidth="1"/>
    <col min="15626" max="15627" width="9" customWidth="1"/>
    <col min="15628" max="15629" width="8.42578125" customWidth="1"/>
    <col min="15630" max="15631" width="9.5703125" bestFit="1" customWidth="1"/>
    <col min="15632" max="15632" width="9.42578125" bestFit="1" customWidth="1"/>
    <col min="15633" max="15633" width="8.42578125" bestFit="1" customWidth="1"/>
    <col min="15634" max="15634" width="7.5703125" bestFit="1" customWidth="1"/>
    <col min="15637" max="15637" width="12.7109375" bestFit="1" customWidth="1"/>
    <col min="15638" max="15638" width="12.85546875" bestFit="1" customWidth="1"/>
    <col min="15639" max="15639" width="12.5703125" bestFit="1" customWidth="1"/>
    <col min="15640" max="15640" width="11.28515625" bestFit="1" customWidth="1"/>
    <col min="15641" max="15641" width="14.140625" bestFit="1" customWidth="1"/>
    <col min="15642" max="15642" width="19.7109375" bestFit="1" customWidth="1"/>
    <col min="15643" max="15643" width="6.28515625" bestFit="1" customWidth="1"/>
    <col min="15872" max="15872" width="45.42578125" bestFit="1" customWidth="1"/>
    <col min="15873" max="15873" width="12.85546875" bestFit="1" customWidth="1"/>
    <col min="15874" max="15874" width="13.5703125" bestFit="1" customWidth="1"/>
    <col min="15875" max="15875" width="13.5703125" customWidth="1"/>
    <col min="15876" max="15876" width="8" bestFit="1" customWidth="1"/>
    <col min="15877" max="15877" width="8" customWidth="1"/>
    <col min="15878" max="15878" width="8.28515625" bestFit="1" customWidth="1"/>
    <col min="15879" max="15880" width="8" bestFit="1" customWidth="1"/>
    <col min="15881" max="15881" width="8" customWidth="1"/>
    <col min="15882" max="15883" width="9" customWidth="1"/>
    <col min="15884" max="15885" width="8.42578125" customWidth="1"/>
    <col min="15886" max="15887" width="9.5703125" bestFit="1" customWidth="1"/>
    <col min="15888" max="15888" width="9.42578125" bestFit="1" customWidth="1"/>
    <col min="15889" max="15889" width="8.42578125" bestFit="1" customWidth="1"/>
    <col min="15890" max="15890" width="7.5703125" bestFit="1" customWidth="1"/>
    <col min="15893" max="15893" width="12.7109375" bestFit="1" customWidth="1"/>
    <col min="15894" max="15894" width="12.85546875" bestFit="1" customWidth="1"/>
    <col min="15895" max="15895" width="12.5703125" bestFit="1" customWidth="1"/>
    <col min="15896" max="15896" width="11.28515625" bestFit="1" customWidth="1"/>
    <col min="15897" max="15897" width="14.140625" bestFit="1" customWidth="1"/>
    <col min="15898" max="15898" width="19.7109375" bestFit="1" customWidth="1"/>
    <col min="15899" max="15899" width="6.28515625" bestFit="1" customWidth="1"/>
    <col min="16128" max="16128" width="45.42578125" bestFit="1" customWidth="1"/>
    <col min="16129" max="16129" width="12.85546875" bestFit="1" customWidth="1"/>
    <col min="16130" max="16130" width="13.5703125" bestFit="1" customWidth="1"/>
    <col min="16131" max="16131" width="13.5703125" customWidth="1"/>
    <col min="16132" max="16132" width="8" bestFit="1" customWidth="1"/>
    <col min="16133" max="16133" width="8" customWidth="1"/>
    <col min="16134" max="16134" width="8.28515625" bestFit="1" customWidth="1"/>
    <col min="16135" max="16136" width="8" bestFit="1" customWidth="1"/>
    <col min="16137" max="16137" width="8" customWidth="1"/>
    <col min="16138" max="16139" width="9" customWidth="1"/>
    <col min="16140" max="16141" width="8.42578125" customWidth="1"/>
    <col min="16142" max="16143" width="9.5703125" bestFit="1" customWidth="1"/>
    <col min="16144" max="16144" width="9.42578125" bestFit="1" customWidth="1"/>
    <col min="16145" max="16145" width="8.42578125" bestFit="1" customWidth="1"/>
    <col min="16146" max="16146" width="7.5703125" bestFit="1" customWidth="1"/>
    <col min="16149" max="16149" width="12.7109375" bestFit="1" customWidth="1"/>
    <col min="16150" max="16150" width="12.85546875" bestFit="1" customWidth="1"/>
    <col min="16151" max="16151" width="12.5703125" bestFit="1" customWidth="1"/>
    <col min="16152" max="16152" width="11.28515625" bestFit="1" customWidth="1"/>
    <col min="16153" max="16153" width="14.140625" bestFit="1" customWidth="1"/>
    <col min="16154" max="16154" width="19.7109375" bestFit="1" customWidth="1"/>
    <col min="16155" max="16155" width="6.28515625" bestFit="1" customWidth="1"/>
  </cols>
  <sheetData>
    <row r="1" spans="1:27" s="1" customFormat="1" ht="55.5" customHeight="1" x14ac:dyDescent="0.25">
      <c r="A1" s="60" t="s">
        <v>714</v>
      </c>
      <c r="B1" s="163" t="s">
        <v>715</v>
      </c>
      <c r="C1" s="148" t="s">
        <v>690</v>
      </c>
      <c r="D1" s="158" t="s">
        <v>691</v>
      </c>
      <c r="E1" s="158" t="s">
        <v>692</v>
      </c>
      <c r="F1" s="158" t="s">
        <v>693</v>
      </c>
      <c r="G1" s="158" t="s">
        <v>694</v>
      </c>
      <c r="H1" s="159" t="s">
        <v>695</v>
      </c>
      <c r="I1" s="159" t="s">
        <v>696</v>
      </c>
      <c r="J1" s="160" t="s">
        <v>697</v>
      </c>
      <c r="K1" s="160" t="s">
        <v>698</v>
      </c>
      <c r="L1" s="160" t="s">
        <v>699</v>
      </c>
      <c r="M1" s="160" t="s">
        <v>700</v>
      </c>
      <c r="N1" s="152" t="s">
        <v>701</v>
      </c>
      <c r="O1" s="152" t="s">
        <v>702</v>
      </c>
      <c r="P1" s="152" t="s">
        <v>703</v>
      </c>
      <c r="Q1" s="165" t="s">
        <v>716</v>
      </c>
      <c r="R1" s="165" t="s">
        <v>717</v>
      </c>
      <c r="S1" s="149" t="s">
        <v>704</v>
      </c>
      <c r="T1" s="150" t="s">
        <v>770</v>
      </c>
      <c r="U1" s="151" t="s">
        <v>771</v>
      </c>
      <c r="V1" s="151" t="s">
        <v>772</v>
      </c>
      <c r="W1" s="151" t="s">
        <v>773</v>
      </c>
      <c r="X1" s="151" t="s">
        <v>774</v>
      </c>
      <c r="Y1" s="151" t="s">
        <v>775</v>
      </c>
      <c r="Z1" s="152" t="s">
        <v>710</v>
      </c>
      <c r="AA1" s="152" t="s">
        <v>711</v>
      </c>
    </row>
    <row r="2" spans="1:27" s="104" customFormat="1" x14ac:dyDescent="0.25">
      <c r="A2" s="38" t="s">
        <v>228</v>
      </c>
      <c r="B2" s="36">
        <v>43683</v>
      </c>
      <c r="C2" s="36">
        <v>44088</v>
      </c>
      <c r="D2" s="39">
        <v>0.46</v>
      </c>
      <c r="E2" s="39">
        <v>0.27900000000000003</v>
      </c>
      <c r="F2" s="39">
        <v>0.13100000000000001</v>
      </c>
      <c r="G2" s="39">
        <v>8.1000000000000003E-2</v>
      </c>
      <c r="H2" s="39">
        <v>1E-3</v>
      </c>
      <c r="I2" s="39">
        <v>1.0999999999999999E-2</v>
      </c>
      <c r="J2" s="39">
        <f t="shared" ref="J2" si="0">D2-H2</f>
        <v>0.45900000000000002</v>
      </c>
      <c r="K2" s="39">
        <f t="shared" ref="K2" si="1">E2-H2</f>
        <v>0.27800000000000002</v>
      </c>
      <c r="L2" s="39">
        <f t="shared" ref="L2" si="2">F2-H2</f>
        <v>0.13</v>
      </c>
      <c r="M2" s="39">
        <f t="shared" ref="M2" si="3">G2-H2</f>
        <v>0.08</v>
      </c>
      <c r="N2" s="39">
        <f t="shared" ref="N2" si="4">(11.85*J2)-(1.54*L2)-(0.08*M2)</f>
        <v>5.2325499999999998</v>
      </c>
      <c r="O2" s="39">
        <f t="shared" ref="O2" si="5">(21.03*L2)-(5.43*J2)-(2.66*M2)</f>
        <v>2.873000000000045E-2</v>
      </c>
      <c r="P2" s="39">
        <f t="shared" ref="P2" si="6">(24.52*M2)-(7.6*L2)-(1.67*J2)</f>
        <v>0.20706999999999998</v>
      </c>
      <c r="Q2" s="166">
        <v>0.05</v>
      </c>
      <c r="R2" s="166">
        <v>0.5</v>
      </c>
      <c r="S2" s="24">
        <v>1.2E-2</v>
      </c>
      <c r="T2" s="32">
        <v>1.6</v>
      </c>
      <c r="U2" s="39">
        <f t="shared" ref="U2" si="7">(((N2*S2*R2)/Q2)/T2)*1000</f>
        <v>392.44124999999997</v>
      </c>
      <c r="V2" s="39">
        <f t="shared" ref="V2" si="8">(((O2*S2*R2)/Q2)/T2)*1000</f>
        <v>2.1547500000000337</v>
      </c>
      <c r="W2" s="39">
        <f t="shared" ref="W2" si="9">((P2*S2*R2)/Q2)/T2*1000</f>
        <v>15.530249999999997</v>
      </c>
      <c r="X2" s="39">
        <f t="shared" ref="X2" si="10">((26.7*((1.7*K2)-J2)*S2*R2)/(Q2*1))/T2*1000</f>
        <v>27.233999999999995</v>
      </c>
      <c r="Y2" s="39">
        <f t="shared" ref="Y2" si="11">((26.7*(J2-K2)*S2*R2)/(Q2*1))/T2*1000</f>
        <v>362.45249999999993</v>
      </c>
      <c r="Z2" s="39">
        <f t="shared" ref="Z2" si="12">J2/K2</f>
        <v>1.6510791366906474</v>
      </c>
      <c r="AA2" s="38"/>
    </row>
    <row r="3" spans="1:27" s="1" customFormat="1" x14ac:dyDescent="0.25">
      <c r="A3" s="38" t="s">
        <v>229</v>
      </c>
      <c r="B3" s="36">
        <v>43683</v>
      </c>
      <c r="C3" s="36">
        <v>44088</v>
      </c>
      <c r="D3" s="39">
        <v>0.439</v>
      </c>
      <c r="E3" s="39">
        <v>0.26400000000000001</v>
      </c>
      <c r="F3" s="39">
        <v>0.129</v>
      </c>
      <c r="G3" s="39">
        <v>8.1000000000000003E-2</v>
      </c>
      <c r="H3" s="39">
        <v>2E-3</v>
      </c>
      <c r="I3" s="39">
        <v>1.0999999999999999E-2</v>
      </c>
      <c r="J3" s="39">
        <f t="shared" ref="J3:J4" si="13">D3-H3</f>
        <v>0.437</v>
      </c>
      <c r="K3" s="39">
        <f t="shared" ref="K3:K4" si="14">E3-H3</f>
        <v>0.26200000000000001</v>
      </c>
      <c r="L3" s="39">
        <f t="shared" ref="L3:L4" si="15">F3-H3</f>
        <v>0.127</v>
      </c>
      <c r="M3" s="39">
        <f t="shared" ref="M3:M4" si="16">G3-H3</f>
        <v>7.9000000000000001E-2</v>
      </c>
      <c r="N3" s="39">
        <f t="shared" ref="N3:N4" si="17">(11.85*J3)-(1.54*L3)-(0.08*M3)</f>
        <v>4.9765500000000005</v>
      </c>
      <c r="O3" s="39">
        <f t="shared" ref="O3:O4" si="18">(21.03*L3)-(5.43*J3)-(2.66*M3)</f>
        <v>8.7760000000000254E-2</v>
      </c>
      <c r="P3" s="39">
        <f t="shared" ref="P3:P4" si="19">(24.52*M3)-(7.6*L3)-(1.67*J3)</f>
        <v>0.24209000000000003</v>
      </c>
      <c r="Q3" s="166">
        <v>0.05</v>
      </c>
      <c r="R3" s="166">
        <v>0.5</v>
      </c>
      <c r="S3" s="24">
        <v>1.2E-2</v>
      </c>
      <c r="T3" s="32">
        <v>1.6</v>
      </c>
      <c r="U3" s="39">
        <f t="shared" ref="U3:U8" si="20">(((N3*S3*R3)/Q3)/T3)*1000</f>
        <v>373.24124999999998</v>
      </c>
      <c r="V3" s="39">
        <f t="shared" ref="V3:V8" si="21">(((O3*S3*R3)/Q3)/T3)*1000</f>
        <v>6.5820000000000185</v>
      </c>
      <c r="W3" s="39">
        <f t="shared" ref="W3:W8" si="22">((P3*S3*R3)/Q3)/T3*1000</f>
        <v>18.156749999999999</v>
      </c>
      <c r="X3" s="39">
        <f t="shared" ref="X3:X8" si="23">((26.7*((1.7*K3)-J3)*S3*R3)/(Q3*1))/T3*1000</f>
        <v>16.821000000000033</v>
      </c>
      <c r="Y3" s="39">
        <f t="shared" ref="Y3:Y8" si="24">((26.7*(J3-K3)*S3*R3)/(Q3*1))/T3*1000</f>
        <v>350.43749999999989</v>
      </c>
      <c r="Z3" s="39">
        <f t="shared" ref="Z3:Z8" si="25">J3/K3</f>
        <v>1.6679389312977098</v>
      </c>
      <c r="AA3" s="38"/>
    </row>
    <row r="4" spans="1:27" s="1" customFormat="1" x14ac:dyDescent="0.25">
      <c r="A4" s="38" t="s">
        <v>230</v>
      </c>
      <c r="B4" s="36">
        <v>43683</v>
      </c>
      <c r="C4" s="36">
        <v>44088</v>
      </c>
      <c r="D4" s="39">
        <v>0.373</v>
      </c>
      <c r="E4" s="39">
        <v>0.22700000000000001</v>
      </c>
      <c r="F4" s="39">
        <v>0.107</v>
      </c>
      <c r="G4" s="39">
        <v>6.9000000000000006E-2</v>
      </c>
      <c r="H4" s="39">
        <v>1E-3</v>
      </c>
      <c r="I4" s="39">
        <v>8.9999999999999993E-3</v>
      </c>
      <c r="J4" s="39">
        <f t="shared" si="13"/>
        <v>0.372</v>
      </c>
      <c r="K4" s="39">
        <f t="shared" si="14"/>
        <v>0.22600000000000001</v>
      </c>
      <c r="L4" s="39">
        <f t="shared" si="15"/>
        <v>0.106</v>
      </c>
      <c r="M4" s="39">
        <f t="shared" si="16"/>
        <v>6.8000000000000005E-2</v>
      </c>
      <c r="N4" s="39">
        <f t="shared" si="17"/>
        <v>4.2395199999999997</v>
      </c>
      <c r="O4" s="39">
        <f t="shared" si="18"/>
        <v>2.8340000000000171E-2</v>
      </c>
      <c r="P4" s="39">
        <f t="shared" si="19"/>
        <v>0.24052000000000018</v>
      </c>
      <c r="Q4" s="166">
        <v>0.05</v>
      </c>
      <c r="R4" s="166">
        <v>0.5</v>
      </c>
      <c r="S4" s="24">
        <v>1.2E-2</v>
      </c>
      <c r="T4" s="32">
        <v>1.6</v>
      </c>
      <c r="U4" s="39">
        <f t="shared" si="20"/>
        <v>317.96399999999994</v>
      </c>
      <c r="V4" s="39">
        <f t="shared" si="21"/>
        <v>2.1255000000000122</v>
      </c>
      <c r="W4" s="39">
        <f t="shared" si="22"/>
        <v>18.039000000000012</v>
      </c>
      <c r="X4" s="39">
        <f t="shared" si="23"/>
        <v>24.430499999999977</v>
      </c>
      <c r="Y4" s="39">
        <f t="shared" si="24"/>
        <v>292.36500000000001</v>
      </c>
      <c r="Z4" s="39">
        <f t="shared" si="25"/>
        <v>1.6460176991150441</v>
      </c>
      <c r="AA4" s="38"/>
    </row>
    <row r="5" spans="1:27" s="1" customFormat="1" x14ac:dyDescent="0.25">
      <c r="A5" s="38" t="s">
        <v>231</v>
      </c>
      <c r="B5" s="36">
        <v>43683</v>
      </c>
      <c r="C5" s="36">
        <v>44088</v>
      </c>
      <c r="D5" s="39">
        <v>0.42799999999999999</v>
      </c>
      <c r="E5" s="39">
        <v>0.26300000000000001</v>
      </c>
      <c r="F5" s="39">
        <v>0.126</v>
      </c>
      <c r="G5" s="39">
        <v>8.1000000000000003E-2</v>
      </c>
      <c r="H5" s="39">
        <v>1E-3</v>
      </c>
      <c r="I5" s="39">
        <v>1.2E-2</v>
      </c>
      <c r="J5" s="39">
        <f t="shared" ref="J5:J36" si="26">D5-H5</f>
        <v>0.42699999999999999</v>
      </c>
      <c r="K5" s="39">
        <f t="shared" ref="K5:K36" si="27">E5-H5</f>
        <v>0.26200000000000001</v>
      </c>
      <c r="L5" s="39">
        <f t="shared" ref="L5:L36" si="28">F5-H5</f>
        <v>0.125</v>
      </c>
      <c r="M5" s="39">
        <f t="shared" ref="M5:M36" si="29">G5-H5</f>
        <v>0.08</v>
      </c>
      <c r="N5" s="39">
        <f t="shared" ref="N5:N36" si="30">(11.85*J5)-(1.54*L5)-(0.08*M5)</f>
        <v>4.8610499999999996</v>
      </c>
      <c r="O5" s="39">
        <f t="shared" ref="O5:O36" si="31">(21.03*L5)-(5.43*J5)-(2.66*M5)</f>
        <v>9.7340000000000509E-2</v>
      </c>
      <c r="P5" s="39">
        <f t="shared" ref="P5:P36" si="32">(24.52*M5)-(7.6*L5)-(1.67*J5)</f>
        <v>0.29851000000000005</v>
      </c>
      <c r="Q5" s="166">
        <v>0.05</v>
      </c>
      <c r="R5" s="166">
        <v>0.5</v>
      </c>
      <c r="S5" s="24">
        <v>1.2E-2</v>
      </c>
      <c r="T5" s="32">
        <v>1.8666666666666667</v>
      </c>
      <c r="U5" s="39">
        <f t="shared" si="20"/>
        <v>312.49607142857138</v>
      </c>
      <c r="V5" s="39">
        <f t="shared" si="21"/>
        <v>6.2575714285714623</v>
      </c>
      <c r="W5" s="39">
        <f t="shared" si="22"/>
        <v>19.189928571428574</v>
      </c>
      <c r="X5" s="39">
        <f t="shared" si="23"/>
        <v>31.582285714285756</v>
      </c>
      <c r="Y5" s="39">
        <f t="shared" si="24"/>
        <v>283.21071428571423</v>
      </c>
      <c r="Z5" s="39">
        <f t="shared" si="25"/>
        <v>1.6297709923664121</v>
      </c>
      <c r="AA5" s="38"/>
    </row>
    <row r="6" spans="1:27" s="1" customFormat="1" x14ac:dyDescent="0.25">
      <c r="A6" s="38" t="s">
        <v>232</v>
      </c>
      <c r="B6" s="36">
        <v>43683</v>
      </c>
      <c r="C6" s="36">
        <v>44088</v>
      </c>
      <c r="D6" s="39">
        <v>0.312</v>
      </c>
      <c r="E6" s="39">
        <v>0.192</v>
      </c>
      <c r="F6" s="39">
        <v>8.8999999999999996E-2</v>
      </c>
      <c r="G6" s="39">
        <v>5.8000000000000003E-2</v>
      </c>
      <c r="H6" s="39">
        <v>1E-3</v>
      </c>
      <c r="I6" s="39">
        <v>8.0000000000000002E-3</v>
      </c>
      <c r="J6" s="39">
        <f t="shared" si="26"/>
        <v>0.311</v>
      </c>
      <c r="K6" s="39">
        <f t="shared" si="27"/>
        <v>0.191</v>
      </c>
      <c r="L6" s="39">
        <f t="shared" si="28"/>
        <v>8.7999999999999995E-2</v>
      </c>
      <c r="M6" s="39">
        <f t="shared" si="29"/>
        <v>5.7000000000000002E-2</v>
      </c>
      <c r="N6" s="39">
        <f t="shared" si="30"/>
        <v>3.5452699999999995</v>
      </c>
      <c r="O6" s="39">
        <f t="shared" si="31"/>
        <v>1.0290000000000216E-2</v>
      </c>
      <c r="P6" s="39">
        <f t="shared" si="32"/>
        <v>0.20947000000000005</v>
      </c>
      <c r="Q6" s="166">
        <v>0.05</v>
      </c>
      <c r="R6" s="166">
        <v>0.5</v>
      </c>
      <c r="S6" s="24">
        <v>1.2E-2</v>
      </c>
      <c r="T6" s="32">
        <v>1.8666666666666667</v>
      </c>
      <c r="U6" s="39">
        <f t="shared" si="20"/>
        <v>227.91021428571426</v>
      </c>
      <c r="V6" s="39">
        <f t="shared" si="21"/>
        <v>0.66150000000001374</v>
      </c>
      <c r="W6" s="39">
        <f t="shared" si="22"/>
        <v>13.465928571428574</v>
      </c>
      <c r="X6" s="39">
        <f t="shared" si="23"/>
        <v>23.51507142857141</v>
      </c>
      <c r="Y6" s="39">
        <f t="shared" si="24"/>
        <v>205.97142857142853</v>
      </c>
      <c r="Z6" s="39">
        <f t="shared" si="25"/>
        <v>1.6282722513089005</v>
      </c>
      <c r="AA6" s="38"/>
    </row>
    <row r="7" spans="1:27" s="1" customFormat="1" ht="15.75" customHeight="1" x14ac:dyDescent="0.25">
      <c r="A7" s="38" t="s">
        <v>233</v>
      </c>
      <c r="B7" s="36">
        <v>43683</v>
      </c>
      <c r="C7" s="36">
        <v>44088</v>
      </c>
      <c r="D7" s="39">
        <v>0.35499999999999998</v>
      </c>
      <c r="E7" s="39">
        <v>0.216</v>
      </c>
      <c r="F7" s="39">
        <v>0.104</v>
      </c>
      <c r="G7" s="39">
        <v>6.3E-2</v>
      </c>
      <c r="H7" s="39">
        <v>0</v>
      </c>
      <c r="I7" s="39">
        <v>6.0000000000000001E-3</v>
      </c>
      <c r="J7" s="39">
        <f t="shared" si="26"/>
        <v>0.35499999999999998</v>
      </c>
      <c r="K7" s="39">
        <f t="shared" si="27"/>
        <v>0.216</v>
      </c>
      <c r="L7" s="39">
        <f t="shared" si="28"/>
        <v>0.104</v>
      </c>
      <c r="M7" s="39">
        <f t="shared" si="29"/>
        <v>6.3E-2</v>
      </c>
      <c r="N7" s="39">
        <f t="shared" si="30"/>
        <v>4.0415499999999991</v>
      </c>
      <c r="O7" s="39">
        <f t="shared" si="31"/>
        <v>9.1890000000000305E-2</v>
      </c>
      <c r="P7" s="39">
        <f t="shared" si="32"/>
        <v>0.16151000000000004</v>
      </c>
      <c r="Q7" s="166">
        <v>0.05</v>
      </c>
      <c r="R7" s="166">
        <v>0.5</v>
      </c>
      <c r="S7" s="24">
        <v>1.2E-2</v>
      </c>
      <c r="T7" s="32">
        <v>1.8666666666666667</v>
      </c>
      <c r="U7" s="39">
        <f t="shared" si="20"/>
        <v>259.81392857142851</v>
      </c>
      <c r="V7" s="39">
        <f t="shared" si="21"/>
        <v>5.9072142857143044</v>
      </c>
      <c r="W7" s="39">
        <f t="shared" si="22"/>
        <v>10.382785714285715</v>
      </c>
      <c r="X7" s="39">
        <f t="shared" si="23"/>
        <v>20.940428571428551</v>
      </c>
      <c r="Y7" s="39">
        <f t="shared" si="24"/>
        <v>238.58357142857139</v>
      </c>
      <c r="Z7" s="39">
        <f t="shared" si="25"/>
        <v>1.6435185185185184</v>
      </c>
      <c r="AA7" s="38"/>
    </row>
    <row r="8" spans="1:27" s="1" customFormat="1" ht="15.75" customHeight="1" x14ac:dyDescent="0.25">
      <c r="A8" s="38" t="s">
        <v>234</v>
      </c>
      <c r="B8" s="36">
        <v>43683</v>
      </c>
      <c r="C8" s="36">
        <v>44088</v>
      </c>
      <c r="D8" s="39">
        <v>0.376</v>
      </c>
      <c r="E8" s="39">
        <v>0.22500000000000001</v>
      </c>
      <c r="F8" s="39">
        <v>0.108</v>
      </c>
      <c r="G8" s="39">
        <v>7.2999999999999995E-2</v>
      </c>
      <c r="H8" s="39">
        <v>1E-3</v>
      </c>
      <c r="I8" s="39">
        <v>0.01</v>
      </c>
      <c r="J8" s="39">
        <f t="shared" si="26"/>
        <v>0.375</v>
      </c>
      <c r="K8" s="39">
        <f t="shared" si="27"/>
        <v>0.224</v>
      </c>
      <c r="L8" s="39">
        <f t="shared" si="28"/>
        <v>0.107</v>
      </c>
      <c r="M8" s="39">
        <f t="shared" si="29"/>
        <v>7.1999999999999995E-2</v>
      </c>
      <c r="N8" s="39">
        <f t="shared" si="30"/>
        <v>4.2732099999999988</v>
      </c>
      <c r="O8" s="39">
        <f t="shared" si="31"/>
        <v>2.2440000000000154E-2</v>
      </c>
      <c r="P8" s="39">
        <f t="shared" si="32"/>
        <v>0.32599</v>
      </c>
      <c r="Q8" s="166">
        <v>0.05</v>
      </c>
      <c r="R8" s="166">
        <v>0.5</v>
      </c>
      <c r="S8" s="24">
        <v>1.2E-2</v>
      </c>
      <c r="T8" s="32">
        <v>1.8666666666666667</v>
      </c>
      <c r="U8" s="39">
        <f t="shared" si="20"/>
        <v>274.70635714285709</v>
      </c>
      <c r="V8" s="39">
        <f t="shared" si="21"/>
        <v>1.4425714285714382</v>
      </c>
      <c r="W8" s="39">
        <f t="shared" si="22"/>
        <v>20.956499999999998</v>
      </c>
      <c r="X8" s="39">
        <f t="shared" si="23"/>
        <v>9.9552857142856652</v>
      </c>
      <c r="Y8" s="39">
        <f t="shared" si="24"/>
        <v>259.18071428571426</v>
      </c>
      <c r="Z8" s="39">
        <f t="shared" si="25"/>
        <v>1.6741071428571428</v>
      </c>
      <c r="AA8" s="38"/>
    </row>
    <row r="9" spans="1:27" s="1" customFormat="1" ht="15.75" customHeight="1" x14ac:dyDescent="0.25">
      <c r="A9" s="38" t="s">
        <v>235</v>
      </c>
      <c r="B9" s="36">
        <v>43683</v>
      </c>
      <c r="C9" s="36">
        <v>44088</v>
      </c>
      <c r="D9" s="39">
        <v>0.495</v>
      </c>
      <c r="E9" s="39">
        <v>0.29499999999999998</v>
      </c>
      <c r="F9" s="39">
        <v>0.14199999999999999</v>
      </c>
      <c r="G9" s="39">
        <v>9.1999999999999998E-2</v>
      </c>
      <c r="H9" s="39">
        <v>1E-3</v>
      </c>
      <c r="I9" s="39">
        <v>1.0999999999999999E-2</v>
      </c>
      <c r="J9" s="39">
        <f t="shared" si="26"/>
        <v>0.49399999999999999</v>
      </c>
      <c r="K9" s="39">
        <f t="shared" si="27"/>
        <v>0.29399999999999998</v>
      </c>
      <c r="L9" s="39">
        <f t="shared" si="28"/>
        <v>0.14099999999999999</v>
      </c>
      <c r="M9" s="39">
        <f t="shared" si="29"/>
        <v>9.0999999999999998E-2</v>
      </c>
      <c r="N9" s="39">
        <f t="shared" si="30"/>
        <v>5.62948</v>
      </c>
      <c r="O9" s="39">
        <f t="shared" si="31"/>
        <v>4.0750000000000008E-2</v>
      </c>
      <c r="P9" s="39">
        <f t="shared" si="32"/>
        <v>0.33473999999999993</v>
      </c>
      <c r="Q9" s="166">
        <v>0.05</v>
      </c>
      <c r="R9" s="166">
        <v>0.5</v>
      </c>
      <c r="S9" s="24">
        <v>1.2E-2</v>
      </c>
      <c r="T9" s="32">
        <v>1.8666666666666667</v>
      </c>
      <c r="U9" s="39">
        <f t="shared" ref="U9:U72" si="33">(((N9*S9*R9)/Q9)/T9)*1000</f>
        <v>361.89514285714279</v>
      </c>
      <c r="V9" s="39">
        <f t="shared" ref="V9:V72" si="34">(((O9*S9*R9)/Q9)/T9)*1000</f>
        <v>2.6196428571428574</v>
      </c>
      <c r="W9" s="39">
        <f t="shared" ref="W9:W72" si="35">((P9*S9*R9)/Q9)/T9*1000</f>
        <v>21.518999999999991</v>
      </c>
      <c r="X9" s="39">
        <f t="shared" ref="X9:X72" si="36">((26.7*((1.7*K9)-J9)*S9*R9)/(Q9*1))/T9*1000</f>
        <v>9.9552857142856652</v>
      </c>
      <c r="Y9" s="39">
        <f t="shared" ref="Y9:Y72" si="37">((26.7*(J9-K9)*S9*R9)/(Q9*1))/T9*1000</f>
        <v>343.28571428571428</v>
      </c>
      <c r="Z9" s="39">
        <f t="shared" ref="Z9:Z72" si="38">J9/K9</f>
        <v>1.6802721088435375</v>
      </c>
      <c r="AA9" s="38"/>
    </row>
    <row r="10" spans="1:27" s="176" customFormat="1" ht="15.75" customHeight="1" x14ac:dyDescent="0.25">
      <c r="A10" s="174" t="s">
        <v>236</v>
      </c>
      <c r="B10" s="175">
        <v>43683</v>
      </c>
      <c r="C10" s="175">
        <v>44088</v>
      </c>
      <c r="D10" s="166">
        <v>0</v>
      </c>
      <c r="E10" s="166">
        <v>0</v>
      </c>
      <c r="F10" s="166">
        <v>1E-3</v>
      </c>
      <c r="G10" s="166">
        <v>0</v>
      </c>
      <c r="H10" s="166">
        <v>1E-3</v>
      </c>
      <c r="I10" s="166">
        <v>0</v>
      </c>
      <c r="J10" s="166">
        <f t="shared" si="26"/>
        <v>-1E-3</v>
      </c>
      <c r="K10" s="166">
        <f t="shared" si="27"/>
        <v>-1E-3</v>
      </c>
      <c r="L10" s="166">
        <f t="shared" si="28"/>
        <v>0</v>
      </c>
      <c r="M10" s="166">
        <f t="shared" si="29"/>
        <v>-1E-3</v>
      </c>
      <c r="N10" s="166">
        <f t="shared" si="30"/>
        <v>-1.1769999999999999E-2</v>
      </c>
      <c r="O10" s="166">
        <f t="shared" si="31"/>
        <v>8.09E-3</v>
      </c>
      <c r="P10" s="166">
        <f t="shared" si="32"/>
        <v>-2.2849999999999999E-2</v>
      </c>
      <c r="Q10" s="166">
        <v>0.05</v>
      </c>
      <c r="R10" s="166">
        <v>0.5</v>
      </c>
      <c r="S10" s="166">
        <v>1.2E-2</v>
      </c>
      <c r="T10" s="166" t="e">
        <v>#DIV/0!</v>
      </c>
      <c r="U10" s="166" t="e">
        <f t="shared" si="33"/>
        <v>#DIV/0!</v>
      </c>
      <c r="V10" s="166" t="e">
        <f t="shared" si="34"/>
        <v>#DIV/0!</v>
      </c>
      <c r="W10" s="166" t="e">
        <f t="shared" si="35"/>
        <v>#DIV/0!</v>
      </c>
      <c r="X10" s="166" t="e">
        <f t="shared" si="36"/>
        <v>#DIV/0!</v>
      </c>
      <c r="Y10" s="166" t="e">
        <f t="shared" si="37"/>
        <v>#DIV/0!</v>
      </c>
      <c r="Z10" s="166">
        <f t="shared" si="38"/>
        <v>1</v>
      </c>
      <c r="AA10" s="174"/>
    </row>
    <row r="11" spans="1:27" s="1" customFormat="1" ht="15.75" customHeight="1" x14ac:dyDescent="0.25">
      <c r="A11" s="38" t="s">
        <v>237</v>
      </c>
      <c r="B11" s="36">
        <v>43683</v>
      </c>
      <c r="C11" s="36">
        <v>44088</v>
      </c>
      <c r="D11" s="39">
        <v>0.34300000000000003</v>
      </c>
      <c r="E11" s="39">
        <v>0.217</v>
      </c>
      <c r="F11" s="39">
        <v>0.10199999999999999</v>
      </c>
      <c r="G11" s="39">
        <v>6.7000000000000004E-2</v>
      </c>
      <c r="H11" s="39">
        <v>0</v>
      </c>
      <c r="I11" s="39">
        <v>7.0000000000000001E-3</v>
      </c>
      <c r="J11" s="39">
        <f t="shared" si="26"/>
        <v>0.34300000000000003</v>
      </c>
      <c r="K11" s="39">
        <f t="shared" si="27"/>
        <v>0.217</v>
      </c>
      <c r="L11" s="39">
        <f t="shared" si="28"/>
        <v>0.10199999999999999</v>
      </c>
      <c r="M11" s="39">
        <f t="shared" si="29"/>
        <v>6.7000000000000004E-2</v>
      </c>
      <c r="N11" s="39">
        <f t="shared" si="30"/>
        <v>3.9021100000000004</v>
      </c>
      <c r="O11" s="39">
        <f t="shared" si="31"/>
        <v>0.10434999999999997</v>
      </c>
      <c r="P11" s="39">
        <f t="shared" si="32"/>
        <v>0.29483000000000015</v>
      </c>
      <c r="Q11" s="166">
        <v>0.05</v>
      </c>
      <c r="R11" s="166">
        <v>0.5</v>
      </c>
      <c r="S11" s="24">
        <v>1.2E-2</v>
      </c>
      <c r="T11" s="32">
        <v>1.8666666666666667</v>
      </c>
      <c r="U11" s="39">
        <f t="shared" si="33"/>
        <v>250.84992857142856</v>
      </c>
      <c r="V11" s="39">
        <f t="shared" si="34"/>
        <v>6.7082142857142832</v>
      </c>
      <c r="W11" s="39">
        <f t="shared" si="35"/>
        <v>18.953357142857154</v>
      </c>
      <c r="X11" s="39">
        <f t="shared" si="36"/>
        <v>44.455499999999958</v>
      </c>
      <c r="Y11" s="39">
        <f t="shared" si="37"/>
        <v>216.27</v>
      </c>
      <c r="Z11" s="39">
        <f t="shared" si="38"/>
        <v>1.5806451612903227</v>
      </c>
      <c r="AA11" s="38"/>
    </row>
    <row r="12" spans="1:27" s="1" customFormat="1" ht="15.75" customHeight="1" x14ac:dyDescent="0.25">
      <c r="A12" s="38" t="s">
        <v>238</v>
      </c>
      <c r="B12" s="36">
        <v>43683</v>
      </c>
      <c r="C12" s="36">
        <v>44088</v>
      </c>
      <c r="D12" s="39">
        <v>0.41199999999999998</v>
      </c>
      <c r="E12" s="39">
        <v>0.252</v>
      </c>
      <c r="F12" s="39">
        <v>0.11600000000000001</v>
      </c>
      <c r="G12" s="39">
        <v>7.6999999999999999E-2</v>
      </c>
      <c r="H12" s="39">
        <v>1E-3</v>
      </c>
      <c r="I12" s="39">
        <v>7.0000000000000001E-3</v>
      </c>
      <c r="J12" s="39">
        <f t="shared" si="26"/>
        <v>0.41099999999999998</v>
      </c>
      <c r="K12" s="39">
        <f t="shared" si="27"/>
        <v>0.251</v>
      </c>
      <c r="L12" s="39">
        <f t="shared" si="28"/>
        <v>0.115</v>
      </c>
      <c r="M12" s="39">
        <f t="shared" si="29"/>
        <v>7.5999999999999998E-2</v>
      </c>
      <c r="N12" s="39">
        <f t="shared" si="30"/>
        <v>4.6871699999999992</v>
      </c>
      <c r="O12" s="39">
        <f t="shared" si="31"/>
        <v>-1.5439999999999343E-2</v>
      </c>
      <c r="P12" s="39">
        <f t="shared" si="32"/>
        <v>0.30314999999999992</v>
      </c>
      <c r="Q12" s="166">
        <v>0.05</v>
      </c>
      <c r="R12" s="166">
        <v>0.5</v>
      </c>
      <c r="S12" s="24">
        <v>1.2E-2</v>
      </c>
      <c r="T12" s="32">
        <v>1.6</v>
      </c>
      <c r="U12" s="39">
        <f t="shared" si="33"/>
        <v>351.53774999999985</v>
      </c>
      <c r="V12" s="39">
        <f t="shared" si="34"/>
        <v>-1.1579999999999506</v>
      </c>
      <c r="W12" s="39">
        <f t="shared" si="35"/>
        <v>22.736249999999988</v>
      </c>
      <c r="X12" s="39">
        <f t="shared" si="36"/>
        <v>31.439249999999973</v>
      </c>
      <c r="Y12" s="39">
        <f t="shared" si="37"/>
        <v>320.39999999999992</v>
      </c>
      <c r="Z12" s="39">
        <f t="shared" si="38"/>
        <v>1.6374501992031871</v>
      </c>
      <c r="AA12" s="38"/>
    </row>
    <row r="13" spans="1:27" s="1" customFormat="1" ht="15.75" customHeight="1" x14ac:dyDescent="0.25">
      <c r="A13" s="38" t="s">
        <v>239</v>
      </c>
      <c r="B13" s="36">
        <v>43683</v>
      </c>
      <c r="C13" s="36">
        <v>44088</v>
      </c>
      <c r="D13" s="39">
        <v>0.47899999999999998</v>
      </c>
      <c r="E13" s="39">
        <v>0.29199999999999998</v>
      </c>
      <c r="F13" s="39">
        <v>0.13800000000000001</v>
      </c>
      <c r="G13" s="39">
        <v>9.4E-2</v>
      </c>
      <c r="H13" s="39">
        <v>1E-3</v>
      </c>
      <c r="I13" s="39">
        <v>0.01</v>
      </c>
      <c r="J13" s="39">
        <f t="shared" si="26"/>
        <v>0.47799999999999998</v>
      </c>
      <c r="K13" s="39">
        <f t="shared" si="27"/>
        <v>0.29099999999999998</v>
      </c>
      <c r="L13" s="39">
        <f t="shared" si="28"/>
        <v>0.13700000000000001</v>
      </c>
      <c r="M13" s="39">
        <f t="shared" si="29"/>
        <v>9.2999999999999999E-2</v>
      </c>
      <c r="N13" s="39">
        <f t="shared" si="30"/>
        <v>5.4458799999999998</v>
      </c>
      <c r="O13" s="39">
        <f t="shared" si="31"/>
        <v>3.8190000000000751E-2</v>
      </c>
      <c r="P13" s="39">
        <f t="shared" si="32"/>
        <v>0.44089999999999985</v>
      </c>
      <c r="Q13" s="166">
        <v>0.05</v>
      </c>
      <c r="R13" s="166">
        <v>0.5</v>
      </c>
      <c r="S13" s="24">
        <v>1.2E-2</v>
      </c>
      <c r="T13" s="32">
        <v>1.8666666666666667</v>
      </c>
      <c r="U13" s="39">
        <f t="shared" si="33"/>
        <v>350.09228571428577</v>
      </c>
      <c r="V13" s="39">
        <f t="shared" si="34"/>
        <v>2.4550714285714768</v>
      </c>
      <c r="W13" s="39">
        <f t="shared" si="35"/>
        <v>28.343571428571419</v>
      </c>
      <c r="X13" s="39">
        <f t="shared" si="36"/>
        <v>28.664357142857128</v>
      </c>
      <c r="Y13" s="39">
        <f t="shared" si="37"/>
        <v>320.97214285714284</v>
      </c>
      <c r="Z13" s="39">
        <f t="shared" si="38"/>
        <v>1.6426116838487972</v>
      </c>
      <c r="AA13" s="38"/>
    </row>
    <row r="14" spans="1:27" s="1" customFormat="1" ht="15.75" customHeight="1" x14ac:dyDescent="0.25">
      <c r="A14" s="38" t="s">
        <v>240</v>
      </c>
      <c r="B14" s="36">
        <v>43683</v>
      </c>
      <c r="C14" s="36">
        <v>44088</v>
      </c>
      <c r="D14" s="39">
        <v>0.33300000000000002</v>
      </c>
      <c r="E14" s="39">
        <v>0.29299999999999998</v>
      </c>
      <c r="F14" s="39">
        <v>9.6000000000000002E-2</v>
      </c>
      <c r="G14" s="39">
        <v>6.3E-2</v>
      </c>
      <c r="H14" s="39">
        <v>0</v>
      </c>
      <c r="I14" s="39">
        <v>7.0000000000000001E-3</v>
      </c>
      <c r="J14" s="39">
        <f t="shared" si="26"/>
        <v>0.33300000000000002</v>
      </c>
      <c r="K14" s="39">
        <f t="shared" si="27"/>
        <v>0.29299999999999998</v>
      </c>
      <c r="L14" s="39">
        <f t="shared" si="28"/>
        <v>9.6000000000000002E-2</v>
      </c>
      <c r="M14" s="39">
        <f t="shared" si="29"/>
        <v>6.3E-2</v>
      </c>
      <c r="N14" s="39">
        <f t="shared" si="30"/>
        <v>3.7931699999999999</v>
      </c>
      <c r="O14" s="39">
        <f t="shared" si="31"/>
        <v>4.3110000000000259E-2</v>
      </c>
      <c r="P14" s="39">
        <f t="shared" si="32"/>
        <v>0.25904999999999989</v>
      </c>
      <c r="Q14" s="166">
        <v>0.05</v>
      </c>
      <c r="R14" s="166">
        <v>0.5</v>
      </c>
      <c r="S14" s="24">
        <v>1.2E-2</v>
      </c>
      <c r="T14" s="32">
        <v>1.6</v>
      </c>
      <c r="U14" s="39">
        <f t="shared" si="33"/>
        <v>284.48775000000001</v>
      </c>
      <c r="V14" s="39">
        <f t="shared" si="34"/>
        <v>3.2332500000000191</v>
      </c>
      <c r="W14" s="39">
        <f t="shared" si="35"/>
        <v>19.42874999999999</v>
      </c>
      <c r="X14" s="39">
        <f t="shared" si="36"/>
        <v>330.61274999999978</v>
      </c>
      <c r="Y14" s="39">
        <f t="shared" si="37"/>
        <v>80.100000000000065</v>
      </c>
      <c r="Z14" s="39">
        <f t="shared" si="38"/>
        <v>1.1365187713310581</v>
      </c>
      <c r="AA14" s="38"/>
    </row>
    <row r="15" spans="1:27" s="1" customFormat="1" ht="15.75" customHeight="1" x14ac:dyDescent="0.25">
      <c r="A15" s="38" t="s">
        <v>241</v>
      </c>
      <c r="B15" s="36">
        <v>43683</v>
      </c>
      <c r="C15" s="36">
        <v>44088</v>
      </c>
      <c r="D15" s="39">
        <v>0.39600000000000002</v>
      </c>
      <c r="E15" s="39">
        <v>0.23799999999999999</v>
      </c>
      <c r="F15" s="39">
        <v>0.113</v>
      </c>
      <c r="G15" s="39">
        <v>7.4999999999999997E-2</v>
      </c>
      <c r="H15" s="39">
        <v>0</v>
      </c>
      <c r="I15" s="39">
        <v>6.0000000000000001E-3</v>
      </c>
      <c r="J15" s="39">
        <f t="shared" si="26"/>
        <v>0.39600000000000002</v>
      </c>
      <c r="K15" s="39">
        <f t="shared" si="27"/>
        <v>0.23799999999999999</v>
      </c>
      <c r="L15" s="39">
        <f t="shared" si="28"/>
        <v>0.113</v>
      </c>
      <c r="M15" s="39">
        <f t="shared" si="29"/>
        <v>7.4999999999999997E-2</v>
      </c>
      <c r="N15" s="39">
        <f t="shared" si="30"/>
        <v>4.5125799999999998</v>
      </c>
      <c r="O15" s="39">
        <f t="shared" si="31"/>
        <v>2.6610000000000245E-2</v>
      </c>
      <c r="P15" s="39">
        <f t="shared" si="32"/>
        <v>0.31887999999999994</v>
      </c>
      <c r="Q15" s="166">
        <v>0.05</v>
      </c>
      <c r="R15" s="166">
        <v>0.5</v>
      </c>
      <c r="S15" s="24">
        <v>1.2E-2</v>
      </c>
      <c r="T15" s="32">
        <v>1.6</v>
      </c>
      <c r="U15" s="39">
        <f t="shared" si="33"/>
        <v>338.44349999999997</v>
      </c>
      <c r="V15" s="39">
        <f t="shared" si="34"/>
        <v>1.9957500000000183</v>
      </c>
      <c r="W15" s="39">
        <f t="shared" si="35"/>
        <v>23.915999999999993</v>
      </c>
      <c r="X15" s="39">
        <f t="shared" si="36"/>
        <v>17.221499999999878</v>
      </c>
      <c r="Y15" s="39">
        <f t="shared" si="37"/>
        <v>316.39499999999998</v>
      </c>
      <c r="Z15" s="39">
        <f t="shared" si="38"/>
        <v>1.6638655462184875</v>
      </c>
      <c r="AA15" s="38"/>
    </row>
    <row r="16" spans="1:27" s="1" customFormat="1" ht="15.75" customHeight="1" x14ac:dyDescent="0.25">
      <c r="A16" s="38" t="s">
        <v>242</v>
      </c>
      <c r="B16" s="36">
        <v>43683</v>
      </c>
      <c r="C16" s="36">
        <v>44088</v>
      </c>
      <c r="D16" s="39">
        <v>0.32900000000000001</v>
      </c>
      <c r="E16" s="39">
        <v>0.19600000000000001</v>
      </c>
      <c r="F16" s="39">
        <v>9.2999999999999999E-2</v>
      </c>
      <c r="G16" s="39">
        <v>6.0999999999999999E-2</v>
      </c>
      <c r="H16" s="39">
        <v>0</v>
      </c>
      <c r="I16" s="39">
        <v>6.0000000000000001E-3</v>
      </c>
      <c r="J16" s="39">
        <f t="shared" si="26"/>
        <v>0.32900000000000001</v>
      </c>
      <c r="K16" s="39">
        <f t="shared" si="27"/>
        <v>0.19600000000000001</v>
      </c>
      <c r="L16" s="39">
        <f t="shared" si="28"/>
        <v>9.2999999999999999E-2</v>
      </c>
      <c r="M16" s="39">
        <f t="shared" si="29"/>
        <v>6.0999999999999999E-2</v>
      </c>
      <c r="N16" s="39">
        <f t="shared" si="30"/>
        <v>3.7505500000000001</v>
      </c>
      <c r="O16" s="39">
        <f t="shared" si="31"/>
        <v>7.0600000000001217E-3</v>
      </c>
      <c r="P16" s="39">
        <f t="shared" si="32"/>
        <v>0.23948999999999998</v>
      </c>
      <c r="Q16" s="166">
        <v>0.05</v>
      </c>
      <c r="R16" s="166">
        <v>0.5</v>
      </c>
      <c r="S16" s="24">
        <v>1.2E-2</v>
      </c>
      <c r="T16" s="32">
        <v>1.6</v>
      </c>
      <c r="U16" s="39">
        <f t="shared" si="33"/>
        <v>281.29124999999993</v>
      </c>
      <c r="V16" s="39">
        <f t="shared" si="34"/>
        <v>0.52950000000000919</v>
      </c>
      <c r="W16" s="39">
        <f t="shared" si="35"/>
        <v>17.961749999999995</v>
      </c>
      <c r="X16" s="39">
        <f t="shared" si="36"/>
        <v>8.4104999999999634</v>
      </c>
      <c r="Y16" s="39">
        <f t="shared" si="37"/>
        <v>266.33249999999998</v>
      </c>
      <c r="Z16" s="39">
        <f t="shared" si="38"/>
        <v>1.6785714285714286</v>
      </c>
      <c r="AA16" s="38"/>
    </row>
    <row r="17" spans="1:27" s="1" customFormat="1" ht="15.75" customHeight="1" x14ac:dyDescent="0.25">
      <c r="A17" s="38" t="s">
        <v>243</v>
      </c>
      <c r="B17" s="36">
        <v>43683</v>
      </c>
      <c r="C17" s="36">
        <v>44088</v>
      </c>
      <c r="D17" s="39">
        <v>0.31</v>
      </c>
      <c r="E17" s="39">
        <v>0.193</v>
      </c>
      <c r="F17" s="39">
        <v>8.5999999999999993E-2</v>
      </c>
      <c r="G17" s="39">
        <v>5.6000000000000001E-2</v>
      </c>
      <c r="H17" s="39">
        <v>1E-3</v>
      </c>
      <c r="I17" s="39">
        <v>1.0999999999999999E-2</v>
      </c>
      <c r="J17" s="39">
        <f t="shared" si="26"/>
        <v>0.309</v>
      </c>
      <c r="K17" s="39">
        <f t="shared" si="27"/>
        <v>0.192</v>
      </c>
      <c r="L17" s="39">
        <f t="shared" si="28"/>
        <v>8.4999999999999992E-2</v>
      </c>
      <c r="M17" s="39">
        <f t="shared" si="29"/>
        <v>5.5E-2</v>
      </c>
      <c r="N17" s="39">
        <f t="shared" si="30"/>
        <v>3.5263499999999999</v>
      </c>
      <c r="O17" s="39">
        <f t="shared" si="31"/>
        <v>-3.6620000000000014E-2</v>
      </c>
      <c r="P17" s="39">
        <f t="shared" si="32"/>
        <v>0.18657000000000012</v>
      </c>
      <c r="Q17" s="166">
        <v>0.05</v>
      </c>
      <c r="R17" s="166">
        <v>0.5</v>
      </c>
      <c r="S17" s="24">
        <v>1.2E-2</v>
      </c>
      <c r="T17" s="32">
        <v>1.6</v>
      </c>
      <c r="U17" s="39">
        <f t="shared" si="33"/>
        <v>264.47624999999999</v>
      </c>
      <c r="V17" s="39">
        <f t="shared" si="34"/>
        <v>-2.7465000000000006</v>
      </c>
      <c r="W17" s="39">
        <f t="shared" si="35"/>
        <v>13.992750000000006</v>
      </c>
      <c r="X17" s="39">
        <f t="shared" si="36"/>
        <v>34.843500000000056</v>
      </c>
      <c r="Y17" s="39">
        <f t="shared" si="37"/>
        <v>234.29249999999999</v>
      </c>
      <c r="Z17" s="39">
        <f t="shared" si="38"/>
        <v>1.609375</v>
      </c>
      <c r="AA17" s="38"/>
    </row>
    <row r="18" spans="1:27" s="1" customFormat="1" ht="15.75" customHeight="1" x14ac:dyDescent="0.25">
      <c r="A18" s="38" t="s">
        <v>244</v>
      </c>
      <c r="B18" s="36">
        <v>43683</v>
      </c>
      <c r="C18" s="36">
        <v>44088</v>
      </c>
      <c r="D18" s="39">
        <v>0.28699999999999998</v>
      </c>
      <c r="E18" s="39">
        <v>0.186</v>
      </c>
      <c r="F18" s="39">
        <v>8.5000000000000006E-2</v>
      </c>
      <c r="G18" s="39">
        <v>5.5E-2</v>
      </c>
      <c r="H18" s="39">
        <v>1E-3</v>
      </c>
      <c r="I18" s="39">
        <v>1.0999999999999999E-2</v>
      </c>
      <c r="J18" s="39">
        <f t="shared" si="26"/>
        <v>0.28599999999999998</v>
      </c>
      <c r="K18" s="39">
        <f t="shared" si="27"/>
        <v>0.185</v>
      </c>
      <c r="L18" s="39">
        <f t="shared" si="28"/>
        <v>8.4000000000000005E-2</v>
      </c>
      <c r="M18" s="39">
        <f t="shared" si="29"/>
        <v>5.3999999999999999E-2</v>
      </c>
      <c r="N18" s="39">
        <f t="shared" si="30"/>
        <v>3.2554199999999995</v>
      </c>
      <c r="O18" s="39">
        <f t="shared" si="31"/>
        <v>6.990000000000049E-2</v>
      </c>
      <c r="P18" s="39">
        <f t="shared" si="32"/>
        <v>0.20806000000000002</v>
      </c>
      <c r="Q18" s="166">
        <v>0.05</v>
      </c>
      <c r="R18" s="166">
        <v>0.5</v>
      </c>
      <c r="S18" s="24">
        <v>1.2E-2</v>
      </c>
      <c r="T18" s="32">
        <v>1.8666666666666667</v>
      </c>
      <c r="U18" s="39">
        <f t="shared" si="33"/>
        <v>209.27699999999996</v>
      </c>
      <c r="V18" s="39">
        <f t="shared" si="34"/>
        <v>4.4935714285714594</v>
      </c>
      <c r="W18" s="39">
        <f t="shared" si="35"/>
        <v>13.375285714285715</v>
      </c>
      <c r="X18" s="39">
        <f t="shared" si="36"/>
        <v>48.918214285714328</v>
      </c>
      <c r="Y18" s="39">
        <f t="shared" si="37"/>
        <v>173.35928571428565</v>
      </c>
      <c r="Z18" s="39">
        <f t="shared" si="38"/>
        <v>1.5459459459459459</v>
      </c>
      <c r="AA18" s="38"/>
    </row>
    <row r="19" spans="1:27" s="1" customFormat="1" ht="15.75" customHeight="1" x14ac:dyDescent="0.25">
      <c r="A19" s="38" t="s">
        <v>245</v>
      </c>
      <c r="B19" s="36">
        <v>43683</v>
      </c>
      <c r="C19" s="36">
        <v>44088</v>
      </c>
      <c r="D19" s="39">
        <v>0.27600000000000002</v>
      </c>
      <c r="E19" s="39">
        <v>0.17399999999999999</v>
      </c>
      <c r="F19" s="39">
        <v>7.9000000000000001E-2</v>
      </c>
      <c r="G19" s="39">
        <v>0.05</v>
      </c>
      <c r="H19" s="39">
        <v>1E-3</v>
      </c>
      <c r="I19" s="39">
        <v>8.9999999999999993E-3</v>
      </c>
      <c r="J19" s="39">
        <f t="shared" si="26"/>
        <v>0.27500000000000002</v>
      </c>
      <c r="K19" s="39">
        <f t="shared" si="27"/>
        <v>0.17299999999999999</v>
      </c>
      <c r="L19" s="39">
        <f t="shared" si="28"/>
        <v>7.8E-2</v>
      </c>
      <c r="M19" s="39">
        <f t="shared" si="29"/>
        <v>4.9000000000000002E-2</v>
      </c>
      <c r="N19" s="39">
        <f t="shared" si="30"/>
        <v>3.1347100000000001</v>
      </c>
      <c r="O19" s="39">
        <f t="shared" si="31"/>
        <v>1.6750000000000154E-2</v>
      </c>
      <c r="P19" s="39">
        <f t="shared" si="32"/>
        <v>0.14943000000000012</v>
      </c>
      <c r="Q19" s="166">
        <v>0.05</v>
      </c>
      <c r="R19" s="166">
        <v>0.5</v>
      </c>
      <c r="S19" s="24">
        <v>1.2E-2</v>
      </c>
      <c r="T19" s="32">
        <v>1.6</v>
      </c>
      <c r="U19" s="39">
        <f t="shared" si="33"/>
        <v>235.10324999999997</v>
      </c>
      <c r="V19" s="39">
        <f t="shared" si="34"/>
        <v>1.2562500000000112</v>
      </c>
      <c r="W19" s="39">
        <f t="shared" si="35"/>
        <v>11.207250000000007</v>
      </c>
      <c r="X19" s="39">
        <f t="shared" si="36"/>
        <v>38.247749999999897</v>
      </c>
      <c r="Y19" s="39">
        <f t="shared" si="37"/>
        <v>204.25500000000005</v>
      </c>
      <c r="Z19" s="39">
        <f t="shared" si="38"/>
        <v>1.5895953757225436</v>
      </c>
      <c r="AA19" s="38"/>
    </row>
    <row r="20" spans="1:27" s="1" customFormat="1" ht="15.75" customHeight="1" x14ac:dyDescent="0.25">
      <c r="A20" s="38" t="s">
        <v>246</v>
      </c>
      <c r="B20" s="36">
        <v>43683</v>
      </c>
      <c r="C20" s="36">
        <v>44088</v>
      </c>
      <c r="D20" s="39">
        <v>0.128</v>
      </c>
      <c r="E20" s="39">
        <v>8.5999999999999993E-2</v>
      </c>
      <c r="F20" s="39">
        <v>3.9E-2</v>
      </c>
      <c r="G20" s="39">
        <v>2.5999999999999999E-2</v>
      </c>
      <c r="H20" s="39">
        <v>1E-3</v>
      </c>
      <c r="I20" s="39">
        <v>8.0000000000000002E-3</v>
      </c>
      <c r="J20" s="39">
        <f t="shared" si="26"/>
        <v>0.127</v>
      </c>
      <c r="K20" s="39">
        <f t="shared" si="27"/>
        <v>8.4999999999999992E-2</v>
      </c>
      <c r="L20" s="39">
        <f t="shared" si="28"/>
        <v>3.7999999999999999E-2</v>
      </c>
      <c r="M20" s="39">
        <f t="shared" si="29"/>
        <v>2.4999999999999998E-2</v>
      </c>
      <c r="N20" s="39">
        <f t="shared" si="30"/>
        <v>1.4444300000000001</v>
      </c>
      <c r="O20" s="39">
        <f t="shared" si="31"/>
        <v>4.3030000000000124E-2</v>
      </c>
      <c r="P20" s="39">
        <f t="shared" si="32"/>
        <v>0.11210999999999999</v>
      </c>
      <c r="Q20" s="166">
        <v>0.05</v>
      </c>
      <c r="R20" s="166">
        <v>0.5</v>
      </c>
      <c r="S20" s="24">
        <v>1.2E-2</v>
      </c>
      <c r="T20" s="32">
        <v>4.5985468591924956</v>
      </c>
      <c r="U20" s="39">
        <f t="shared" si="33"/>
        <v>37.692689735999998</v>
      </c>
      <c r="V20" s="39">
        <f t="shared" si="34"/>
        <v>1.1228764560000031</v>
      </c>
      <c r="W20" s="39">
        <f t="shared" si="35"/>
        <v>2.9255328719999993</v>
      </c>
      <c r="X20" s="39">
        <f t="shared" si="36"/>
        <v>12.192982199999991</v>
      </c>
      <c r="Y20" s="39">
        <f t="shared" si="37"/>
        <v>29.263157280000001</v>
      </c>
      <c r="Z20" s="39">
        <f t="shared" si="38"/>
        <v>1.4941176470588238</v>
      </c>
      <c r="AA20" s="38"/>
    </row>
    <row r="21" spans="1:27" s="1" customFormat="1" ht="15.75" customHeight="1" x14ac:dyDescent="0.25">
      <c r="A21" s="38" t="s">
        <v>247</v>
      </c>
      <c r="B21" s="36">
        <v>43683</v>
      </c>
      <c r="C21" s="36">
        <v>44088</v>
      </c>
      <c r="D21" s="39">
        <v>0.28299999999999997</v>
      </c>
      <c r="E21" s="39">
        <v>0.182</v>
      </c>
      <c r="F21" s="39">
        <v>9.8000000000000004E-2</v>
      </c>
      <c r="G21" s="39">
        <v>5.8999999999999997E-2</v>
      </c>
      <c r="H21" s="39">
        <v>1E-3</v>
      </c>
      <c r="I21" s="39">
        <v>1.7000000000000001E-2</v>
      </c>
      <c r="J21" s="39">
        <f t="shared" si="26"/>
        <v>0.28199999999999997</v>
      </c>
      <c r="K21" s="39">
        <f t="shared" si="27"/>
        <v>0.18099999999999999</v>
      </c>
      <c r="L21" s="39">
        <f t="shared" si="28"/>
        <v>9.7000000000000003E-2</v>
      </c>
      <c r="M21" s="39">
        <f t="shared" si="29"/>
        <v>5.7999999999999996E-2</v>
      </c>
      <c r="N21" s="39">
        <f t="shared" si="30"/>
        <v>3.1876799999999994</v>
      </c>
      <c r="O21" s="39">
        <f t="shared" si="31"/>
        <v>0.35437000000000052</v>
      </c>
      <c r="P21" s="39">
        <f t="shared" si="32"/>
        <v>0.21401999999999999</v>
      </c>
      <c r="Q21" s="166">
        <v>0.05</v>
      </c>
      <c r="R21" s="166">
        <v>0.5</v>
      </c>
      <c r="S21" s="24">
        <v>1.2E-2</v>
      </c>
      <c r="T21" s="32">
        <v>5.1156128504194802</v>
      </c>
      <c r="U21" s="39">
        <f t="shared" si="33"/>
        <v>74.775322367999976</v>
      </c>
      <c r="V21" s="39">
        <f t="shared" si="34"/>
        <v>8.3126697120000124</v>
      </c>
      <c r="W21" s="39">
        <f t="shared" si="35"/>
        <v>5.0203955520000001</v>
      </c>
      <c r="X21" s="39">
        <f t="shared" si="36"/>
        <v>16.096370543999999</v>
      </c>
      <c r="Y21" s="39">
        <f t="shared" si="37"/>
        <v>63.258109919999988</v>
      </c>
      <c r="Z21" s="39">
        <f t="shared" si="38"/>
        <v>1.5580110497237567</v>
      </c>
      <c r="AA21" s="38"/>
    </row>
    <row r="22" spans="1:27" s="1" customFormat="1" ht="15.75" customHeight="1" x14ac:dyDescent="0.25">
      <c r="A22" s="38" t="s">
        <v>248</v>
      </c>
      <c r="B22" s="36">
        <v>43683</v>
      </c>
      <c r="C22" s="36">
        <v>44088</v>
      </c>
      <c r="D22" s="39">
        <v>0.33700000000000002</v>
      </c>
      <c r="E22" s="39">
        <v>0.22</v>
      </c>
      <c r="F22" s="39">
        <v>0.12</v>
      </c>
      <c r="G22" s="39">
        <v>6.4000000000000001E-2</v>
      </c>
      <c r="H22" s="39">
        <v>1E-3</v>
      </c>
      <c r="I22" s="39">
        <v>8.0000000000000002E-3</v>
      </c>
      <c r="J22" s="39">
        <f t="shared" si="26"/>
        <v>0.33600000000000002</v>
      </c>
      <c r="K22" s="39">
        <f t="shared" si="27"/>
        <v>0.219</v>
      </c>
      <c r="L22" s="39">
        <f t="shared" si="28"/>
        <v>0.11899999999999999</v>
      </c>
      <c r="M22" s="39">
        <f t="shared" si="29"/>
        <v>6.3E-2</v>
      </c>
      <c r="N22" s="39">
        <f t="shared" si="30"/>
        <v>3.7932999999999999</v>
      </c>
      <c r="O22" s="39">
        <f t="shared" si="31"/>
        <v>0.5105099999999998</v>
      </c>
      <c r="P22" s="39">
        <f t="shared" si="32"/>
        <v>7.9239999999999977E-2</v>
      </c>
      <c r="Q22" s="166">
        <v>0.05</v>
      </c>
      <c r="R22" s="166">
        <v>0.5</v>
      </c>
      <c r="S22" s="24">
        <v>1.2E-2</v>
      </c>
      <c r="T22" s="32">
        <v>1.2062499999999998</v>
      </c>
      <c r="U22" s="39">
        <f t="shared" si="33"/>
        <v>377.36455958549226</v>
      </c>
      <c r="V22" s="39">
        <f t="shared" si="34"/>
        <v>50.786487046632111</v>
      </c>
      <c r="W22" s="39">
        <f t="shared" si="35"/>
        <v>7.8829430051813469</v>
      </c>
      <c r="X22" s="39">
        <f t="shared" si="36"/>
        <v>96.418818652849595</v>
      </c>
      <c r="Y22" s="39">
        <f t="shared" si="37"/>
        <v>310.77139896373063</v>
      </c>
      <c r="Z22" s="39">
        <f t="shared" si="38"/>
        <v>1.5342465753424659</v>
      </c>
      <c r="AA22" s="38"/>
    </row>
    <row r="23" spans="1:27" s="1" customFormat="1" ht="15.75" customHeight="1" x14ac:dyDescent="0.25">
      <c r="A23" s="38" t="s">
        <v>249</v>
      </c>
      <c r="B23" s="36">
        <v>43683</v>
      </c>
      <c r="C23" s="36">
        <v>44088</v>
      </c>
      <c r="D23" s="39">
        <v>0.91</v>
      </c>
      <c r="E23" s="39">
        <v>0.56000000000000005</v>
      </c>
      <c r="F23" s="39">
        <v>0.35399999999999998</v>
      </c>
      <c r="G23" s="39">
        <v>0.18</v>
      </c>
      <c r="H23" s="39">
        <v>2E-3</v>
      </c>
      <c r="I23" s="39">
        <v>1.2E-2</v>
      </c>
      <c r="J23" s="39">
        <f t="shared" si="26"/>
        <v>0.90800000000000003</v>
      </c>
      <c r="K23" s="39">
        <f t="shared" si="27"/>
        <v>0.55800000000000005</v>
      </c>
      <c r="L23" s="39">
        <f t="shared" si="28"/>
        <v>0.35199999999999998</v>
      </c>
      <c r="M23" s="39">
        <f t="shared" si="29"/>
        <v>0.17799999999999999</v>
      </c>
      <c r="N23" s="39">
        <f t="shared" si="30"/>
        <v>10.203480000000001</v>
      </c>
      <c r="O23" s="39">
        <f t="shared" si="31"/>
        <v>1.9986400000000004</v>
      </c>
      <c r="P23" s="39">
        <f t="shared" si="32"/>
        <v>0.17300000000000026</v>
      </c>
      <c r="Q23" s="166">
        <v>0.05</v>
      </c>
      <c r="R23" s="166">
        <v>0.5</v>
      </c>
      <c r="S23" s="24">
        <v>1.2E-2</v>
      </c>
      <c r="T23" s="32">
        <v>0.93662037037037049</v>
      </c>
      <c r="U23" s="39">
        <f t="shared" si="33"/>
        <v>1307.2720162127428</v>
      </c>
      <c r="V23" s="39">
        <f t="shared" si="34"/>
        <v>256.06617962532749</v>
      </c>
      <c r="W23" s="39">
        <f t="shared" si="35"/>
        <v>22.164796599278368</v>
      </c>
      <c r="X23" s="39">
        <f t="shared" si="36"/>
        <v>138.88487173150145</v>
      </c>
      <c r="Y23" s="39">
        <f t="shared" si="37"/>
        <v>1197.2833769956992</v>
      </c>
      <c r="Z23" s="39">
        <f t="shared" si="38"/>
        <v>1.6272401433691754</v>
      </c>
      <c r="AA23" s="38"/>
    </row>
    <row r="24" spans="1:27" s="1" customFormat="1" ht="15.75" customHeight="1" x14ac:dyDescent="0.25">
      <c r="A24" s="38" t="s">
        <v>250</v>
      </c>
      <c r="B24" s="36">
        <v>43683</v>
      </c>
      <c r="C24" s="36">
        <v>44088</v>
      </c>
      <c r="D24" s="39">
        <v>0.44900000000000001</v>
      </c>
      <c r="E24" s="39">
        <v>0.27200000000000002</v>
      </c>
      <c r="F24" s="39">
        <v>0.14299999999999999</v>
      </c>
      <c r="G24" s="39">
        <v>8.2000000000000003E-2</v>
      </c>
      <c r="H24" s="39">
        <v>1E-3</v>
      </c>
      <c r="I24" s="39">
        <v>8.0000000000000002E-3</v>
      </c>
      <c r="J24" s="39">
        <f t="shared" si="26"/>
        <v>0.44800000000000001</v>
      </c>
      <c r="K24" s="39">
        <f t="shared" si="27"/>
        <v>0.27100000000000002</v>
      </c>
      <c r="L24" s="39">
        <f t="shared" si="28"/>
        <v>0.14199999999999999</v>
      </c>
      <c r="M24" s="39">
        <f t="shared" si="29"/>
        <v>8.1000000000000003E-2</v>
      </c>
      <c r="N24" s="39">
        <f t="shared" si="30"/>
        <v>5.0836399999999999</v>
      </c>
      <c r="O24" s="39">
        <f t="shared" si="31"/>
        <v>0.33815999999999957</v>
      </c>
      <c r="P24" s="39">
        <f t="shared" si="32"/>
        <v>0.15876000000000023</v>
      </c>
      <c r="Q24" s="166">
        <v>0.05</v>
      </c>
      <c r="R24" s="166">
        <v>0.5</v>
      </c>
      <c r="S24" s="24">
        <v>1.2E-2</v>
      </c>
      <c r="T24" s="32">
        <v>1.0174074074074073</v>
      </c>
      <c r="U24" s="39">
        <f t="shared" si="33"/>
        <v>599.59933017837636</v>
      </c>
      <c r="V24" s="39">
        <f t="shared" si="34"/>
        <v>39.884907171459723</v>
      </c>
      <c r="W24" s="39">
        <f t="shared" si="35"/>
        <v>18.725242082271595</v>
      </c>
      <c r="X24" s="39">
        <f t="shared" si="36"/>
        <v>39.994597742992326</v>
      </c>
      <c r="Y24" s="39">
        <f t="shared" si="37"/>
        <v>557.40502366217686</v>
      </c>
      <c r="Z24" s="39">
        <f t="shared" si="38"/>
        <v>1.6531365313653135</v>
      </c>
      <c r="AA24" s="38"/>
    </row>
    <row r="25" spans="1:27" s="1" customFormat="1" ht="15.75" customHeight="1" x14ac:dyDescent="0.25">
      <c r="A25" s="38" t="s">
        <v>251</v>
      </c>
      <c r="B25" s="36">
        <v>43683</v>
      </c>
      <c r="C25" s="36">
        <v>44088</v>
      </c>
      <c r="D25" s="39">
        <v>0.38200000000000001</v>
      </c>
      <c r="E25" s="39">
        <v>0.24399999999999999</v>
      </c>
      <c r="F25" s="39">
        <v>0.13800000000000001</v>
      </c>
      <c r="G25" s="39">
        <v>7.4999999999999997E-2</v>
      </c>
      <c r="H25" s="39">
        <v>1E-3</v>
      </c>
      <c r="I25" s="39">
        <v>8.9999999999999993E-3</v>
      </c>
      <c r="J25" s="39">
        <f t="shared" si="26"/>
        <v>0.38100000000000001</v>
      </c>
      <c r="K25" s="39">
        <f t="shared" si="27"/>
        <v>0.24299999999999999</v>
      </c>
      <c r="L25" s="39">
        <f t="shared" si="28"/>
        <v>0.13700000000000001</v>
      </c>
      <c r="M25" s="39">
        <f t="shared" si="29"/>
        <v>7.3999999999999996E-2</v>
      </c>
      <c r="N25" s="39">
        <f t="shared" si="30"/>
        <v>4.2979500000000002</v>
      </c>
      <c r="O25" s="39">
        <f t="shared" si="31"/>
        <v>0.61544000000000076</v>
      </c>
      <c r="P25" s="39">
        <f t="shared" si="32"/>
        <v>0.13700999999999974</v>
      </c>
      <c r="Q25" s="166">
        <v>0.05</v>
      </c>
      <c r="R25" s="166">
        <v>0.5</v>
      </c>
      <c r="S25" s="24">
        <v>1.2E-2</v>
      </c>
      <c r="T25" s="32">
        <v>1.1140104166666667</v>
      </c>
      <c r="U25" s="39">
        <f t="shared" si="33"/>
        <v>462.97053625695446</v>
      </c>
      <c r="V25" s="39">
        <f t="shared" si="34"/>
        <v>66.294532703726304</v>
      </c>
      <c r="W25" s="39">
        <f t="shared" si="35"/>
        <v>14.758569358081228</v>
      </c>
      <c r="X25" s="39">
        <f t="shared" si="36"/>
        <v>92.322655570620284</v>
      </c>
      <c r="Y25" s="39">
        <f t="shared" si="37"/>
        <v>396.90113609799425</v>
      </c>
      <c r="Z25" s="39">
        <f t="shared" si="38"/>
        <v>1.5679012345679013</v>
      </c>
      <c r="AA25" s="38"/>
    </row>
    <row r="26" spans="1:27" s="1" customFormat="1" ht="15.75" customHeight="1" x14ac:dyDescent="0.25">
      <c r="A26" s="38" t="s">
        <v>252</v>
      </c>
      <c r="B26" s="36">
        <v>43683</v>
      </c>
      <c r="C26" s="36">
        <v>44088</v>
      </c>
      <c r="D26" s="39">
        <v>0.33100000000000002</v>
      </c>
      <c r="E26" s="39">
        <v>0.20599999999999999</v>
      </c>
      <c r="F26" s="39">
        <v>0.11700000000000001</v>
      </c>
      <c r="G26" s="39">
        <v>7.0000000000000007E-2</v>
      </c>
      <c r="H26" s="39">
        <v>2E-3</v>
      </c>
      <c r="I26" s="39">
        <v>7.0000000000000001E-3</v>
      </c>
      <c r="J26" s="39">
        <f t="shared" si="26"/>
        <v>0.32900000000000001</v>
      </c>
      <c r="K26" s="39">
        <f t="shared" si="27"/>
        <v>0.20399999999999999</v>
      </c>
      <c r="L26" s="39">
        <f t="shared" si="28"/>
        <v>0.115</v>
      </c>
      <c r="M26" s="39">
        <f t="shared" si="29"/>
        <v>6.8000000000000005E-2</v>
      </c>
      <c r="N26" s="39">
        <f t="shared" si="30"/>
        <v>3.71611</v>
      </c>
      <c r="O26" s="39">
        <f t="shared" si="31"/>
        <v>0.45110000000000039</v>
      </c>
      <c r="P26" s="39">
        <f t="shared" si="32"/>
        <v>0.2439300000000002</v>
      </c>
      <c r="Q26" s="166">
        <v>0.05</v>
      </c>
      <c r="R26" s="166">
        <v>0.5</v>
      </c>
      <c r="S26" s="24">
        <v>1.2E-2</v>
      </c>
      <c r="T26" s="32">
        <v>0.98848958333333325</v>
      </c>
      <c r="U26" s="39">
        <f t="shared" si="33"/>
        <v>451.12584646187889</v>
      </c>
      <c r="V26" s="39">
        <f t="shared" si="34"/>
        <v>54.76233732019606</v>
      </c>
      <c r="W26" s="39">
        <f t="shared" si="35"/>
        <v>29.612451657094709</v>
      </c>
      <c r="X26" s="39">
        <f t="shared" si="36"/>
        <v>57.695296907107618</v>
      </c>
      <c r="Y26" s="39">
        <f t="shared" si="37"/>
        <v>405.16360187575748</v>
      </c>
      <c r="Z26" s="39">
        <f t="shared" si="38"/>
        <v>1.612745098039216</v>
      </c>
      <c r="AA26" s="38"/>
    </row>
    <row r="27" spans="1:27" s="1" customFormat="1" ht="15.75" customHeight="1" x14ac:dyDescent="0.25">
      <c r="A27" s="38" t="s">
        <v>253</v>
      </c>
      <c r="B27" s="36">
        <v>43683</v>
      </c>
      <c r="C27" s="36">
        <v>44088</v>
      </c>
      <c r="D27" s="39">
        <v>0.29399999999999998</v>
      </c>
      <c r="E27" s="39">
        <v>0.186</v>
      </c>
      <c r="F27" s="39">
        <v>0.105</v>
      </c>
      <c r="G27" s="39">
        <v>6.4000000000000001E-2</v>
      </c>
      <c r="H27" s="39">
        <v>3.0000000000000001E-3</v>
      </c>
      <c r="I27" s="39">
        <v>5.0000000000000001E-3</v>
      </c>
      <c r="J27" s="39">
        <f t="shared" si="26"/>
        <v>0.29099999999999998</v>
      </c>
      <c r="K27" s="39">
        <f t="shared" si="27"/>
        <v>0.183</v>
      </c>
      <c r="L27" s="39">
        <f t="shared" si="28"/>
        <v>0.10199999999999999</v>
      </c>
      <c r="M27" s="39">
        <f t="shared" si="29"/>
        <v>6.0999999999999999E-2</v>
      </c>
      <c r="N27" s="39">
        <f t="shared" si="30"/>
        <v>3.2863899999999995</v>
      </c>
      <c r="O27" s="39">
        <f t="shared" si="31"/>
        <v>0.40267000000000014</v>
      </c>
      <c r="P27" s="39">
        <f t="shared" si="32"/>
        <v>0.23455000000000009</v>
      </c>
      <c r="Q27" s="166">
        <v>0.05</v>
      </c>
      <c r="R27" s="166">
        <v>0.5</v>
      </c>
      <c r="S27" s="24">
        <v>1.2E-2</v>
      </c>
      <c r="T27" s="32">
        <v>1.3302976190476192</v>
      </c>
      <c r="U27" s="39">
        <f t="shared" si="33"/>
        <v>296.45005324623014</v>
      </c>
      <c r="V27" s="39">
        <f t="shared" si="34"/>
        <v>36.322999686786886</v>
      </c>
      <c r="W27" s="39">
        <f t="shared" si="35"/>
        <v>21.157671484182742</v>
      </c>
      <c r="X27" s="39">
        <f t="shared" si="36"/>
        <v>48.410520381225119</v>
      </c>
      <c r="Y27" s="39">
        <f t="shared" si="37"/>
        <v>260.11622891404522</v>
      </c>
      <c r="Z27" s="39">
        <f t="shared" si="38"/>
        <v>1.5901639344262295</v>
      </c>
      <c r="AA27" s="38"/>
    </row>
    <row r="28" spans="1:27" s="1" customFormat="1" ht="15.75" customHeight="1" x14ac:dyDescent="0.25">
      <c r="A28" s="38" t="s">
        <v>254</v>
      </c>
      <c r="B28" s="36">
        <v>43683</v>
      </c>
      <c r="C28" s="36">
        <v>44088</v>
      </c>
      <c r="D28" s="39">
        <v>0.38300000000000001</v>
      </c>
      <c r="E28" s="39">
        <v>0.23400000000000001</v>
      </c>
      <c r="F28" s="39">
        <v>0.127</v>
      </c>
      <c r="G28" s="39">
        <v>7.1999999999999995E-2</v>
      </c>
      <c r="H28" s="39">
        <v>1E-3</v>
      </c>
      <c r="I28" s="39">
        <v>6.0000000000000001E-3</v>
      </c>
      <c r="J28" s="39">
        <f t="shared" si="26"/>
        <v>0.38200000000000001</v>
      </c>
      <c r="K28" s="39">
        <f t="shared" si="27"/>
        <v>0.23300000000000001</v>
      </c>
      <c r="L28" s="39">
        <f t="shared" si="28"/>
        <v>0.126</v>
      </c>
      <c r="M28" s="39">
        <f t="shared" si="29"/>
        <v>7.0999999999999994E-2</v>
      </c>
      <c r="N28" s="39">
        <f t="shared" si="30"/>
        <v>4.3269799999999998</v>
      </c>
      <c r="O28" s="39">
        <f t="shared" si="31"/>
        <v>0.38666000000000045</v>
      </c>
      <c r="P28" s="39">
        <f t="shared" si="32"/>
        <v>0.14537999999999984</v>
      </c>
      <c r="Q28" s="166">
        <v>0.05</v>
      </c>
      <c r="R28" s="166">
        <v>0.5</v>
      </c>
      <c r="S28" s="24">
        <v>1.2E-2</v>
      </c>
      <c r="T28" s="32">
        <v>1.0253124999999998</v>
      </c>
      <c r="U28" s="39">
        <f t="shared" si="33"/>
        <v>506.41887229503203</v>
      </c>
      <c r="V28" s="39">
        <f t="shared" si="34"/>
        <v>45.253715330691925</v>
      </c>
      <c r="W28" s="39">
        <f t="shared" si="35"/>
        <v>17.014910088387669</v>
      </c>
      <c r="X28" s="39">
        <f t="shared" si="36"/>
        <v>44.061103322157891</v>
      </c>
      <c r="Y28" s="39">
        <f t="shared" si="37"/>
        <v>465.61024078024991</v>
      </c>
      <c r="Z28" s="39">
        <f t="shared" si="38"/>
        <v>1.6394849785407726</v>
      </c>
      <c r="AA28" s="38"/>
    </row>
    <row r="29" spans="1:27" s="1" customFormat="1" ht="15.75" customHeight="1" x14ac:dyDescent="0.25">
      <c r="A29" s="38" t="s">
        <v>255</v>
      </c>
      <c r="B29" s="36">
        <v>43683</v>
      </c>
      <c r="C29" s="36">
        <v>44088</v>
      </c>
      <c r="D29" s="39">
        <v>0.374</v>
      </c>
      <c r="E29" s="39">
        <v>0.22900000000000001</v>
      </c>
      <c r="F29" s="39">
        <v>0.14000000000000001</v>
      </c>
      <c r="G29" s="39">
        <v>7.8E-2</v>
      </c>
      <c r="H29" s="39">
        <v>2E-3</v>
      </c>
      <c r="I29" s="39">
        <v>6.0000000000000001E-3</v>
      </c>
      <c r="J29" s="39">
        <f t="shared" si="26"/>
        <v>0.372</v>
      </c>
      <c r="K29" s="39">
        <f t="shared" si="27"/>
        <v>0.22700000000000001</v>
      </c>
      <c r="L29" s="39">
        <f t="shared" si="28"/>
        <v>0.13800000000000001</v>
      </c>
      <c r="M29" s="39">
        <f t="shared" si="29"/>
        <v>7.5999999999999998E-2</v>
      </c>
      <c r="N29" s="39">
        <f t="shared" si="30"/>
        <v>4.1896000000000004</v>
      </c>
      <c r="O29" s="39">
        <f t="shared" si="31"/>
        <v>0.68002000000000085</v>
      </c>
      <c r="P29" s="39">
        <f t="shared" si="32"/>
        <v>0.19347999999999987</v>
      </c>
      <c r="Q29" s="166">
        <v>0.05</v>
      </c>
      <c r="R29" s="166">
        <v>0.5</v>
      </c>
      <c r="S29" s="24">
        <v>1.2E-2</v>
      </c>
      <c r="T29" s="32">
        <v>0.78833333333333333</v>
      </c>
      <c r="U29" s="39">
        <f t="shared" si="33"/>
        <v>637.74038054968287</v>
      </c>
      <c r="V29" s="39">
        <f t="shared" si="34"/>
        <v>103.512558139535</v>
      </c>
      <c r="W29" s="39">
        <f t="shared" si="35"/>
        <v>29.451501057082435</v>
      </c>
      <c r="X29" s="39">
        <f t="shared" si="36"/>
        <v>56.493361522198825</v>
      </c>
      <c r="Y29" s="39">
        <f t="shared" si="37"/>
        <v>589.31923890063422</v>
      </c>
      <c r="Z29" s="39">
        <f t="shared" si="38"/>
        <v>1.6387665198237884</v>
      </c>
      <c r="AA29" s="38"/>
    </row>
    <row r="30" spans="1:27" s="1" customFormat="1" ht="15.75" customHeight="1" x14ac:dyDescent="0.25">
      <c r="A30" s="38" t="s">
        <v>256</v>
      </c>
      <c r="B30" s="36">
        <v>43683</v>
      </c>
      <c r="C30" s="36">
        <v>44088</v>
      </c>
      <c r="D30" s="39">
        <v>1E-3</v>
      </c>
      <c r="E30" s="39">
        <v>1E-3</v>
      </c>
      <c r="F30" s="39">
        <v>1E-3</v>
      </c>
      <c r="G30" s="39">
        <v>1E-3</v>
      </c>
      <c r="H30" s="39">
        <v>0</v>
      </c>
      <c r="I30" s="39">
        <v>0</v>
      </c>
      <c r="J30" s="39">
        <f t="shared" si="26"/>
        <v>1E-3</v>
      </c>
      <c r="K30" s="39">
        <f t="shared" si="27"/>
        <v>1E-3</v>
      </c>
      <c r="L30" s="39">
        <f t="shared" si="28"/>
        <v>1E-3</v>
      </c>
      <c r="M30" s="39">
        <f t="shared" si="29"/>
        <v>1E-3</v>
      </c>
      <c r="N30" s="39">
        <f t="shared" si="30"/>
        <v>1.023E-2</v>
      </c>
      <c r="O30" s="39">
        <f t="shared" si="31"/>
        <v>1.294E-2</v>
      </c>
      <c r="P30" s="39">
        <f t="shared" si="32"/>
        <v>1.5250000000000001E-2</v>
      </c>
      <c r="Q30" s="166">
        <v>0.05</v>
      </c>
      <c r="R30" s="166">
        <v>0.5</v>
      </c>
      <c r="S30" s="24">
        <v>1.2E-2</v>
      </c>
      <c r="T30" s="32">
        <v>10</v>
      </c>
      <c r="U30" s="39">
        <f t="shared" si="33"/>
        <v>0.12275999999999999</v>
      </c>
      <c r="V30" s="39">
        <f t="shared" si="34"/>
        <v>0.15528</v>
      </c>
      <c r="W30" s="39">
        <f t="shared" si="35"/>
        <v>0.18300000000000002</v>
      </c>
      <c r="X30" s="39">
        <f t="shared" si="36"/>
        <v>0.22427999999999992</v>
      </c>
      <c r="Y30" s="39">
        <f t="shared" si="37"/>
        <v>0</v>
      </c>
      <c r="Z30" s="39">
        <f t="shared" si="38"/>
        <v>1</v>
      </c>
      <c r="AA30" s="38"/>
    </row>
    <row r="31" spans="1:27" s="1" customFormat="1" ht="15.75" customHeight="1" x14ac:dyDescent="0.25">
      <c r="A31" s="38" t="s">
        <v>257</v>
      </c>
      <c r="B31" s="36">
        <v>43683</v>
      </c>
      <c r="C31" s="36">
        <v>44088</v>
      </c>
      <c r="D31" s="39">
        <v>0.35599999999999998</v>
      </c>
      <c r="E31" s="39">
        <v>0.224</v>
      </c>
      <c r="F31" s="39">
        <v>0.128</v>
      </c>
      <c r="G31" s="39">
        <v>7.0999999999999994E-2</v>
      </c>
      <c r="H31" s="39">
        <v>1E-3</v>
      </c>
      <c r="I31" s="39">
        <v>5.0000000000000001E-3</v>
      </c>
      <c r="J31" s="39">
        <f t="shared" si="26"/>
        <v>0.35499999999999998</v>
      </c>
      <c r="K31" s="39">
        <f t="shared" si="27"/>
        <v>0.223</v>
      </c>
      <c r="L31" s="39">
        <f t="shared" si="28"/>
        <v>0.127</v>
      </c>
      <c r="M31" s="39">
        <f t="shared" si="29"/>
        <v>6.9999999999999993E-2</v>
      </c>
      <c r="N31" s="39">
        <f t="shared" si="30"/>
        <v>4.0055699999999996</v>
      </c>
      <c r="O31" s="39">
        <f t="shared" si="31"/>
        <v>0.55696000000000045</v>
      </c>
      <c r="P31" s="39">
        <f t="shared" si="32"/>
        <v>0.15834999999999977</v>
      </c>
      <c r="Q31" s="166">
        <v>0.05</v>
      </c>
      <c r="R31" s="166">
        <v>0.5</v>
      </c>
      <c r="S31" s="24">
        <v>1.2E-2</v>
      </c>
      <c r="T31" s="32">
        <v>1.1442187500000001</v>
      </c>
      <c r="U31" s="39">
        <f t="shared" si="33"/>
        <v>420.08435886931585</v>
      </c>
      <c r="V31" s="39">
        <f t="shared" si="34"/>
        <v>58.411208521097954</v>
      </c>
      <c r="W31" s="39">
        <f t="shared" si="35"/>
        <v>16.606964358869291</v>
      </c>
      <c r="X31" s="39">
        <f t="shared" si="36"/>
        <v>67.483949201147084</v>
      </c>
      <c r="Y31" s="39">
        <f t="shared" si="37"/>
        <v>369.62163047931176</v>
      </c>
      <c r="Z31" s="39">
        <f t="shared" si="38"/>
        <v>1.5919282511210762</v>
      </c>
      <c r="AA31" s="38"/>
    </row>
    <row r="32" spans="1:27" s="1" customFormat="1" ht="15.75" customHeight="1" x14ac:dyDescent="0.25">
      <c r="A32" s="38" t="s">
        <v>258</v>
      </c>
      <c r="B32" s="36">
        <v>43683</v>
      </c>
      <c r="C32" s="36">
        <v>44088</v>
      </c>
      <c r="D32" s="39">
        <v>0.33500000000000002</v>
      </c>
      <c r="E32" s="39">
        <v>0.20699999999999999</v>
      </c>
      <c r="F32" s="39">
        <v>0.12</v>
      </c>
      <c r="G32" s="39">
        <v>6.5000000000000002E-2</v>
      </c>
      <c r="H32" s="39">
        <v>1E-3</v>
      </c>
      <c r="I32" s="39">
        <v>5.0000000000000001E-3</v>
      </c>
      <c r="J32" s="39">
        <f t="shared" si="26"/>
        <v>0.33400000000000002</v>
      </c>
      <c r="K32" s="39">
        <f t="shared" si="27"/>
        <v>0.20599999999999999</v>
      </c>
      <c r="L32" s="39">
        <f t="shared" si="28"/>
        <v>0.11899999999999999</v>
      </c>
      <c r="M32" s="39">
        <f t="shared" si="29"/>
        <v>6.4000000000000001E-2</v>
      </c>
      <c r="N32" s="39">
        <f t="shared" si="30"/>
        <v>3.76952</v>
      </c>
      <c r="O32" s="39">
        <f t="shared" si="31"/>
        <v>0.51871</v>
      </c>
      <c r="P32" s="39">
        <f t="shared" si="32"/>
        <v>0.10710000000000008</v>
      </c>
      <c r="Q32" s="166">
        <v>0.05</v>
      </c>
      <c r="R32" s="166">
        <v>0.5</v>
      </c>
      <c r="S32" s="24">
        <v>1.2E-2</v>
      </c>
      <c r="T32" s="32">
        <v>1.3779166666666667</v>
      </c>
      <c r="U32" s="39">
        <f t="shared" si="33"/>
        <v>328.27993952222556</v>
      </c>
      <c r="V32" s="39">
        <f t="shared" si="34"/>
        <v>45.173413970365885</v>
      </c>
      <c r="W32" s="39">
        <f t="shared" si="35"/>
        <v>9.3271242818264355</v>
      </c>
      <c r="X32" s="39">
        <f t="shared" si="36"/>
        <v>37.669041427275332</v>
      </c>
      <c r="Y32" s="39">
        <f t="shared" si="37"/>
        <v>297.63193226489273</v>
      </c>
      <c r="Z32" s="39">
        <f t="shared" si="38"/>
        <v>1.621359223300971</v>
      </c>
      <c r="AA32" s="38"/>
    </row>
    <row r="33" spans="1:27" s="1" customFormat="1" ht="15.75" customHeight="1" x14ac:dyDescent="0.25">
      <c r="A33" s="38" t="s">
        <v>259</v>
      </c>
      <c r="B33" s="36">
        <v>43683</v>
      </c>
      <c r="C33" s="36">
        <v>44088</v>
      </c>
      <c r="D33" s="39">
        <v>0.72299999999999998</v>
      </c>
      <c r="E33" s="39">
        <v>0.436</v>
      </c>
      <c r="F33" s="39">
        <v>0.23799999999999999</v>
      </c>
      <c r="G33" s="39">
        <v>0.13400000000000001</v>
      </c>
      <c r="H33" s="39">
        <v>2E-3</v>
      </c>
      <c r="I33" s="39">
        <v>8.9999999999999993E-3</v>
      </c>
      <c r="J33" s="39">
        <f t="shared" si="26"/>
        <v>0.72099999999999997</v>
      </c>
      <c r="K33" s="39">
        <f t="shared" si="27"/>
        <v>0.434</v>
      </c>
      <c r="L33" s="39">
        <f t="shared" si="28"/>
        <v>0.23599999999999999</v>
      </c>
      <c r="M33" s="39">
        <f t="shared" si="29"/>
        <v>0.13200000000000001</v>
      </c>
      <c r="N33" s="39">
        <f t="shared" si="30"/>
        <v>8.1698499999999985</v>
      </c>
      <c r="O33" s="39">
        <f t="shared" si="31"/>
        <v>0.69692999999999983</v>
      </c>
      <c r="P33" s="39">
        <f t="shared" si="32"/>
        <v>0.23897000000000013</v>
      </c>
      <c r="Q33" s="166">
        <v>0.05</v>
      </c>
      <c r="R33" s="166">
        <v>0.5</v>
      </c>
      <c r="S33" s="24">
        <v>1.2E-2</v>
      </c>
      <c r="T33" s="32">
        <v>1.3485416666666665</v>
      </c>
      <c r="U33" s="39">
        <f t="shared" si="33"/>
        <v>726.99422215356083</v>
      </c>
      <c r="V33" s="39">
        <f t="shared" si="34"/>
        <v>62.016326278387126</v>
      </c>
      <c r="W33" s="39">
        <f t="shared" si="35"/>
        <v>21.264748957206873</v>
      </c>
      <c r="X33" s="39">
        <f t="shared" si="36"/>
        <v>39.91511818322271</v>
      </c>
      <c r="Y33" s="39">
        <f t="shared" si="37"/>
        <v>681.88326896338651</v>
      </c>
      <c r="Z33" s="39">
        <f t="shared" si="38"/>
        <v>1.661290322580645</v>
      </c>
      <c r="AA33" s="38"/>
    </row>
    <row r="34" spans="1:27" s="1" customFormat="1" ht="15.75" customHeight="1" x14ac:dyDescent="0.25">
      <c r="A34" s="38" t="s">
        <v>260</v>
      </c>
      <c r="B34" s="36">
        <v>43683</v>
      </c>
      <c r="C34" s="36">
        <v>44088</v>
      </c>
      <c r="D34" s="39">
        <v>0.495</v>
      </c>
      <c r="E34" s="39">
        <v>0.30599999999999999</v>
      </c>
      <c r="F34" s="39">
        <v>0.17299999999999999</v>
      </c>
      <c r="G34" s="39">
        <v>9.6000000000000002E-2</v>
      </c>
      <c r="H34" s="39">
        <v>2E-3</v>
      </c>
      <c r="I34" s="39">
        <v>6.0000000000000001E-3</v>
      </c>
      <c r="J34" s="39">
        <f t="shared" si="26"/>
        <v>0.49299999999999999</v>
      </c>
      <c r="K34" s="39">
        <f t="shared" si="27"/>
        <v>0.30399999999999999</v>
      </c>
      <c r="L34" s="39">
        <f t="shared" si="28"/>
        <v>0.17099999999999999</v>
      </c>
      <c r="M34" s="39">
        <f t="shared" si="29"/>
        <v>9.4E-2</v>
      </c>
      <c r="N34" s="39">
        <f t="shared" si="30"/>
        <v>5.5711899999999988</v>
      </c>
      <c r="O34" s="39">
        <f t="shared" si="31"/>
        <v>0.66910000000000003</v>
      </c>
      <c r="P34" s="39">
        <f t="shared" si="32"/>
        <v>0.18196999999999997</v>
      </c>
      <c r="Q34" s="166">
        <v>0.05</v>
      </c>
      <c r="R34" s="166">
        <v>0.5</v>
      </c>
      <c r="S34" s="24">
        <v>1.2E-2</v>
      </c>
      <c r="T34" s="32">
        <v>1.3090624999999998</v>
      </c>
      <c r="U34" s="39">
        <f t="shared" si="33"/>
        <v>510.70349964191928</v>
      </c>
      <c r="V34" s="39">
        <f t="shared" si="34"/>
        <v>61.335497732155659</v>
      </c>
      <c r="W34" s="39">
        <f t="shared" si="35"/>
        <v>16.680945333015039</v>
      </c>
      <c r="X34" s="39">
        <f t="shared" si="36"/>
        <v>58.251764144186993</v>
      </c>
      <c r="Y34" s="39">
        <f t="shared" si="37"/>
        <v>462.5875387920745</v>
      </c>
      <c r="Z34" s="39">
        <f t="shared" si="38"/>
        <v>1.6217105263157896</v>
      </c>
      <c r="AA34" s="38"/>
    </row>
    <row r="35" spans="1:27" s="1" customFormat="1" ht="15.75" customHeight="1" x14ac:dyDescent="0.25">
      <c r="A35" s="38" t="s">
        <v>261</v>
      </c>
      <c r="B35" s="36">
        <v>43683</v>
      </c>
      <c r="C35" s="36">
        <v>44088</v>
      </c>
      <c r="D35" s="39">
        <v>0.40699999999999997</v>
      </c>
      <c r="E35" s="39">
        <v>0.249</v>
      </c>
      <c r="F35" s="39">
        <v>0.13100000000000001</v>
      </c>
      <c r="G35" s="39">
        <v>7.3999999999999996E-2</v>
      </c>
      <c r="H35" s="39">
        <v>1E-3</v>
      </c>
      <c r="I35" s="39">
        <v>5.0000000000000001E-3</v>
      </c>
      <c r="J35" s="39">
        <f t="shared" si="26"/>
        <v>0.40599999999999997</v>
      </c>
      <c r="K35" s="39">
        <f t="shared" si="27"/>
        <v>0.248</v>
      </c>
      <c r="L35" s="39">
        <f t="shared" si="28"/>
        <v>0.13</v>
      </c>
      <c r="M35" s="39">
        <f t="shared" si="29"/>
        <v>7.2999999999999995E-2</v>
      </c>
      <c r="N35" s="39">
        <f t="shared" si="30"/>
        <v>4.6050599999999999</v>
      </c>
      <c r="O35" s="39">
        <f t="shared" si="31"/>
        <v>0.33514000000000066</v>
      </c>
      <c r="P35" s="39">
        <f t="shared" si="32"/>
        <v>0.12393999999999983</v>
      </c>
      <c r="Q35" s="166">
        <v>0.05</v>
      </c>
      <c r="R35" s="166">
        <v>0.5</v>
      </c>
      <c r="S35" s="24">
        <v>1.2E-2</v>
      </c>
      <c r="T35" s="32">
        <v>1.2989583333333334</v>
      </c>
      <c r="U35" s="39">
        <f t="shared" si="33"/>
        <v>425.42334562951078</v>
      </c>
      <c r="V35" s="39">
        <f t="shared" si="34"/>
        <v>30.960808340016097</v>
      </c>
      <c r="W35" s="39">
        <f t="shared" si="35"/>
        <v>11.449789895749783</v>
      </c>
      <c r="X35" s="39">
        <f t="shared" si="36"/>
        <v>38.478832397754616</v>
      </c>
      <c r="Y35" s="39">
        <f t="shared" si="37"/>
        <v>389.72150761828379</v>
      </c>
      <c r="Z35" s="39">
        <f t="shared" si="38"/>
        <v>1.6370967741935483</v>
      </c>
      <c r="AA35" s="38"/>
    </row>
    <row r="36" spans="1:27" s="1" customFormat="1" ht="15.75" customHeight="1" x14ac:dyDescent="0.25">
      <c r="A36" s="38" t="s">
        <v>262</v>
      </c>
      <c r="B36" s="36">
        <v>43683</v>
      </c>
      <c r="C36" s="36">
        <v>44088</v>
      </c>
      <c r="D36" s="39">
        <v>0.68400000000000005</v>
      </c>
      <c r="E36" s="39">
        <v>0.42299999999999999</v>
      </c>
      <c r="F36" s="39">
        <v>0.23699999999999999</v>
      </c>
      <c r="G36" s="39">
        <v>0.129</v>
      </c>
      <c r="H36" s="39">
        <v>2E-3</v>
      </c>
      <c r="I36" s="39">
        <v>8.0000000000000002E-3</v>
      </c>
      <c r="J36" s="39">
        <f t="shared" si="26"/>
        <v>0.68200000000000005</v>
      </c>
      <c r="K36" s="39">
        <f t="shared" si="27"/>
        <v>0.42099999999999999</v>
      </c>
      <c r="L36" s="39">
        <f t="shared" si="28"/>
        <v>0.23499999999999999</v>
      </c>
      <c r="M36" s="39">
        <f t="shared" si="29"/>
        <v>0.127</v>
      </c>
      <c r="N36" s="39">
        <f t="shared" si="30"/>
        <v>7.7096399999999994</v>
      </c>
      <c r="O36" s="39">
        <f t="shared" si="31"/>
        <v>0.90096999999999983</v>
      </c>
      <c r="P36" s="39">
        <f t="shared" si="32"/>
        <v>0.18910000000000027</v>
      </c>
      <c r="Q36" s="166">
        <v>0.05</v>
      </c>
      <c r="R36" s="166">
        <v>0.5</v>
      </c>
      <c r="S36" s="24">
        <v>1.2E-2</v>
      </c>
      <c r="T36" s="32">
        <v>1.1999479166666667</v>
      </c>
      <c r="U36" s="39">
        <f t="shared" si="33"/>
        <v>770.99746343157244</v>
      </c>
      <c r="V36" s="39">
        <f t="shared" si="34"/>
        <v>90.100910629801618</v>
      </c>
      <c r="W36" s="39">
        <f t="shared" si="35"/>
        <v>18.91082078215203</v>
      </c>
      <c r="X36" s="39">
        <f t="shared" si="36"/>
        <v>89.982905508051431</v>
      </c>
      <c r="Y36" s="39">
        <f t="shared" si="37"/>
        <v>696.90024740657168</v>
      </c>
      <c r="Z36" s="39">
        <f t="shared" si="38"/>
        <v>1.6199524940617578</v>
      </c>
      <c r="AA36" s="38"/>
    </row>
    <row r="37" spans="1:27" s="1" customFormat="1" ht="15.75" customHeight="1" x14ac:dyDescent="0.25">
      <c r="A37" s="38" t="s">
        <v>263</v>
      </c>
      <c r="B37" s="36">
        <v>43683</v>
      </c>
      <c r="C37" s="36">
        <v>44088</v>
      </c>
      <c r="D37" s="39">
        <v>0.36399999999999999</v>
      </c>
      <c r="E37" s="39">
        <v>0.22600000000000001</v>
      </c>
      <c r="F37" s="39">
        <v>0.11899999999999999</v>
      </c>
      <c r="G37" s="39">
        <v>6.7000000000000004E-2</v>
      </c>
      <c r="H37" s="39">
        <v>0</v>
      </c>
      <c r="I37" s="39">
        <v>5.0000000000000001E-3</v>
      </c>
      <c r="J37" s="39">
        <f t="shared" ref="J37:J99" si="39">D37-H37</f>
        <v>0.36399999999999999</v>
      </c>
      <c r="K37" s="39">
        <f t="shared" ref="K37:K99" si="40">E37-H37</f>
        <v>0.22600000000000001</v>
      </c>
      <c r="L37" s="39">
        <f t="shared" ref="L37:L99" si="41">F37-H37</f>
        <v>0.11899999999999999</v>
      </c>
      <c r="M37" s="39">
        <f t="shared" ref="M37:M99" si="42">G37-H37</f>
        <v>6.7000000000000004E-2</v>
      </c>
      <c r="N37" s="39">
        <f t="shared" ref="N37:N99" si="43">(11.85*J37)-(1.54*L37)-(0.08*M37)</f>
        <v>4.1247800000000003</v>
      </c>
      <c r="O37" s="39">
        <f t="shared" ref="O37:O99" si="44">(21.03*L37)-(5.43*J37)-(2.66*M37)</f>
        <v>0.34783000000000008</v>
      </c>
      <c r="P37" s="39">
        <f t="shared" ref="P37:P99" si="45">(24.52*M37)-(7.6*L37)-(1.67*J37)</f>
        <v>0.13056000000000023</v>
      </c>
      <c r="Q37" s="166">
        <v>0.05</v>
      </c>
      <c r="R37" s="166">
        <v>0.5</v>
      </c>
      <c r="S37" s="24">
        <v>1.2E-2</v>
      </c>
      <c r="T37" s="32">
        <v>1.4927976190476189</v>
      </c>
      <c r="U37" s="39">
        <f t="shared" si="33"/>
        <v>331.5744838310938</v>
      </c>
      <c r="V37" s="39">
        <f t="shared" si="34"/>
        <v>27.960655528529855</v>
      </c>
      <c r="W37" s="39">
        <f t="shared" si="35"/>
        <v>10.495193588261115</v>
      </c>
      <c r="X37" s="39">
        <f t="shared" si="36"/>
        <v>43.355374616212764</v>
      </c>
      <c r="Y37" s="39">
        <f t="shared" si="37"/>
        <v>296.19018302165159</v>
      </c>
      <c r="Z37" s="39">
        <f t="shared" si="38"/>
        <v>1.6106194690265485</v>
      </c>
      <c r="AA37" s="38"/>
    </row>
    <row r="38" spans="1:27" s="1" customFormat="1" ht="15.75" customHeight="1" x14ac:dyDescent="0.25">
      <c r="A38" s="38" t="s">
        <v>264</v>
      </c>
      <c r="B38" s="36">
        <v>43683</v>
      </c>
      <c r="C38" s="36">
        <v>44088</v>
      </c>
      <c r="D38" s="39">
        <v>0.38300000000000001</v>
      </c>
      <c r="E38" s="39">
        <v>0.24199999999999999</v>
      </c>
      <c r="F38" s="39">
        <v>0.13700000000000001</v>
      </c>
      <c r="G38" s="39">
        <v>7.4999999999999997E-2</v>
      </c>
      <c r="H38" s="39">
        <v>1E-3</v>
      </c>
      <c r="I38" s="39">
        <v>5.0000000000000001E-3</v>
      </c>
      <c r="J38" s="39">
        <f t="shared" si="39"/>
        <v>0.38200000000000001</v>
      </c>
      <c r="K38" s="39">
        <f t="shared" si="40"/>
        <v>0.24099999999999999</v>
      </c>
      <c r="L38" s="39">
        <f t="shared" si="41"/>
        <v>0.13600000000000001</v>
      </c>
      <c r="M38" s="39">
        <f t="shared" si="42"/>
        <v>7.3999999999999996E-2</v>
      </c>
      <c r="N38" s="39">
        <f t="shared" si="43"/>
        <v>4.3113400000000004</v>
      </c>
      <c r="O38" s="39">
        <f t="shared" si="44"/>
        <v>0.58898000000000061</v>
      </c>
      <c r="P38" s="39">
        <f t="shared" si="45"/>
        <v>0.14293999999999984</v>
      </c>
      <c r="Q38" s="166">
        <v>0.05</v>
      </c>
      <c r="R38" s="166">
        <v>0.5</v>
      </c>
      <c r="S38" s="24">
        <v>1.2E-2</v>
      </c>
      <c r="T38" s="32">
        <v>1.2405357142857143</v>
      </c>
      <c r="U38" s="39">
        <f t="shared" si="33"/>
        <v>417.04627609039869</v>
      </c>
      <c r="V38" s="39">
        <f t="shared" si="34"/>
        <v>56.973450410249079</v>
      </c>
      <c r="W38" s="39">
        <f t="shared" si="35"/>
        <v>13.826929609903541</v>
      </c>
      <c r="X38" s="39">
        <f t="shared" si="36"/>
        <v>71.542317547142503</v>
      </c>
      <c r="Y38" s="39">
        <f t="shared" si="37"/>
        <v>364.16847560097887</v>
      </c>
      <c r="Z38" s="39">
        <f t="shared" si="38"/>
        <v>1.5850622406639006</v>
      </c>
      <c r="AA38" s="38"/>
    </row>
    <row r="39" spans="1:27" s="1" customFormat="1" ht="15.75" customHeight="1" x14ac:dyDescent="0.25">
      <c r="A39" s="38" t="s">
        <v>265</v>
      </c>
      <c r="B39" s="36">
        <v>43683</v>
      </c>
      <c r="C39" s="36">
        <v>44088</v>
      </c>
      <c r="D39" s="39">
        <v>0.28899999999999998</v>
      </c>
      <c r="E39" s="39">
        <v>0.17699999999999999</v>
      </c>
      <c r="F39" s="39">
        <v>9.9000000000000005E-2</v>
      </c>
      <c r="G39" s="39">
        <v>5.5E-2</v>
      </c>
      <c r="H39" s="39">
        <v>0</v>
      </c>
      <c r="I39" s="39">
        <v>4.0000000000000001E-3</v>
      </c>
      <c r="J39" s="39">
        <f t="shared" si="39"/>
        <v>0.28899999999999998</v>
      </c>
      <c r="K39" s="39">
        <f t="shared" si="40"/>
        <v>0.17699999999999999</v>
      </c>
      <c r="L39" s="39">
        <f t="shared" si="41"/>
        <v>9.9000000000000005E-2</v>
      </c>
      <c r="M39" s="39">
        <f t="shared" si="42"/>
        <v>5.5E-2</v>
      </c>
      <c r="N39" s="39">
        <f t="shared" si="43"/>
        <v>3.2677899999999998</v>
      </c>
      <c r="O39" s="39">
        <f t="shared" si="44"/>
        <v>0.36640000000000039</v>
      </c>
      <c r="P39" s="39">
        <f t="shared" si="45"/>
        <v>0.11357000000000012</v>
      </c>
      <c r="Q39" s="166">
        <v>0.05</v>
      </c>
      <c r="R39" s="166">
        <v>0.5</v>
      </c>
      <c r="S39" s="24">
        <v>1.2E-2</v>
      </c>
      <c r="T39" s="32">
        <v>1.2605357142857143</v>
      </c>
      <c r="U39" s="39">
        <f t="shared" si="33"/>
        <v>311.08583085422856</v>
      </c>
      <c r="V39" s="39">
        <f t="shared" si="34"/>
        <v>34.880407989800283</v>
      </c>
      <c r="W39" s="39">
        <f t="shared" si="35"/>
        <v>10.811593710157258</v>
      </c>
      <c r="X39" s="39">
        <f t="shared" si="36"/>
        <v>30.247139821504515</v>
      </c>
      <c r="Y39" s="39">
        <f t="shared" si="37"/>
        <v>284.6789630259243</v>
      </c>
      <c r="Z39" s="39">
        <f t="shared" si="38"/>
        <v>1.6327683615819208</v>
      </c>
      <c r="AA39" s="38"/>
    </row>
    <row r="40" spans="1:27" s="1" customFormat="1" ht="15.75" customHeight="1" x14ac:dyDescent="0.25">
      <c r="A40" s="38" t="s">
        <v>293</v>
      </c>
      <c r="B40" s="36">
        <v>43662</v>
      </c>
      <c r="C40" s="36">
        <v>44090</v>
      </c>
      <c r="D40" s="39">
        <v>0.29499999999999998</v>
      </c>
      <c r="E40" s="39">
        <v>0.20100000000000001</v>
      </c>
      <c r="F40" s="39">
        <v>8.6999999999999994E-2</v>
      </c>
      <c r="G40" s="39">
        <v>5.8999999999999997E-2</v>
      </c>
      <c r="H40" s="39">
        <v>1E-3</v>
      </c>
      <c r="I40" s="39">
        <v>1.2E-2</v>
      </c>
      <c r="J40" s="39">
        <f t="shared" si="39"/>
        <v>0.29399999999999998</v>
      </c>
      <c r="K40" s="39">
        <f t="shared" si="40"/>
        <v>0.2</v>
      </c>
      <c r="L40" s="39">
        <f t="shared" si="41"/>
        <v>8.5999999999999993E-2</v>
      </c>
      <c r="M40" s="39">
        <f t="shared" si="42"/>
        <v>5.7999999999999996E-2</v>
      </c>
      <c r="N40" s="39">
        <f t="shared" si="43"/>
        <v>3.3468199999999997</v>
      </c>
      <c r="O40" s="39">
        <f t="shared" si="44"/>
        <v>5.7880000000000126E-2</v>
      </c>
      <c r="P40" s="39">
        <f t="shared" si="45"/>
        <v>0.27757999999999994</v>
      </c>
      <c r="Q40" s="166">
        <v>0.05</v>
      </c>
      <c r="R40" s="166">
        <v>0.5</v>
      </c>
      <c r="S40" s="24">
        <v>1.2E-2</v>
      </c>
      <c r="T40" s="32">
        <v>3.2</v>
      </c>
      <c r="U40" s="39">
        <f t="shared" si="33"/>
        <v>125.50574999999998</v>
      </c>
      <c r="V40" s="39">
        <f t="shared" si="34"/>
        <v>2.1705000000000045</v>
      </c>
      <c r="W40" s="39">
        <f t="shared" si="35"/>
        <v>10.409249999999995</v>
      </c>
      <c r="X40" s="39">
        <f t="shared" si="36"/>
        <v>46.057500000000033</v>
      </c>
      <c r="Y40" s="39">
        <f t="shared" si="37"/>
        <v>94.117499999999978</v>
      </c>
      <c r="Z40" s="39">
        <f t="shared" si="38"/>
        <v>1.4699999999999998</v>
      </c>
      <c r="AA40" s="38"/>
    </row>
    <row r="41" spans="1:27" s="1" customFormat="1" ht="15.75" customHeight="1" x14ac:dyDescent="0.25">
      <c r="A41" s="38" t="s">
        <v>294</v>
      </c>
      <c r="B41" s="36">
        <v>43662</v>
      </c>
      <c r="C41" s="36">
        <v>44090</v>
      </c>
      <c r="D41" s="39">
        <v>0.191</v>
      </c>
      <c r="E41" s="39">
        <v>0.13300000000000001</v>
      </c>
      <c r="F41" s="39">
        <v>5.8000000000000003E-2</v>
      </c>
      <c r="G41" s="39">
        <v>3.7999999999999999E-2</v>
      </c>
      <c r="H41" s="39">
        <v>1E-3</v>
      </c>
      <c r="I41" s="39">
        <v>6.0000000000000001E-3</v>
      </c>
      <c r="J41" s="39">
        <f t="shared" si="39"/>
        <v>0.19</v>
      </c>
      <c r="K41" s="39">
        <f t="shared" si="40"/>
        <v>0.13200000000000001</v>
      </c>
      <c r="L41" s="39">
        <f t="shared" si="41"/>
        <v>5.7000000000000002E-2</v>
      </c>
      <c r="M41" s="39">
        <f t="shared" si="42"/>
        <v>3.6999999999999998E-2</v>
      </c>
      <c r="N41" s="39">
        <f t="shared" si="43"/>
        <v>2.1607600000000002</v>
      </c>
      <c r="O41" s="39">
        <f t="shared" si="44"/>
        <v>6.8590000000000109E-2</v>
      </c>
      <c r="P41" s="39">
        <f t="shared" si="45"/>
        <v>0.15673999999999999</v>
      </c>
      <c r="Q41" s="166">
        <v>0.05</v>
      </c>
      <c r="R41" s="166">
        <v>0.5</v>
      </c>
      <c r="S41" s="24">
        <v>1.2E-2</v>
      </c>
      <c r="T41" s="32">
        <v>3.2</v>
      </c>
      <c r="U41" s="39">
        <f t="shared" si="33"/>
        <v>81.028499999999994</v>
      </c>
      <c r="V41" s="39">
        <f t="shared" si="34"/>
        <v>2.5721250000000038</v>
      </c>
      <c r="W41" s="39">
        <f t="shared" si="35"/>
        <v>5.877749999999998</v>
      </c>
      <c r="X41" s="39">
        <f t="shared" si="36"/>
        <v>34.443000000000005</v>
      </c>
      <c r="Y41" s="39">
        <f t="shared" si="37"/>
        <v>58.072499999999984</v>
      </c>
      <c r="Z41" s="39">
        <f t="shared" si="38"/>
        <v>1.4393939393939394</v>
      </c>
      <c r="AA41" s="38"/>
    </row>
    <row r="42" spans="1:27" s="1" customFormat="1" ht="15.75" customHeight="1" x14ac:dyDescent="0.25">
      <c r="A42" s="38" t="s">
        <v>295</v>
      </c>
      <c r="B42" s="36">
        <v>43662</v>
      </c>
      <c r="C42" s="36">
        <v>44090</v>
      </c>
      <c r="D42" s="39">
        <v>0.31</v>
      </c>
      <c r="E42" s="39">
        <v>0.20399999999999999</v>
      </c>
      <c r="F42" s="39">
        <v>9.0999999999999998E-2</v>
      </c>
      <c r="G42" s="39">
        <v>6.2E-2</v>
      </c>
      <c r="H42" s="39">
        <v>1E-3</v>
      </c>
      <c r="I42" s="39">
        <v>1.0999999999999999E-2</v>
      </c>
      <c r="J42" s="39">
        <f t="shared" si="39"/>
        <v>0.309</v>
      </c>
      <c r="K42" s="39">
        <f t="shared" si="40"/>
        <v>0.20299999999999999</v>
      </c>
      <c r="L42" s="39">
        <f t="shared" si="41"/>
        <v>0.09</v>
      </c>
      <c r="M42" s="39">
        <f t="shared" si="42"/>
        <v>6.0999999999999999E-2</v>
      </c>
      <c r="N42" s="39">
        <f t="shared" si="43"/>
        <v>3.51817</v>
      </c>
      <c r="O42" s="39">
        <f t="shared" si="44"/>
        <v>5.2570000000000061E-2</v>
      </c>
      <c r="P42" s="39">
        <f t="shared" si="45"/>
        <v>0.29569000000000001</v>
      </c>
      <c r="Q42" s="166">
        <v>0.05</v>
      </c>
      <c r="R42" s="166">
        <v>0.5</v>
      </c>
      <c r="S42" s="24">
        <v>1.2E-2</v>
      </c>
      <c r="T42" s="32">
        <v>2.4888888888888889</v>
      </c>
      <c r="U42" s="39">
        <f t="shared" si="33"/>
        <v>169.62605357142854</v>
      </c>
      <c r="V42" s="39">
        <f t="shared" si="34"/>
        <v>2.5346250000000032</v>
      </c>
      <c r="W42" s="39">
        <f t="shared" si="35"/>
        <v>14.25648214285714</v>
      </c>
      <c r="X42" s="39">
        <f t="shared" si="36"/>
        <v>46.472303571428519</v>
      </c>
      <c r="Y42" s="39">
        <f t="shared" si="37"/>
        <v>136.45607142857145</v>
      </c>
      <c r="Z42" s="39">
        <f t="shared" si="38"/>
        <v>1.5221674876847291</v>
      </c>
      <c r="AA42" s="38"/>
    </row>
    <row r="43" spans="1:27" s="1" customFormat="1" ht="15.75" customHeight="1" x14ac:dyDescent="0.25">
      <c r="A43" s="38" t="s">
        <v>296</v>
      </c>
      <c r="B43" s="36">
        <v>43662</v>
      </c>
      <c r="C43" s="36">
        <v>44090</v>
      </c>
      <c r="D43" s="39">
        <v>0.217</v>
      </c>
      <c r="E43" s="39">
        <v>0.14899999999999999</v>
      </c>
      <c r="F43" s="39">
        <v>6.6000000000000003E-2</v>
      </c>
      <c r="G43" s="39">
        <v>5.0999999999999997E-2</v>
      </c>
      <c r="H43" s="39">
        <v>2E-3</v>
      </c>
      <c r="I43" s="39">
        <v>8.0000000000000002E-3</v>
      </c>
      <c r="J43" s="39">
        <f t="shared" si="39"/>
        <v>0.215</v>
      </c>
      <c r="K43" s="39">
        <f t="shared" si="40"/>
        <v>0.14699999999999999</v>
      </c>
      <c r="L43" s="39">
        <f t="shared" si="41"/>
        <v>6.4000000000000001E-2</v>
      </c>
      <c r="M43" s="39">
        <f t="shared" si="42"/>
        <v>4.8999999999999995E-2</v>
      </c>
      <c r="N43" s="39">
        <f t="shared" si="43"/>
        <v>2.4452699999999998</v>
      </c>
      <c r="O43" s="39">
        <f t="shared" si="44"/>
        <v>4.8130000000000145E-2</v>
      </c>
      <c r="P43" s="39">
        <f t="shared" si="45"/>
        <v>0.35602999999999996</v>
      </c>
      <c r="Q43" s="166">
        <v>0.05</v>
      </c>
      <c r="R43" s="166">
        <v>0.5</v>
      </c>
      <c r="S43" s="24">
        <v>1.2E-2</v>
      </c>
      <c r="T43" s="32">
        <v>2.8</v>
      </c>
      <c r="U43" s="39">
        <f t="shared" si="33"/>
        <v>104.79728571428572</v>
      </c>
      <c r="V43" s="39">
        <f t="shared" si="34"/>
        <v>2.0627142857142919</v>
      </c>
      <c r="W43" s="39">
        <f t="shared" si="35"/>
        <v>15.258428571428571</v>
      </c>
      <c r="X43" s="39">
        <f t="shared" si="36"/>
        <v>39.935571428571407</v>
      </c>
      <c r="Y43" s="39">
        <f t="shared" si="37"/>
        <v>77.811428571428578</v>
      </c>
      <c r="Z43" s="39">
        <f t="shared" si="38"/>
        <v>1.4625850340136055</v>
      </c>
      <c r="AA43" s="38"/>
    </row>
    <row r="44" spans="1:27" s="1" customFormat="1" ht="15.75" customHeight="1" x14ac:dyDescent="0.25">
      <c r="A44" s="38" t="s">
        <v>297</v>
      </c>
      <c r="B44" s="36">
        <v>43662</v>
      </c>
      <c r="C44" s="36">
        <v>44090</v>
      </c>
      <c r="D44" s="39">
        <v>0.23200000000000001</v>
      </c>
      <c r="E44" s="39">
        <v>0.16700000000000001</v>
      </c>
      <c r="F44" s="39">
        <v>7.1999999999999995E-2</v>
      </c>
      <c r="G44" s="39">
        <v>5.2999999999999999E-2</v>
      </c>
      <c r="H44" s="39">
        <v>1E-3</v>
      </c>
      <c r="I44" s="39">
        <v>7.0000000000000001E-3</v>
      </c>
      <c r="J44" s="39">
        <f t="shared" si="39"/>
        <v>0.23100000000000001</v>
      </c>
      <c r="K44" s="39">
        <f t="shared" si="40"/>
        <v>0.16600000000000001</v>
      </c>
      <c r="L44" s="39">
        <f t="shared" si="41"/>
        <v>7.0999999999999994E-2</v>
      </c>
      <c r="M44" s="39">
        <f t="shared" si="42"/>
        <v>5.1999999999999998E-2</v>
      </c>
      <c r="N44" s="39">
        <f t="shared" si="43"/>
        <v>2.62385</v>
      </c>
      <c r="O44" s="39">
        <f t="shared" si="44"/>
        <v>0.1004799999999999</v>
      </c>
      <c r="P44" s="39">
        <f t="shared" si="45"/>
        <v>0.34966999999999998</v>
      </c>
      <c r="Q44" s="166">
        <v>0.05</v>
      </c>
      <c r="R44" s="166">
        <v>0.5</v>
      </c>
      <c r="S44" s="24">
        <v>1.2E-2</v>
      </c>
      <c r="T44" s="32">
        <v>2.8</v>
      </c>
      <c r="U44" s="39">
        <f t="shared" si="33"/>
        <v>112.45071428571428</v>
      </c>
      <c r="V44" s="39">
        <f t="shared" si="34"/>
        <v>4.3062857142857105</v>
      </c>
      <c r="W44" s="39">
        <f t="shared" si="35"/>
        <v>14.985857142857142</v>
      </c>
      <c r="X44" s="39">
        <f t="shared" si="36"/>
        <v>58.587428571428575</v>
      </c>
      <c r="Y44" s="39">
        <f t="shared" si="37"/>
        <v>74.378571428571433</v>
      </c>
      <c r="Z44" s="39">
        <f t="shared" si="38"/>
        <v>1.3915662650602409</v>
      </c>
      <c r="AA44" s="38"/>
    </row>
    <row r="45" spans="1:27" s="1" customFormat="1" ht="15.75" customHeight="1" x14ac:dyDescent="0.25">
      <c r="A45" s="38" t="s">
        <v>298</v>
      </c>
      <c r="B45" s="36">
        <v>43662</v>
      </c>
      <c r="C45" s="36">
        <v>44090</v>
      </c>
      <c r="D45" s="39">
        <v>0.25600000000000001</v>
      </c>
      <c r="E45" s="39">
        <v>0.17</v>
      </c>
      <c r="F45" s="39">
        <v>7.9000000000000001E-2</v>
      </c>
      <c r="G45" s="39">
        <v>5.1999999999999998E-2</v>
      </c>
      <c r="H45" s="39">
        <v>1E-3</v>
      </c>
      <c r="I45" s="39">
        <v>7.0000000000000001E-3</v>
      </c>
      <c r="J45" s="39">
        <f t="shared" si="39"/>
        <v>0.255</v>
      </c>
      <c r="K45" s="39">
        <f t="shared" si="40"/>
        <v>0.16900000000000001</v>
      </c>
      <c r="L45" s="39">
        <f t="shared" si="41"/>
        <v>7.8E-2</v>
      </c>
      <c r="M45" s="39">
        <f t="shared" si="42"/>
        <v>5.0999999999999997E-2</v>
      </c>
      <c r="N45" s="39">
        <f t="shared" si="43"/>
        <v>2.8975499999999998</v>
      </c>
      <c r="O45" s="39">
        <f t="shared" si="44"/>
        <v>0.12003000000000019</v>
      </c>
      <c r="P45" s="39">
        <f t="shared" si="45"/>
        <v>0.23186999999999985</v>
      </c>
      <c r="Q45" s="166">
        <v>0.05</v>
      </c>
      <c r="R45" s="166">
        <v>0.5</v>
      </c>
      <c r="S45" s="24">
        <v>1.2E-2</v>
      </c>
      <c r="T45" s="32">
        <v>3.2</v>
      </c>
      <c r="U45" s="39">
        <f t="shared" si="33"/>
        <v>108.65812499999998</v>
      </c>
      <c r="V45" s="39">
        <f t="shared" si="34"/>
        <v>4.5011250000000071</v>
      </c>
      <c r="W45" s="39">
        <f t="shared" si="35"/>
        <v>8.6951249999999938</v>
      </c>
      <c r="X45" s="39">
        <f t="shared" si="36"/>
        <v>32.340374999999995</v>
      </c>
      <c r="Y45" s="39">
        <f t="shared" si="37"/>
        <v>86.107499999999973</v>
      </c>
      <c r="Z45" s="39">
        <f t="shared" si="38"/>
        <v>1.5088757396449703</v>
      </c>
      <c r="AA45" s="38"/>
    </row>
    <row r="46" spans="1:27" s="1" customFormat="1" ht="15.75" customHeight="1" x14ac:dyDescent="0.25">
      <c r="A46" s="38" t="s">
        <v>299</v>
      </c>
      <c r="B46" s="36">
        <v>43662</v>
      </c>
      <c r="C46" s="36">
        <v>44090</v>
      </c>
      <c r="D46" s="39">
        <v>0.27100000000000002</v>
      </c>
      <c r="E46" s="39">
        <v>0.17599999999999999</v>
      </c>
      <c r="F46" s="39">
        <v>8.1000000000000003E-2</v>
      </c>
      <c r="G46" s="39">
        <v>5.8000000000000003E-2</v>
      </c>
      <c r="H46" s="39">
        <v>1E-3</v>
      </c>
      <c r="I46" s="39">
        <v>7.0000000000000001E-3</v>
      </c>
      <c r="J46" s="39">
        <f t="shared" si="39"/>
        <v>0.27</v>
      </c>
      <c r="K46" s="39">
        <f t="shared" si="40"/>
        <v>0.17499999999999999</v>
      </c>
      <c r="L46" s="39">
        <f t="shared" si="41"/>
        <v>0.08</v>
      </c>
      <c r="M46" s="39">
        <f t="shared" si="42"/>
        <v>5.7000000000000002E-2</v>
      </c>
      <c r="N46" s="39">
        <f t="shared" si="43"/>
        <v>3.0717399999999997</v>
      </c>
      <c r="O46" s="39">
        <f t="shared" si="44"/>
        <v>6.4680000000000154E-2</v>
      </c>
      <c r="P46" s="39">
        <f t="shared" si="45"/>
        <v>0.33873999999999999</v>
      </c>
      <c r="Q46" s="166">
        <v>0.05</v>
      </c>
      <c r="R46" s="166">
        <v>0.5</v>
      </c>
      <c r="S46" s="24">
        <v>1.2E-2</v>
      </c>
      <c r="T46" s="32">
        <v>2.8</v>
      </c>
      <c r="U46" s="39">
        <f t="shared" si="33"/>
        <v>131.64599999999999</v>
      </c>
      <c r="V46" s="39">
        <f t="shared" si="34"/>
        <v>2.7720000000000065</v>
      </c>
      <c r="W46" s="39">
        <f t="shared" si="35"/>
        <v>14.517428571428571</v>
      </c>
      <c r="X46" s="39">
        <f t="shared" si="36"/>
        <v>31.46785714285711</v>
      </c>
      <c r="Y46" s="39">
        <f t="shared" si="37"/>
        <v>108.70714285714288</v>
      </c>
      <c r="Z46" s="39">
        <f t="shared" si="38"/>
        <v>1.5428571428571431</v>
      </c>
      <c r="AA46" s="38"/>
    </row>
    <row r="47" spans="1:27" s="1" customFormat="1" ht="15.75" customHeight="1" x14ac:dyDescent="0.25">
      <c r="A47" s="38" t="s">
        <v>300</v>
      </c>
      <c r="B47" s="36">
        <v>43662</v>
      </c>
      <c r="C47" s="36">
        <v>44090</v>
      </c>
      <c r="D47" s="39">
        <v>0.17499999999999999</v>
      </c>
      <c r="E47" s="39">
        <v>0.11899999999999999</v>
      </c>
      <c r="F47" s="39">
        <v>5.3999999999999999E-2</v>
      </c>
      <c r="G47" s="39">
        <v>3.5999999999999997E-2</v>
      </c>
      <c r="H47" s="39">
        <v>1E-3</v>
      </c>
      <c r="I47" s="39">
        <v>4.0000000000000001E-3</v>
      </c>
      <c r="J47" s="39">
        <f t="shared" si="39"/>
        <v>0.17399999999999999</v>
      </c>
      <c r="K47" s="39">
        <f t="shared" si="40"/>
        <v>0.11799999999999999</v>
      </c>
      <c r="L47" s="39">
        <f t="shared" si="41"/>
        <v>5.2999999999999999E-2</v>
      </c>
      <c r="M47" s="39">
        <f t="shared" si="42"/>
        <v>3.4999999999999996E-2</v>
      </c>
      <c r="N47" s="39">
        <f t="shared" si="43"/>
        <v>1.9774799999999997</v>
      </c>
      <c r="O47" s="39">
        <f t="shared" si="44"/>
        <v>7.6670000000000085E-2</v>
      </c>
      <c r="P47" s="39">
        <f t="shared" si="45"/>
        <v>0.16481999999999991</v>
      </c>
      <c r="Q47" s="166">
        <v>0.05</v>
      </c>
      <c r="R47" s="166">
        <v>0.5</v>
      </c>
      <c r="S47" s="24">
        <v>1.2E-2</v>
      </c>
      <c r="T47" s="32">
        <v>3.7333333333333334</v>
      </c>
      <c r="U47" s="39">
        <f t="shared" si="33"/>
        <v>63.561857142857129</v>
      </c>
      <c r="V47" s="39">
        <f t="shared" si="34"/>
        <v>2.4643928571428599</v>
      </c>
      <c r="W47" s="39">
        <f t="shared" si="35"/>
        <v>5.2977857142857108</v>
      </c>
      <c r="X47" s="39">
        <f t="shared" si="36"/>
        <v>22.828499999999988</v>
      </c>
      <c r="Y47" s="39">
        <f t="shared" si="37"/>
        <v>48.059999999999988</v>
      </c>
      <c r="Z47" s="39">
        <f t="shared" si="38"/>
        <v>1.4745762711864407</v>
      </c>
      <c r="AA47" s="38"/>
    </row>
    <row r="48" spans="1:27" s="1" customFormat="1" ht="15.75" customHeight="1" x14ac:dyDescent="0.25">
      <c r="A48" s="38" t="s">
        <v>301</v>
      </c>
      <c r="B48" s="36">
        <v>43662</v>
      </c>
      <c r="C48" s="36">
        <v>44090</v>
      </c>
      <c r="D48" s="39">
        <v>1E-3</v>
      </c>
      <c r="E48" s="39">
        <v>1E-3</v>
      </c>
      <c r="F48" s="39">
        <v>0</v>
      </c>
      <c r="G48" s="39">
        <v>1E-3</v>
      </c>
      <c r="H48" s="39">
        <v>0</v>
      </c>
      <c r="I48" s="39">
        <v>0</v>
      </c>
      <c r="J48" s="39">
        <f t="shared" si="39"/>
        <v>1E-3</v>
      </c>
      <c r="K48" s="39">
        <f t="shared" si="40"/>
        <v>1E-3</v>
      </c>
      <c r="L48" s="39">
        <f t="shared" si="41"/>
        <v>0</v>
      </c>
      <c r="M48" s="39">
        <f t="shared" si="42"/>
        <v>1E-3</v>
      </c>
      <c r="N48" s="39">
        <f t="shared" si="43"/>
        <v>1.1769999999999999E-2</v>
      </c>
      <c r="O48" s="39">
        <f t="shared" si="44"/>
        <v>-8.09E-3</v>
      </c>
      <c r="P48" s="39">
        <f t="shared" si="45"/>
        <v>2.2849999999999999E-2</v>
      </c>
      <c r="Q48" s="166">
        <v>0.05</v>
      </c>
      <c r="R48" s="166">
        <v>0.5</v>
      </c>
      <c r="S48" s="24">
        <v>1.2E-2</v>
      </c>
      <c r="T48" s="32">
        <v>10</v>
      </c>
      <c r="U48" s="39">
        <f t="shared" si="33"/>
        <v>0.14124</v>
      </c>
      <c r="V48" s="39">
        <f t="shared" si="34"/>
        <v>-9.708E-2</v>
      </c>
      <c r="W48" s="39">
        <f t="shared" si="35"/>
        <v>0.27419999999999994</v>
      </c>
      <c r="X48" s="39">
        <f t="shared" si="36"/>
        <v>0.22427999999999992</v>
      </c>
      <c r="Y48" s="39">
        <f t="shared" si="37"/>
        <v>0</v>
      </c>
      <c r="Z48" s="39">
        <f t="shared" si="38"/>
        <v>1</v>
      </c>
      <c r="AA48" s="38"/>
    </row>
    <row r="49" spans="1:27" s="1" customFormat="1" ht="15.75" customHeight="1" x14ac:dyDescent="0.25">
      <c r="A49" s="38" t="s">
        <v>302</v>
      </c>
      <c r="B49" s="36">
        <v>43662</v>
      </c>
      <c r="C49" s="36">
        <v>44090</v>
      </c>
      <c r="D49" s="39">
        <v>0.19400000000000001</v>
      </c>
      <c r="E49" s="39">
        <v>0.128</v>
      </c>
      <c r="F49" s="39">
        <v>5.7000000000000002E-2</v>
      </c>
      <c r="G49" s="39">
        <v>4.3999999999999997E-2</v>
      </c>
      <c r="H49" s="39">
        <v>1E-3</v>
      </c>
      <c r="I49" s="39">
        <v>4.0000000000000001E-3</v>
      </c>
      <c r="J49" s="39">
        <f t="shared" si="39"/>
        <v>0.193</v>
      </c>
      <c r="K49" s="39">
        <f t="shared" si="40"/>
        <v>0.127</v>
      </c>
      <c r="L49" s="39">
        <f t="shared" si="41"/>
        <v>5.6000000000000001E-2</v>
      </c>
      <c r="M49" s="39">
        <f t="shared" si="42"/>
        <v>4.2999999999999997E-2</v>
      </c>
      <c r="N49" s="39">
        <f t="shared" si="43"/>
        <v>2.1973699999999998</v>
      </c>
      <c r="O49" s="39">
        <f t="shared" si="44"/>
        <v>1.5310000000000087E-2</v>
      </c>
      <c r="P49" s="39">
        <f t="shared" si="45"/>
        <v>0.30645</v>
      </c>
      <c r="Q49" s="166">
        <v>0.05</v>
      </c>
      <c r="R49" s="166">
        <v>0.5</v>
      </c>
      <c r="S49" s="24">
        <v>1.2E-2</v>
      </c>
      <c r="T49" s="32">
        <v>2.8</v>
      </c>
      <c r="U49" s="39">
        <f t="shared" si="33"/>
        <v>94.173000000000002</v>
      </c>
      <c r="V49" s="39">
        <f t="shared" si="34"/>
        <v>0.65614285714286091</v>
      </c>
      <c r="W49" s="39">
        <f t="shared" si="35"/>
        <v>13.133571428571427</v>
      </c>
      <c r="X49" s="39">
        <f t="shared" si="36"/>
        <v>26.204142857142855</v>
      </c>
      <c r="Y49" s="39">
        <f t="shared" si="37"/>
        <v>75.522857142857148</v>
      </c>
      <c r="Z49" s="39">
        <f t="shared" si="38"/>
        <v>1.5196850393700787</v>
      </c>
      <c r="AA49" s="38"/>
    </row>
    <row r="50" spans="1:27" s="1" customFormat="1" ht="15.75" customHeight="1" x14ac:dyDescent="0.25">
      <c r="A50" s="38" t="s">
        <v>303</v>
      </c>
      <c r="B50" s="36">
        <v>43662</v>
      </c>
      <c r="C50" s="36">
        <v>44090</v>
      </c>
      <c r="D50" s="39">
        <v>0.30199999999999999</v>
      </c>
      <c r="E50" s="39">
        <v>0.19800000000000001</v>
      </c>
      <c r="F50" s="39">
        <v>8.6999999999999994E-2</v>
      </c>
      <c r="G50" s="39">
        <v>5.8999999999999997E-2</v>
      </c>
      <c r="H50" s="39">
        <v>1E-3</v>
      </c>
      <c r="I50" s="39">
        <v>8.0000000000000002E-3</v>
      </c>
      <c r="J50" s="39">
        <f t="shared" si="39"/>
        <v>0.30099999999999999</v>
      </c>
      <c r="K50" s="39">
        <f t="shared" si="40"/>
        <v>0.19700000000000001</v>
      </c>
      <c r="L50" s="39">
        <f t="shared" si="41"/>
        <v>8.5999999999999993E-2</v>
      </c>
      <c r="M50" s="39">
        <f t="shared" si="42"/>
        <v>5.7999999999999996E-2</v>
      </c>
      <c r="N50" s="39">
        <f t="shared" si="43"/>
        <v>3.4297699999999995</v>
      </c>
      <c r="O50" s="39">
        <f t="shared" si="44"/>
        <v>1.9870000000000027E-2</v>
      </c>
      <c r="P50" s="39">
        <f t="shared" si="45"/>
        <v>0.26588999999999996</v>
      </c>
      <c r="Q50" s="166">
        <v>0.05</v>
      </c>
      <c r="R50" s="166">
        <v>0.5</v>
      </c>
      <c r="S50" s="24">
        <v>1.2E-2</v>
      </c>
      <c r="T50" s="32">
        <v>2.8</v>
      </c>
      <c r="U50" s="39">
        <f t="shared" si="33"/>
        <v>146.99014285714284</v>
      </c>
      <c r="V50" s="39">
        <f t="shared" si="34"/>
        <v>0.85157142857142976</v>
      </c>
      <c r="W50" s="39">
        <f t="shared" si="35"/>
        <v>11.395285714285713</v>
      </c>
      <c r="X50" s="39">
        <f t="shared" si="36"/>
        <v>38.791285714285763</v>
      </c>
      <c r="Y50" s="39">
        <f t="shared" si="37"/>
        <v>119.00571428571426</v>
      </c>
      <c r="Z50" s="39">
        <f t="shared" si="38"/>
        <v>1.5279187817258881</v>
      </c>
      <c r="AA50" s="38"/>
    </row>
    <row r="51" spans="1:27" s="1" customFormat="1" ht="15.75" customHeight="1" x14ac:dyDescent="0.25">
      <c r="A51" s="38" t="s">
        <v>304</v>
      </c>
      <c r="B51" s="36">
        <v>43662</v>
      </c>
      <c r="C51" s="36">
        <v>44090</v>
      </c>
      <c r="D51" s="39">
        <v>0.246</v>
      </c>
      <c r="E51" s="39">
        <v>0.16200000000000001</v>
      </c>
      <c r="F51" s="39">
        <v>7.3999999999999996E-2</v>
      </c>
      <c r="G51" s="39">
        <v>0.05</v>
      </c>
      <c r="H51" s="39">
        <v>1E-3</v>
      </c>
      <c r="I51" s="39">
        <v>6.0000000000000001E-3</v>
      </c>
      <c r="J51" s="39">
        <f t="shared" si="39"/>
        <v>0.245</v>
      </c>
      <c r="K51" s="39">
        <f t="shared" si="40"/>
        <v>0.161</v>
      </c>
      <c r="L51" s="39">
        <f t="shared" si="41"/>
        <v>7.2999999999999995E-2</v>
      </c>
      <c r="M51" s="39">
        <f t="shared" si="42"/>
        <v>4.9000000000000002E-2</v>
      </c>
      <c r="N51" s="39">
        <f t="shared" si="43"/>
        <v>2.7869099999999998</v>
      </c>
      <c r="O51" s="39">
        <f t="shared" si="44"/>
        <v>7.4500000000000122E-2</v>
      </c>
      <c r="P51" s="39">
        <f t="shared" si="45"/>
        <v>0.23753000000000019</v>
      </c>
      <c r="Q51" s="166">
        <v>0.05</v>
      </c>
      <c r="R51" s="166">
        <v>0.5</v>
      </c>
      <c r="S51" s="24">
        <v>1.2E-2</v>
      </c>
      <c r="T51" s="32">
        <v>3.2</v>
      </c>
      <c r="U51" s="39">
        <f t="shared" si="33"/>
        <v>104.509125</v>
      </c>
      <c r="V51" s="39">
        <f t="shared" si="34"/>
        <v>2.7937500000000042</v>
      </c>
      <c r="W51" s="39">
        <f t="shared" si="35"/>
        <v>8.9073750000000054</v>
      </c>
      <c r="X51" s="39">
        <f t="shared" si="36"/>
        <v>28.735875</v>
      </c>
      <c r="Y51" s="39">
        <f t="shared" si="37"/>
        <v>84.10499999999999</v>
      </c>
      <c r="Z51" s="39">
        <f t="shared" si="38"/>
        <v>1.5217391304347825</v>
      </c>
      <c r="AA51" s="38"/>
    </row>
    <row r="52" spans="1:27" s="1" customFormat="1" ht="15.75" customHeight="1" x14ac:dyDescent="0.25">
      <c r="A52" s="38" t="s">
        <v>305</v>
      </c>
      <c r="B52" s="36">
        <v>43662</v>
      </c>
      <c r="C52" s="36">
        <v>44090</v>
      </c>
      <c r="D52" s="39">
        <v>0.32800000000000001</v>
      </c>
      <c r="E52" s="39">
        <v>0.21299999999999999</v>
      </c>
      <c r="F52" s="39">
        <v>9.5000000000000001E-2</v>
      </c>
      <c r="G52" s="39">
        <v>67</v>
      </c>
      <c r="H52" s="39">
        <v>1E-3</v>
      </c>
      <c r="I52" s="39">
        <v>7.0000000000000001E-3</v>
      </c>
      <c r="J52" s="39">
        <f t="shared" si="39"/>
        <v>0.32700000000000001</v>
      </c>
      <c r="K52" s="39">
        <f t="shared" si="40"/>
        <v>0.21199999999999999</v>
      </c>
      <c r="L52" s="39">
        <f t="shared" si="41"/>
        <v>9.4E-2</v>
      </c>
      <c r="M52" s="39">
        <f t="shared" si="42"/>
        <v>66.998999999999995</v>
      </c>
      <c r="N52" s="39">
        <f t="shared" si="43"/>
        <v>-1.6297299999999995</v>
      </c>
      <c r="O52" s="39">
        <f t="shared" si="44"/>
        <v>-178.01613</v>
      </c>
      <c r="P52" s="39">
        <f t="shared" si="45"/>
        <v>1641.5549899999996</v>
      </c>
      <c r="Q52" s="166">
        <v>0.05</v>
      </c>
      <c r="R52" s="166">
        <v>0.5</v>
      </c>
      <c r="S52" s="24">
        <v>1.2E-2</v>
      </c>
      <c r="T52" s="32">
        <v>3.7333333333333334</v>
      </c>
      <c r="U52" s="39">
        <f t="shared" si="33"/>
        <v>-52.384178571428556</v>
      </c>
      <c r="V52" s="39">
        <f t="shared" si="34"/>
        <v>-5721.9470357142845</v>
      </c>
      <c r="W52" s="39">
        <f t="shared" si="35"/>
        <v>52764.267535714273</v>
      </c>
      <c r="X52" s="39">
        <f t="shared" si="36"/>
        <v>28.664357142857128</v>
      </c>
      <c r="Y52" s="39">
        <f t="shared" si="37"/>
        <v>98.694642857142853</v>
      </c>
      <c r="Z52" s="39">
        <f t="shared" si="38"/>
        <v>1.5424528301886793</v>
      </c>
      <c r="AA52" s="38"/>
    </row>
    <row r="53" spans="1:27" s="1" customFormat="1" ht="15.75" customHeight="1" x14ac:dyDescent="0.25">
      <c r="A53" s="38" t="s">
        <v>306</v>
      </c>
      <c r="B53" s="36">
        <v>43662</v>
      </c>
      <c r="C53" s="36">
        <v>44090</v>
      </c>
      <c r="D53" s="39">
        <v>0.191</v>
      </c>
      <c r="E53" s="39">
        <v>0.124</v>
      </c>
      <c r="F53" s="39">
        <v>5.8000000000000003E-2</v>
      </c>
      <c r="G53" s="39">
        <v>4.1000000000000002E-2</v>
      </c>
      <c r="H53" s="39">
        <v>1E-3</v>
      </c>
      <c r="I53" s="39">
        <v>4.0000000000000001E-3</v>
      </c>
      <c r="J53" s="39">
        <f t="shared" si="39"/>
        <v>0.19</v>
      </c>
      <c r="K53" s="39">
        <f t="shared" si="40"/>
        <v>0.123</v>
      </c>
      <c r="L53" s="39">
        <f t="shared" si="41"/>
        <v>5.7000000000000002E-2</v>
      </c>
      <c r="M53" s="39">
        <f t="shared" si="42"/>
        <v>0.04</v>
      </c>
      <c r="N53" s="39">
        <f t="shared" si="43"/>
        <v>2.16052</v>
      </c>
      <c r="O53" s="39">
        <f t="shared" si="44"/>
        <v>6.0610000000000094E-2</v>
      </c>
      <c r="P53" s="39">
        <f t="shared" si="45"/>
        <v>0.23030000000000012</v>
      </c>
      <c r="Q53" s="166">
        <v>0.05</v>
      </c>
      <c r="R53" s="166">
        <v>0.5</v>
      </c>
      <c r="S53" s="24">
        <v>1.2E-2</v>
      </c>
      <c r="T53" s="32">
        <v>3.2</v>
      </c>
      <c r="U53" s="39">
        <f t="shared" si="33"/>
        <v>81.019499999999994</v>
      </c>
      <c r="V53" s="39">
        <f t="shared" si="34"/>
        <v>2.2728750000000031</v>
      </c>
      <c r="W53" s="39">
        <f t="shared" si="35"/>
        <v>8.636250000000004</v>
      </c>
      <c r="X53" s="39">
        <f t="shared" si="36"/>
        <v>19.123874999999973</v>
      </c>
      <c r="Y53" s="39">
        <f t="shared" si="37"/>
        <v>67.083749999999995</v>
      </c>
      <c r="Z53" s="39">
        <f t="shared" si="38"/>
        <v>1.5447154471544715</v>
      </c>
      <c r="AA53" s="38"/>
    </row>
    <row r="54" spans="1:27" s="1" customFormat="1" ht="15.75" customHeight="1" x14ac:dyDescent="0.25">
      <c r="A54" s="38" t="s">
        <v>307</v>
      </c>
      <c r="B54" s="36">
        <v>43662</v>
      </c>
      <c r="C54" s="36">
        <v>44090</v>
      </c>
      <c r="D54" s="39">
        <v>0.26200000000000001</v>
      </c>
      <c r="E54" s="39">
        <v>0.17599999999999999</v>
      </c>
      <c r="F54" s="39">
        <v>7.9000000000000001E-2</v>
      </c>
      <c r="G54" s="39">
        <v>5.5E-2</v>
      </c>
      <c r="H54" s="39">
        <v>1E-3</v>
      </c>
      <c r="I54" s="39">
        <v>5.0000000000000001E-3</v>
      </c>
      <c r="J54" s="39">
        <f t="shared" si="39"/>
        <v>0.26100000000000001</v>
      </c>
      <c r="K54" s="39">
        <f t="shared" si="40"/>
        <v>0.17499999999999999</v>
      </c>
      <c r="L54" s="39">
        <f t="shared" si="41"/>
        <v>7.8E-2</v>
      </c>
      <c r="M54" s="39">
        <f t="shared" si="42"/>
        <v>5.3999999999999999E-2</v>
      </c>
      <c r="N54" s="39">
        <f t="shared" si="43"/>
        <v>2.96841</v>
      </c>
      <c r="O54" s="39">
        <f t="shared" si="44"/>
        <v>7.9470000000000124E-2</v>
      </c>
      <c r="P54" s="39">
        <f t="shared" si="45"/>
        <v>0.29540999999999995</v>
      </c>
      <c r="Q54" s="166">
        <v>0.05</v>
      </c>
      <c r="R54" s="166">
        <v>0.5</v>
      </c>
      <c r="S54" s="24">
        <v>1.2E-2</v>
      </c>
      <c r="T54" s="32">
        <v>3.2</v>
      </c>
      <c r="U54" s="39">
        <f t="shared" si="33"/>
        <v>111.31537499999999</v>
      </c>
      <c r="V54" s="39">
        <f t="shared" si="34"/>
        <v>2.9801250000000046</v>
      </c>
      <c r="W54" s="39">
        <f t="shared" si="35"/>
        <v>11.077874999999997</v>
      </c>
      <c r="X54" s="39">
        <f t="shared" si="36"/>
        <v>36.54562499999998</v>
      </c>
      <c r="Y54" s="39">
        <f t="shared" si="37"/>
        <v>86.107500000000016</v>
      </c>
      <c r="Z54" s="39">
        <f t="shared" si="38"/>
        <v>1.4914285714285715</v>
      </c>
      <c r="AA54" s="38"/>
    </row>
    <row r="55" spans="1:27" s="1" customFormat="1" ht="15.75" customHeight="1" x14ac:dyDescent="0.25">
      <c r="A55" s="38" t="s">
        <v>308</v>
      </c>
      <c r="B55" s="36">
        <v>43662</v>
      </c>
      <c r="C55" s="36">
        <v>44090</v>
      </c>
      <c r="D55" s="39">
        <v>0.27500000000000002</v>
      </c>
      <c r="E55" s="39">
        <v>0.18099999999999999</v>
      </c>
      <c r="F55" s="39">
        <v>8.4000000000000005E-2</v>
      </c>
      <c r="G55" s="39">
        <v>5.8000000000000003E-2</v>
      </c>
      <c r="H55" s="39">
        <v>1E-3</v>
      </c>
      <c r="I55" s="39">
        <v>8.0000000000000002E-3</v>
      </c>
      <c r="J55" s="39">
        <f t="shared" si="39"/>
        <v>0.27400000000000002</v>
      </c>
      <c r="K55" s="39">
        <f t="shared" si="40"/>
        <v>0.18</v>
      </c>
      <c r="L55" s="39">
        <f t="shared" si="41"/>
        <v>8.3000000000000004E-2</v>
      </c>
      <c r="M55" s="39">
        <f t="shared" si="42"/>
        <v>5.7000000000000002E-2</v>
      </c>
      <c r="N55" s="39">
        <f t="shared" si="43"/>
        <v>3.1145200000000002</v>
      </c>
      <c r="O55" s="39">
        <f t="shared" si="44"/>
        <v>0.10605000000000006</v>
      </c>
      <c r="P55" s="39">
        <f t="shared" si="45"/>
        <v>0.30925999999999992</v>
      </c>
      <c r="Q55" s="166">
        <v>0.05</v>
      </c>
      <c r="R55" s="166">
        <v>0.5</v>
      </c>
      <c r="S55" s="24">
        <v>1.2E-2</v>
      </c>
      <c r="T55" s="32">
        <v>3.2</v>
      </c>
      <c r="U55" s="39">
        <f t="shared" si="33"/>
        <v>116.79450000000001</v>
      </c>
      <c r="V55" s="39">
        <f t="shared" si="34"/>
        <v>3.9768750000000019</v>
      </c>
      <c r="W55" s="39">
        <f t="shared" si="35"/>
        <v>11.597249999999997</v>
      </c>
      <c r="X55" s="39">
        <f t="shared" si="36"/>
        <v>32.039999999999964</v>
      </c>
      <c r="Y55" s="39">
        <f t="shared" si="37"/>
        <v>94.117500000000007</v>
      </c>
      <c r="Z55" s="39">
        <f t="shared" si="38"/>
        <v>1.5222222222222224</v>
      </c>
      <c r="AA55" s="38"/>
    </row>
    <row r="56" spans="1:27" s="1" customFormat="1" ht="15.75" customHeight="1" x14ac:dyDescent="0.25">
      <c r="A56" s="38" t="s">
        <v>309</v>
      </c>
      <c r="B56" s="36">
        <v>43662</v>
      </c>
      <c r="C56" s="36">
        <v>44090</v>
      </c>
      <c r="D56" s="39">
        <v>0.26100000000000001</v>
      </c>
      <c r="E56" s="39">
        <v>0.17499999999999999</v>
      </c>
      <c r="F56" s="39">
        <v>8.1000000000000003E-2</v>
      </c>
      <c r="G56" s="39">
        <v>5.5E-2</v>
      </c>
      <c r="H56" s="39">
        <v>2E-3</v>
      </c>
      <c r="I56" s="39">
        <v>8.0000000000000002E-3</v>
      </c>
      <c r="J56" s="39">
        <f t="shared" si="39"/>
        <v>0.25900000000000001</v>
      </c>
      <c r="K56" s="39">
        <f t="shared" si="40"/>
        <v>0.17299999999999999</v>
      </c>
      <c r="L56" s="39">
        <f t="shared" si="41"/>
        <v>7.9000000000000001E-2</v>
      </c>
      <c r="M56" s="39">
        <f t="shared" si="42"/>
        <v>5.2999999999999999E-2</v>
      </c>
      <c r="N56" s="39">
        <f t="shared" si="43"/>
        <v>2.9432500000000004</v>
      </c>
      <c r="O56" s="39">
        <f t="shared" si="44"/>
        <v>0.11402000000000012</v>
      </c>
      <c r="P56" s="39">
        <f t="shared" si="45"/>
        <v>0.26663000000000014</v>
      </c>
      <c r="Q56" s="166">
        <v>0.05</v>
      </c>
      <c r="R56" s="166">
        <v>0.5</v>
      </c>
      <c r="S56" s="24">
        <v>1.2E-2</v>
      </c>
      <c r="T56" s="32">
        <v>3.2</v>
      </c>
      <c r="U56" s="39">
        <f t="shared" si="33"/>
        <v>110.37187499999999</v>
      </c>
      <c r="V56" s="39">
        <f t="shared" si="34"/>
        <v>4.2757500000000039</v>
      </c>
      <c r="W56" s="39">
        <f t="shared" si="35"/>
        <v>9.9986250000000059</v>
      </c>
      <c r="X56" s="39">
        <f t="shared" si="36"/>
        <v>35.143874999999959</v>
      </c>
      <c r="Y56" s="39">
        <f t="shared" si="37"/>
        <v>86.107500000000016</v>
      </c>
      <c r="Z56" s="39">
        <f t="shared" si="38"/>
        <v>1.4971098265895955</v>
      </c>
      <c r="AA56" s="38"/>
    </row>
    <row r="57" spans="1:27" s="1" customFormat="1" ht="15.75" customHeight="1" x14ac:dyDescent="0.25">
      <c r="A57" s="38" t="s">
        <v>310</v>
      </c>
      <c r="B57" s="36">
        <v>43662</v>
      </c>
      <c r="C57" s="36">
        <v>44090</v>
      </c>
      <c r="D57" s="39">
        <v>0.32700000000000001</v>
      </c>
      <c r="E57" s="39">
        <v>0.221</v>
      </c>
      <c r="F57" s="39">
        <v>9.7000000000000003E-2</v>
      </c>
      <c r="G57" s="39">
        <v>6.7000000000000004E-2</v>
      </c>
      <c r="H57" s="39">
        <v>2E-3</v>
      </c>
      <c r="I57" s="39">
        <v>1.2E-2</v>
      </c>
      <c r="J57" s="39">
        <f t="shared" si="39"/>
        <v>0.32500000000000001</v>
      </c>
      <c r="K57" s="39">
        <f t="shared" si="40"/>
        <v>0.219</v>
      </c>
      <c r="L57" s="39">
        <f t="shared" si="41"/>
        <v>9.5000000000000001E-2</v>
      </c>
      <c r="M57" s="39">
        <f t="shared" si="42"/>
        <v>6.5000000000000002E-2</v>
      </c>
      <c r="N57" s="39">
        <f t="shared" si="43"/>
        <v>3.6997499999999999</v>
      </c>
      <c r="O57" s="39">
        <f t="shared" si="44"/>
        <v>6.0200000000000059E-2</v>
      </c>
      <c r="P57" s="39">
        <f t="shared" si="45"/>
        <v>0.32905000000000018</v>
      </c>
      <c r="Q57" s="166">
        <v>0.05</v>
      </c>
      <c r="R57" s="166">
        <v>0.5</v>
      </c>
      <c r="S57" s="24">
        <v>1.2E-2</v>
      </c>
      <c r="T57" s="32">
        <v>3.7333333333333334</v>
      </c>
      <c r="U57" s="39">
        <f t="shared" si="33"/>
        <v>118.92053571428571</v>
      </c>
      <c r="V57" s="39">
        <f t="shared" si="34"/>
        <v>1.9350000000000021</v>
      </c>
      <c r="W57" s="39">
        <f t="shared" si="35"/>
        <v>10.576607142857146</v>
      </c>
      <c r="X57" s="39">
        <f t="shared" si="36"/>
        <v>40.593535714285665</v>
      </c>
      <c r="Y57" s="39">
        <f t="shared" si="37"/>
        <v>90.970714285714294</v>
      </c>
      <c r="Z57" s="39">
        <f t="shared" si="38"/>
        <v>1.4840182648401827</v>
      </c>
      <c r="AA57" s="38"/>
    </row>
    <row r="58" spans="1:27" s="1" customFormat="1" ht="15.75" customHeight="1" x14ac:dyDescent="0.25">
      <c r="A58" s="38" t="s">
        <v>311</v>
      </c>
      <c r="B58" s="36">
        <v>43662</v>
      </c>
      <c r="C58" s="36">
        <v>44090</v>
      </c>
      <c r="D58" s="39">
        <v>8.7999999999999995E-2</v>
      </c>
      <c r="E58" s="39">
        <v>5.5E-2</v>
      </c>
      <c r="F58" s="39">
        <v>3.5999999999999997E-2</v>
      </c>
      <c r="G58" s="39">
        <v>2.1999999999999999E-2</v>
      </c>
      <c r="H58" s="39">
        <v>1E-3</v>
      </c>
      <c r="I58" s="39">
        <v>3.0000000000000001E-3</v>
      </c>
      <c r="J58" s="39">
        <f t="shared" si="39"/>
        <v>8.6999999999999994E-2</v>
      </c>
      <c r="K58" s="39">
        <f t="shared" si="40"/>
        <v>5.3999999999999999E-2</v>
      </c>
      <c r="L58" s="39">
        <f t="shared" si="41"/>
        <v>3.4999999999999996E-2</v>
      </c>
      <c r="M58" s="39">
        <f t="shared" si="42"/>
        <v>2.0999999999999998E-2</v>
      </c>
      <c r="N58" s="39">
        <f t="shared" si="43"/>
        <v>0.97536999999999985</v>
      </c>
      <c r="O58" s="39">
        <f t="shared" si="44"/>
        <v>0.20778000000000005</v>
      </c>
      <c r="P58" s="39">
        <f t="shared" si="45"/>
        <v>0.10363</v>
      </c>
      <c r="Q58" s="166">
        <v>0.05</v>
      </c>
      <c r="R58" s="166">
        <v>0.5</v>
      </c>
      <c r="S58" s="24">
        <v>1.2E-2</v>
      </c>
      <c r="T58" s="32">
        <v>2.2635174418604649</v>
      </c>
      <c r="U58" s="39">
        <f t="shared" si="33"/>
        <v>51.70907801964939</v>
      </c>
      <c r="V58" s="39">
        <f t="shared" si="34"/>
        <v>11.015422076671165</v>
      </c>
      <c r="W58" s="39">
        <f t="shared" si="35"/>
        <v>5.4939271816605668</v>
      </c>
      <c r="X58" s="39">
        <f t="shared" si="36"/>
        <v>6.7943810441148127</v>
      </c>
      <c r="Y58" s="39">
        <f t="shared" si="37"/>
        <v>46.711369678289351</v>
      </c>
      <c r="Z58" s="39">
        <f t="shared" si="38"/>
        <v>1.6111111111111109</v>
      </c>
      <c r="AA58" s="38"/>
    </row>
    <row r="59" spans="1:27" s="1" customFormat="1" ht="15.75" customHeight="1" x14ac:dyDescent="0.25">
      <c r="A59" s="38" t="s">
        <v>312</v>
      </c>
      <c r="B59" s="36">
        <v>43662</v>
      </c>
      <c r="C59" s="36">
        <v>44090</v>
      </c>
      <c r="D59" s="39">
        <v>6.2E-2</v>
      </c>
      <c r="E59" s="39">
        <v>3.9E-2</v>
      </c>
      <c r="F59" s="39">
        <v>2.1999999999999999E-2</v>
      </c>
      <c r="G59" s="39">
        <v>1.4999999999999999E-2</v>
      </c>
      <c r="H59" s="39">
        <v>1E-3</v>
      </c>
      <c r="I59" s="39">
        <v>2E-3</v>
      </c>
      <c r="J59" s="39">
        <f t="shared" si="39"/>
        <v>6.0999999999999999E-2</v>
      </c>
      <c r="K59" s="39">
        <f t="shared" si="40"/>
        <v>3.7999999999999999E-2</v>
      </c>
      <c r="L59" s="39">
        <f t="shared" si="41"/>
        <v>2.0999999999999998E-2</v>
      </c>
      <c r="M59" s="39">
        <f t="shared" si="42"/>
        <v>1.3999999999999999E-2</v>
      </c>
      <c r="N59" s="39">
        <f t="shared" si="43"/>
        <v>0.68938999999999995</v>
      </c>
      <c r="O59" s="39">
        <f t="shared" si="44"/>
        <v>7.3160000000000003E-2</v>
      </c>
      <c r="P59" s="39">
        <f t="shared" si="45"/>
        <v>8.1810000000000022E-2</v>
      </c>
      <c r="Q59" s="166">
        <v>0.05</v>
      </c>
      <c r="R59" s="166">
        <v>0.5</v>
      </c>
      <c r="S59" s="24">
        <v>1.2E-2</v>
      </c>
      <c r="T59" s="32">
        <v>2.9248837209302323</v>
      </c>
      <c r="U59" s="39">
        <f t="shared" si="33"/>
        <v>28.283791047149556</v>
      </c>
      <c r="V59" s="39">
        <f t="shared" si="34"/>
        <v>3.0015552198457502</v>
      </c>
      <c r="W59" s="39">
        <f t="shared" si="35"/>
        <v>3.3564411226842665</v>
      </c>
      <c r="X59" s="39">
        <f t="shared" si="36"/>
        <v>3.9435413850679724</v>
      </c>
      <c r="Y59" s="39">
        <f t="shared" si="37"/>
        <v>25.194847737934325</v>
      </c>
      <c r="Z59" s="39">
        <f t="shared" si="38"/>
        <v>1.6052631578947369</v>
      </c>
      <c r="AA59" s="38"/>
    </row>
    <row r="60" spans="1:27" s="1" customFormat="1" ht="15.75" customHeight="1" x14ac:dyDescent="0.25">
      <c r="A60" s="38" t="s">
        <v>313</v>
      </c>
      <c r="B60" s="36">
        <v>43662</v>
      </c>
      <c r="C60" s="36">
        <v>44090</v>
      </c>
      <c r="D60" s="39">
        <v>7.9000000000000001E-2</v>
      </c>
      <c r="E60" s="39">
        <v>4.9000000000000002E-2</v>
      </c>
      <c r="F60" s="39">
        <v>2.9000000000000001E-2</v>
      </c>
      <c r="G60" s="39">
        <v>1.7999999999999999E-2</v>
      </c>
      <c r="H60" s="39">
        <v>1E-3</v>
      </c>
      <c r="I60" s="39">
        <v>2E-3</v>
      </c>
      <c r="J60" s="39">
        <f t="shared" si="39"/>
        <v>7.8E-2</v>
      </c>
      <c r="K60" s="39">
        <f t="shared" si="40"/>
        <v>4.8000000000000001E-2</v>
      </c>
      <c r="L60" s="39">
        <f t="shared" si="41"/>
        <v>2.8000000000000001E-2</v>
      </c>
      <c r="M60" s="39">
        <f t="shared" si="42"/>
        <v>1.6999999999999998E-2</v>
      </c>
      <c r="N60" s="39">
        <f t="shared" si="43"/>
        <v>0.87981999999999994</v>
      </c>
      <c r="O60" s="39">
        <f t="shared" si="44"/>
        <v>0.12008000000000006</v>
      </c>
      <c r="P60" s="39">
        <f t="shared" si="45"/>
        <v>7.3779999999999957E-2</v>
      </c>
      <c r="Q60" s="166">
        <v>0.05</v>
      </c>
      <c r="R60" s="166">
        <v>0.5</v>
      </c>
      <c r="S60" s="24">
        <v>1.2E-2</v>
      </c>
      <c r="T60" s="32">
        <v>3.0351666666666666</v>
      </c>
      <c r="U60" s="39">
        <f t="shared" si="33"/>
        <v>34.785042007577836</v>
      </c>
      <c r="V60" s="39">
        <f t="shared" si="34"/>
        <v>4.7475481851628167</v>
      </c>
      <c r="W60" s="39">
        <f t="shared" si="35"/>
        <v>2.9170062050409076</v>
      </c>
      <c r="X60" s="39">
        <f t="shared" si="36"/>
        <v>3.8002525945856958</v>
      </c>
      <c r="Y60" s="39">
        <f t="shared" si="37"/>
        <v>31.66877162154741</v>
      </c>
      <c r="Z60" s="39">
        <f t="shared" si="38"/>
        <v>1.625</v>
      </c>
      <c r="AA60" s="38"/>
    </row>
    <row r="61" spans="1:27" s="1" customFormat="1" ht="15.75" customHeight="1" x14ac:dyDescent="0.25">
      <c r="A61" s="38" t="s">
        <v>314</v>
      </c>
      <c r="B61" s="36">
        <v>43662</v>
      </c>
      <c r="C61" s="36">
        <v>44090</v>
      </c>
      <c r="D61" s="39">
        <v>0.128</v>
      </c>
      <c r="E61" s="39">
        <v>7.8E-2</v>
      </c>
      <c r="F61" s="39">
        <v>4.3999999999999997E-2</v>
      </c>
      <c r="G61" s="39">
        <v>2.8000000000000001E-2</v>
      </c>
      <c r="H61" s="39">
        <v>1E-3</v>
      </c>
      <c r="I61" s="39">
        <v>3.0000000000000001E-3</v>
      </c>
      <c r="J61" s="39">
        <f t="shared" si="39"/>
        <v>0.127</v>
      </c>
      <c r="K61" s="39">
        <f t="shared" si="40"/>
        <v>7.6999999999999999E-2</v>
      </c>
      <c r="L61" s="39">
        <f t="shared" si="41"/>
        <v>4.2999999999999997E-2</v>
      </c>
      <c r="M61" s="39">
        <f t="shared" si="42"/>
        <v>2.7E-2</v>
      </c>
      <c r="N61" s="39">
        <f t="shared" si="43"/>
        <v>1.4365700000000001</v>
      </c>
      <c r="O61" s="39">
        <f t="shared" si="44"/>
        <v>0.14285999999999999</v>
      </c>
      <c r="P61" s="39">
        <f t="shared" si="45"/>
        <v>0.12314999999999998</v>
      </c>
      <c r="Q61" s="166">
        <v>0.05</v>
      </c>
      <c r="R61" s="166">
        <v>0.5</v>
      </c>
      <c r="S61" s="24">
        <v>1.2E-2</v>
      </c>
      <c r="T61" s="32">
        <v>2.7214285714285715</v>
      </c>
      <c r="U61" s="39">
        <f t="shared" si="33"/>
        <v>63.344818897637793</v>
      </c>
      <c r="V61" s="39">
        <f t="shared" si="34"/>
        <v>6.299338582677164</v>
      </c>
      <c r="W61" s="39">
        <f t="shared" si="35"/>
        <v>5.4302362204724393</v>
      </c>
      <c r="X61" s="39">
        <f t="shared" si="36"/>
        <v>4.5915590551180934</v>
      </c>
      <c r="Y61" s="39">
        <f t="shared" si="37"/>
        <v>58.866141732283452</v>
      </c>
      <c r="Z61" s="39">
        <f t="shared" si="38"/>
        <v>1.6493506493506493</v>
      </c>
      <c r="AA61" s="38"/>
    </row>
    <row r="62" spans="1:27" s="1" customFormat="1" ht="15.75" customHeight="1" x14ac:dyDescent="0.25">
      <c r="A62" s="38" t="s">
        <v>315</v>
      </c>
      <c r="B62" s="36">
        <v>43662</v>
      </c>
      <c r="C62" s="36">
        <v>44090</v>
      </c>
      <c r="D62" s="39">
        <v>0.16500000000000001</v>
      </c>
      <c r="E62" s="39">
        <v>0.10199999999999999</v>
      </c>
      <c r="F62" s="39">
        <v>5.5E-2</v>
      </c>
      <c r="G62" s="39">
        <v>3.5000000000000003E-2</v>
      </c>
      <c r="H62" s="39">
        <v>1E-3</v>
      </c>
      <c r="I62" s="39">
        <v>4.0000000000000001E-3</v>
      </c>
      <c r="J62" s="39">
        <f t="shared" si="39"/>
        <v>0.16400000000000001</v>
      </c>
      <c r="K62" s="39">
        <f t="shared" si="40"/>
        <v>0.10099999999999999</v>
      </c>
      <c r="L62" s="39">
        <f t="shared" si="41"/>
        <v>5.3999999999999999E-2</v>
      </c>
      <c r="M62" s="39">
        <f t="shared" si="42"/>
        <v>3.4000000000000002E-2</v>
      </c>
      <c r="N62" s="39">
        <f t="shared" si="43"/>
        <v>1.8575200000000001</v>
      </c>
      <c r="O62" s="39">
        <f t="shared" si="44"/>
        <v>0.15466000000000008</v>
      </c>
      <c r="P62" s="39">
        <f t="shared" si="45"/>
        <v>0.14940000000000009</v>
      </c>
      <c r="Q62" s="166">
        <v>0.05</v>
      </c>
      <c r="R62" s="166">
        <v>0.5</v>
      </c>
      <c r="S62" s="24">
        <v>1.2E-2</v>
      </c>
      <c r="T62" s="32">
        <v>3.4958333333333327</v>
      </c>
      <c r="U62" s="39">
        <f t="shared" si="33"/>
        <v>63.76230750893923</v>
      </c>
      <c r="V62" s="39">
        <f t="shared" si="34"/>
        <v>5.3089487485101339</v>
      </c>
      <c r="W62" s="39">
        <f t="shared" si="35"/>
        <v>5.1283909415971429</v>
      </c>
      <c r="X62" s="39">
        <f t="shared" si="36"/>
        <v>7.0572014302741239</v>
      </c>
      <c r="Y62" s="39">
        <f t="shared" si="37"/>
        <v>57.74073897497022</v>
      </c>
      <c r="Z62" s="39">
        <f t="shared" si="38"/>
        <v>1.6237623762376239</v>
      </c>
      <c r="AA62" s="38"/>
    </row>
    <row r="63" spans="1:27" s="1" customFormat="1" ht="15.75" customHeight="1" x14ac:dyDescent="0.25">
      <c r="A63" s="38" t="s">
        <v>316</v>
      </c>
      <c r="B63" s="36">
        <v>43662</v>
      </c>
      <c r="C63" s="36">
        <v>44090</v>
      </c>
      <c r="D63" s="39">
        <v>0.121</v>
      </c>
      <c r="E63" s="39">
        <v>7.3999999999999996E-2</v>
      </c>
      <c r="F63" s="39">
        <v>4.2999999999999997E-2</v>
      </c>
      <c r="G63" s="39">
        <v>2.7E-2</v>
      </c>
      <c r="H63" s="39">
        <v>1E-3</v>
      </c>
      <c r="I63" s="39">
        <v>3.0000000000000001E-3</v>
      </c>
      <c r="J63" s="39">
        <f t="shared" si="39"/>
        <v>0.12</v>
      </c>
      <c r="K63" s="39">
        <f t="shared" si="40"/>
        <v>7.2999999999999995E-2</v>
      </c>
      <c r="L63" s="39">
        <f t="shared" si="41"/>
        <v>4.1999999999999996E-2</v>
      </c>
      <c r="M63" s="39">
        <f t="shared" si="42"/>
        <v>2.5999999999999999E-2</v>
      </c>
      <c r="N63" s="39">
        <f t="shared" si="43"/>
        <v>1.3552399999999998</v>
      </c>
      <c r="O63" s="39">
        <f t="shared" si="44"/>
        <v>0.16249999999999998</v>
      </c>
      <c r="P63" s="39">
        <f t="shared" si="45"/>
        <v>0.11792000000000005</v>
      </c>
      <c r="Q63" s="166">
        <v>0.05</v>
      </c>
      <c r="R63" s="166">
        <v>0.5</v>
      </c>
      <c r="S63" s="24">
        <v>1.2E-2</v>
      </c>
      <c r="T63" s="32">
        <v>3.3052083333333333</v>
      </c>
      <c r="U63" s="39">
        <f t="shared" si="33"/>
        <v>49.203797037503932</v>
      </c>
      <c r="V63" s="39">
        <f t="shared" si="34"/>
        <v>5.8997793885912371</v>
      </c>
      <c r="W63" s="39">
        <f t="shared" si="35"/>
        <v>4.2812429877087945</v>
      </c>
      <c r="X63" s="39">
        <f t="shared" si="36"/>
        <v>3.974454459502041</v>
      </c>
      <c r="Y63" s="39">
        <f t="shared" si="37"/>
        <v>45.560819413803969</v>
      </c>
      <c r="Z63" s="39">
        <f t="shared" si="38"/>
        <v>1.6438356164383563</v>
      </c>
      <c r="AA63" s="38"/>
    </row>
    <row r="64" spans="1:27" s="1" customFormat="1" ht="15.75" customHeight="1" x14ac:dyDescent="0.25">
      <c r="A64" s="38" t="s">
        <v>317</v>
      </c>
      <c r="B64" s="36">
        <v>43662</v>
      </c>
      <c r="C64" s="36">
        <v>44090</v>
      </c>
      <c r="D64" s="39">
        <v>0.126</v>
      </c>
      <c r="E64" s="39">
        <v>7.9000000000000001E-2</v>
      </c>
      <c r="F64" s="39">
        <v>4.4999999999999998E-2</v>
      </c>
      <c r="G64" s="39">
        <v>2.9000000000000001E-2</v>
      </c>
      <c r="H64" s="39">
        <v>1E-3</v>
      </c>
      <c r="I64" s="39">
        <v>2E-3</v>
      </c>
      <c r="J64" s="39">
        <f t="shared" si="39"/>
        <v>0.125</v>
      </c>
      <c r="K64" s="39">
        <f t="shared" si="40"/>
        <v>7.8E-2</v>
      </c>
      <c r="L64" s="39">
        <f t="shared" si="41"/>
        <v>4.3999999999999997E-2</v>
      </c>
      <c r="M64" s="39">
        <f t="shared" si="42"/>
        <v>2.8000000000000001E-2</v>
      </c>
      <c r="N64" s="39">
        <f t="shared" si="43"/>
        <v>1.4112499999999999</v>
      </c>
      <c r="O64" s="39">
        <f t="shared" si="44"/>
        <v>0.17209000000000008</v>
      </c>
      <c r="P64" s="39">
        <f t="shared" si="45"/>
        <v>0.14340999999999998</v>
      </c>
      <c r="Q64" s="166">
        <v>0.05</v>
      </c>
      <c r="R64" s="166">
        <v>0.5</v>
      </c>
      <c r="S64" s="24">
        <v>1.2E-2</v>
      </c>
      <c r="T64" s="32">
        <v>3.8177083333333335</v>
      </c>
      <c r="U64" s="39">
        <f t="shared" si="33"/>
        <v>44.359072305593443</v>
      </c>
      <c r="V64" s="39">
        <f t="shared" si="34"/>
        <v>5.4092136425648034</v>
      </c>
      <c r="W64" s="39">
        <f t="shared" si="35"/>
        <v>4.5077304229195079</v>
      </c>
      <c r="X64" s="39">
        <f t="shared" si="36"/>
        <v>6.3782766712141834</v>
      </c>
      <c r="Y64" s="39">
        <f t="shared" si="37"/>
        <v>39.44460572987721</v>
      </c>
      <c r="Z64" s="39">
        <f t="shared" si="38"/>
        <v>1.6025641025641026</v>
      </c>
      <c r="AA64" s="38"/>
    </row>
    <row r="65" spans="1:27" s="1" customFormat="1" ht="15.75" customHeight="1" x14ac:dyDescent="0.25">
      <c r="A65" s="38" t="s">
        <v>318</v>
      </c>
      <c r="B65" s="36">
        <v>43662</v>
      </c>
      <c r="C65" s="36">
        <v>44090</v>
      </c>
      <c r="D65" s="39">
        <v>0.17799999999999999</v>
      </c>
      <c r="E65" s="39">
        <v>0.108</v>
      </c>
      <c r="F65" s="39">
        <v>6.0999999999999999E-2</v>
      </c>
      <c r="G65" s="39">
        <v>3.5999999999999997E-2</v>
      </c>
      <c r="H65" s="39">
        <v>0</v>
      </c>
      <c r="I65" s="39">
        <v>4.0000000000000001E-3</v>
      </c>
      <c r="J65" s="39">
        <f t="shared" si="39"/>
        <v>0.17799999999999999</v>
      </c>
      <c r="K65" s="39">
        <f t="shared" si="40"/>
        <v>0.108</v>
      </c>
      <c r="L65" s="39">
        <f t="shared" si="41"/>
        <v>6.0999999999999999E-2</v>
      </c>
      <c r="M65" s="39">
        <f t="shared" si="42"/>
        <v>3.5999999999999997E-2</v>
      </c>
      <c r="N65" s="39">
        <f t="shared" si="43"/>
        <v>2.0124799999999996</v>
      </c>
      <c r="O65" s="39">
        <f t="shared" si="44"/>
        <v>0.22053000000000017</v>
      </c>
      <c r="P65" s="39">
        <f t="shared" si="45"/>
        <v>0.12186000000000002</v>
      </c>
      <c r="Q65" s="166">
        <v>0.05</v>
      </c>
      <c r="R65" s="166">
        <v>0.5</v>
      </c>
      <c r="S65" s="24">
        <v>1.2E-2</v>
      </c>
      <c r="T65" s="32">
        <v>3.7026785714285722</v>
      </c>
      <c r="U65" s="39">
        <f t="shared" si="33"/>
        <v>65.222404629852875</v>
      </c>
      <c r="V65" s="39">
        <f t="shared" si="34"/>
        <v>7.1471502290812676</v>
      </c>
      <c r="W65" s="39">
        <f t="shared" si="35"/>
        <v>3.9493571256329871</v>
      </c>
      <c r="X65" s="39">
        <f t="shared" si="36"/>
        <v>4.8457892452375146</v>
      </c>
      <c r="Y65" s="39">
        <f t="shared" si="37"/>
        <v>60.572365565468985</v>
      </c>
      <c r="Z65" s="39">
        <f t="shared" si="38"/>
        <v>1.6481481481481481</v>
      </c>
      <c r="AA65" s="38"/>
    </row>
    <row r="66" spans="1:27" s="1" customFormat="1" ht="15.75" customHeight="1" x14ac:dyDescent="0.25">
      <c r="A66" s="38" t="s">
        <v>319</v>
      </c>
      <c r="B66" s="36">
        <v>43662</v>
      </c>
      <c r="C66" s="36">
        <v>44090</v>
      </c>
      <c r="D66" s="39">
        <v>0.13700000000000001</v>
      </c>
      <c r="E66" s="39">
        <v>8.5999999999999993E-2</v>
      </c>
      <c r="F66" s="39">
        <v>5.5E-2</v>
      </c>
      <c r="G66" s="39">
        <v>3.1E-2</v>
      </c>
      <c r="H66" s="39">
        <v>0</v>
      </c>
      <c r="I66" s="39">
        <v>3.0000000000000001E-3</v>
      </c>
      <c r="J66" s="39">
        <f t="shared" si="39"/>
        <v>0.13700000000000001</v>
      </c>
      <c r="K66" s="39">
        <f t="shared" si="40"/>
        <v>8.5999999999999993E-2</v>
      </c>
      <c r="L66" s="39">
        <f t="shared" si="41"/>
        <v>5.5E-2</v>
      </c>
      <c r="M66" s="39">
        <f t="shared" si="42"/>
        <v>3.1E-2</v>
      </c>
      <c r="N66" s="39">
        <f t="shared" si="43"/>
        <v>1.53627</v>
      </c>
      <c r="O66" s="39">
        <f t="shared" si="44"/>
        <v>0.33028000000000013</v>
      </c>
      <c r="P66" s="39">
        <f t="shared" si="45"/>
        <v>0.11333000000000001</v>
      </c>
      <c r="Q66" s="166">
        <v>0.05</v>
      </c>
      <c r="R66" s="166">
        <v>0.5</v>
      </c>
      <c r="S66" s="24">
        <v>1.2E-2</v>
      </c>
      <c r="T66" s="32">
        <v>1.9022619047619047</v>
      </c>
      <c r="U66" s="39">
        <f t="shared" si="33"/>
        <v>96.912207272044569</v>
      </c>
      <c r="V66" s="39">
        <f t="shared" si="34"/>
        <v>20.83498591901872</v>
      </c>
      <c r="W66" s="39">
        <f t="shared" si="35"/>
        <v>7.1491732899430502</v>
      </c>
      <c r="X66" s="39">
        <f t="shared" si="36"/>
        <v>15.495658051192166</v>
      </c>
      <c r="Y66" s="39">
        <f t="shared" si="37"/>
        <v>85.899843544652384</v>
      </c>
      <c r="Z66" s="39">
        <f t="shared" si="38"/>
        <v>1.5930232558139537</v>
      </c>
      <c r="AA66" s="38"/>
    </row>
    <row r="67" spans="1:27" s="1" customFormat="1" ht="15.75" customHeight="1" x14ac:dyDescent="0.25">
      <c r="A67" s="38" t="s">
        <v>320</v>
      </c>
      <c r="B67" s="36">
        <v>43662</v>
      </c>
      <c r="C67" s="36">
        <v>44090</v>
      </c>
      <c r="D67" s="39">
        <v>0.13</v>
      </c>
      <c r="E67" s="39">
        <v>7.9000000000000001E-2</v>
      </c>
      <c r="F67" s="39">
        <v>4.2999999999999997E-2</v>
      </c>
      <c r="G67" s="39">
        <v>2.7E-2</v>
      </c>
      <c r="H67" s="39">
        <v>0</v>
      </c>
      <c r="I67" s="39">
        <v>4.0000000000000001E-3</v>
      </c>
      <c r="J67" s="39">
        <f t="shared" si="39"/>
        <v>0.13</v>
      </c>
      <c r="K67" s="39">
        <f t="shared" si="40"/>
        <v>7.9000000000000001E-2</v>
      </c>
      <c r="L67" s="39">
        <f t="shared" si="41"/>
        <v>4.2999999999999997E-2</v>
      </c>
      <c r="M67" s="39">
        <f t="shared" si="42"/>
        <v>2.7E-2</v>
      </c>
      <c r="N67" s="39">
        <f t="shared" si="43"/>
        <v>1.4721200000000001</v>
      </c>
      <c r="O67" s="39">
        <f t="shared" si="44"/>
        <v>0.12656999999999996</v>
      </c>
      <c r="P67" s="39">
        <f t="shared" si="45"/>
        <v>0.11814</v>
      </c>
      <c r="Q67" s="166">
        <v>0.05</v>
      </c>
      <c r="R67" s="166">
        <v>0.5</v>
      </c>
      <c r="S67" s="24">
        <v>1.2E-2</v>
      </c>
      <c r="T67" s="32">
        <v>3.9099999999999988</v>
      </c>
      <c r="U67" s="39">
        <f t="shared" si="33"/>
        <v>45.180153452685431</v>
      </c>
      <c r="V67" s="39">
        <f t="shared" si="34"/>
        <v>3.8845012787723787</v>
      </c>
      <c r="W67" s="39">
        <f t="shared" si="35"/>
        <v>3.6257800511508957</v>
      </c>
      <c r="X67" s="39">
        <f t="shared" si="36"/>
        <v>3.5235805626598458</v>
      </c>
      <c r="Y67" s="39">
        <f t="shared" si="37"/>
        <v>41.791304347826099</v>
      </c>
      <c r="Z67" s="39">
        <f t="shared" si="38"/>
        <v>1.6455696202531647</v>
      </c>
      <c r="AA67" s="38"/>
    </row>
    <row r="68" spans="1:27" s="1" customFormat="1" ht="15.75" customHeight="1" x14ac:dyDescent="0.25">
      <c r="A68" s="38" t="s">
        <v>321</v>
      </c>
      <c r="B68" s="36">
        <v>43662</v>
      </c>
      <c r="C68" s="36">
        <v>44090</v>
      </c>
      <c r="D68" s="39">
        <v>0.19600000000000001</v>
      </c>
      <c r="E68" s="39">
        <v>0.122</v>
      </c>
      <c r="F68" s="39">
        <v>7.8E-2</v>
      </c>
      <c r="G68" s="39">
        <v>4.2999999999999997E-2</v>
      </c>
      <c r="H68" s="39">
        <v>1E-3</v>
      </c>
      <c r="I68" s="39">
        <v>4.0000000000000001E-3</v>
      </c>
      <c r="J68" s="39">
        <f t="shared" si="39"/>
        <v>0.19500000000000001</v>
      </c>
      <c r="K68" s="39">
        <f t="shared" si="40"/>
        <v>0.121</v>
      </c>
      <c r="L68" s="39">
        <f t="shared" si="41"/>
        <v>7.6999999999999999E-2</v>
      </c>
      <c r="M68" s="39">
        <f t="shared" si="42"/>
        <v>4.1999999999999996E-2</v>
      </c>
      <c r="N68" s="39">
        <f t="shared" si="43"/>
        <v>2.1888100000000001</v>
      </c>
      <c r="O68" s="39">
        <f t="shared" si="44"/>
        <v>0.44873999999999997</v>
      </c>
      <c r="P68" s="39">
        <f t="shared" si="45"/>
        <v>0.11898999999999993</v>
      </c>
      <c r="Q68" s="166">
        <v>0.05</v>
      </c>
      <c r="R68" s="166">
        <v>0.5</v>
      </c>
      <c r="S68" s="24">
        <v>1.2E-2</v>
      </c>
      <c r="T68" s="32">
        <v>2.2987500000000001</v>
      </c>
      <c r="U68" s="39">
        <f t="shared" si="33"/>
        <v>114.26088091353998</v>
      </c>
      <c r="V68" s="39">
        <f t="shared" si="34"/>
        <v>23.425252854812395</v>
      </c>
      <c r="W68" s="39">
        <f t="shared" si="35"/>
        <v>6.2115497553017898</v>
      </c>
      <c r="X68" s="39">
        <f t="shared" si="36"/>
        <v>14.91367047308318</v>
      </c>
      <c r="Y68" s="39">
        <f t="shared" si="37"/>
        <v>103.14127243066885</v>
      </c>
      <c r="Z68" s="39">
        <f t="shared" si="38"/>
        <v>1.6115702479338845</v>
      </c>
      <c r="AA68" s="38"/>
    </row>
    <row r="69" spans="1:27" s="1" customFormat="1" ht="15.75" customHeight="1" x14ac:dyDescent="0.25">
      <c r="A69" s="38" t="s">
        <v>322</v>
      </c>
      <c r="B69" s="36">
        <v>43662</v>
      </c>
      <c r="C69" s="36">
        <v>44091</v>
      </c>
      <c r="D69" s="39">
        <v>1E-3</v>
      </c>
      <c r="E69" s="39">
        <v>1E-3</v>
      </c>
      <c r="F69" s="39">
        <v>0</v>
      </c>
      <c r="G69" s="39">
        <v>0</v>
      </c>
      <c r="H69" s="39">
        <v>0</v>
      </c>
      <c r="I69" s="39">
        <v>0</v>
      </c>
      <c r="J69" s="39">
        <f t="shared" si="39"/>
        <v>1E-3</v>
      </c>
      <c r="K69" s="39">
        <f t="shared" si="40"/>
        <v>1E-3</v>
      </c>
      <c r="L69" s="39">
        <f t="shared" si="41"/>
        <v>0</v>
      </c>
      <c r="M69" s="39">
        <f t="shared" si="42"/>
        <v>0</v>
      </c>
      <c r="N69" s="39">
        <f t="shared" si="43"/>
        <v>1.1849999999999999E-2</v>
      </c>
      <c r="O69" s="39">
        <f t="shared" si="44"/>
        <v>-5.4299999999999999E-3</v>
      </c>
      <c r="P69" s="39">
        <f t="shared" si="45"/>
        <v>-1.67E-3</v>
      </c>
      <c r="Q69" s="166">
        <v>0.05</v>
      </c>
      <c r="R69" s="166">
        <v>0.5</v>
      </c>
      <c r="S69" s="24">
        <v>1.2E-2</v>
      </c>
      <c r="T69" s="32">
        <v>10</v>
      </c>
      <c r="U69" s="39">
        <f t="shared" si="33"/>
        <v>0.14219999999999999</v>
      </c>
      <c r="V69" s="39">
        <f t="shared" si="34"/>
        <v>-6.516000000000001E-2</v>
      </c>
      <c r="W69" s="39">
        <f t="shared" si="35"/>
        <v>-2.0039999999999999E-2</v>
      </c>
      <c r="X69" s="39">
        <f t="shared" si="36"/>
        <v>0.22427999999999992</v>
      </c>
      <c r="Y69" s="39">
        <f t="shared" si="37"/>
        <v>0</v>
      </c>
      <c r="Z69" s="39">
        <f t="shared" si="38"/>
        <v>1</v>
      </c>
      <c r="AA69" s="38"/>
    </row>
    <row r="70" spans="1:27" s="1" customFormat="1" ht="15.75" customHeight="1" x14ac:dyDescent="0.25">
      <c r="A70" s="38" t="s">
        <v>323</v>
      </c>
      <c r="B70" s="36">
        <v>43662</v>
      </c>
      <c r="C70" s="36">
        <v>44091</v>
      </c>
      <c r="D70" s="39">
        <v>0.192</v>
      </c>
      <c r="E70" s="39">
        <v>0.121</v>
      </c>
      <c r="F70" s="39">
        <v>6.8000000000000005E-2</v>
      </c>
      <c r="G70" s="39">
        <v>0.04</v>
      </c>
      <c r="H70" s="39">
        <v>0</v>
      </c>
      <c r="I70" s="39">
        <v>4.0000000000000001E-3</v>
      </c>
      <c r="J70" s="39">
        <f t="shared" si="39"/>
        <v>0.192</v>
      </c>
      <c r="K70" s="39">
        <f t="shared" si="40"/>
        <v>0.121</v>
      </c>
      <c r="L70" s="39">
        <f t="shared" si="41"/>
        <v>6.8000000000000005E-2</v>
      </c>
      <c r="M70" s="39">
        <f t="shared" si="42"/>
        <v>0.04</v>
      </c>
      <c r="N70" s="39">
        <f t="shared" si="43"/>
        <v>2.1672799999999999</v>
      </c>
      <c r="O70" s="39">
        <f t="shared" si="44"/>
        <v>0.28108000000000027</v>
      </c>
      <c r="P70" s="39">
        <f t="shared" si="45"/>
        <v>0.14335999999999999</v>
      </c>
      <c r="Q70" s="166">
        <v>0.05</v>
      </c>
      <c r="R70" s="166">
        <v>0.5</v>
      </c>
      <c r="S70" s="24">
        <v>1.2E-2</v>
      </c>
      <c r="T70" s="32">
        <v>1.4303333333333332</v>
      </c>
      <c r="U70" s="39">
        <f t="shared" si="33"/>
        <v>181.82726637147516</v>
      </c>
      <c r="V70" s="39">
        <f t="shared" si="34"/>
        <v>23.581635982288535</v>
      </c>
      <c r="W70" s="39">
        <f t="shared" si="35"/>
        <v>12.027406199021208</v>
      </c>
      <c r="X70" s="39">
        <f t="shared" si="36"/>
        <v>30.688510836634794</v>
      </c>
      <c r="Y70" s="39">
        <f t="shared" si="37"/>
        <v>159.04264740153812</v>
      </c>
      <c r="Z70" s="39">
        <f t="shared" si="38"/>
        <v>1.5867768595041323</v>
      </c>
      <c r="AA70" s="38"/>
    </row>
    <row r="71" spans="1:27" s="1" customFormat="1" ht="15.75" customHeight="1" x14ac:dyDescent="0.25">
      <c r="A71" s="38" t="s">
        <v>324</v>
      </c>
      <c r="B71" s="36">
        <v>43662</v>
      </c>
      <c r="C71" s="36">
        <v>44091</v>
      </c>
      <c r="D71" s="39">
        <v>0.186</v>
      </c>
      <c r="E71" s="39">
        <v>0.115</v>
      </c>
      <c r="F71" s="39">
        <v>6.7000000000000004E-2</v>
      </c>
      <c r="G71" s="39">
        <v>0.04</v>
      </c>
      <c r="H71" s="39">
        <v>0</v>
      </c>
      <c r="I71" s="39">
        <v>3.0000000000000001E-3</v>
      </c>
      <c r="J71" s="39">
        <f t="shared" si="39"/>
        <v>0.186</v>
      </c>
      <c r="K71" s="39">
        <f t="shared" si="40"/>
        <v>0.115</v>
      </c>
      <c r="L71" s="39">
        <f t="shared" si="41"/>
        <v>6.7000000000000004E-2</v>
      </c>
      <c r="M71" s="39">
        <f t="shared" si="42"/>
        <v>0.04</v>
      </c>
      <c r="N71" s="39">
        <f t="shared" si="43"/>
        <v>2.0977199999999998</v>
      </c>
      <c r="O71" s="39">
        <f t="shared" si="44"/>
        <v>0.29263000000000022</v>
      </c>
      <c r="P71" s="39">
        <f t="shared" si="45"/>
        <v>0.16098000000000001</v>
      </c>
      <c r="Q71" s="166">
        <v>0.05</v>
      </c>
      <c r="R71" s="166">
        <v>0.5</v>
      </c>
      <c r="S71" s="24">
        <v>1.2E-2</v>
      </c>
      <c r="T71" s="32">
        <v>1.4479166666666665</v>
      </c>
      <c r="U71" s="39">
        <f t="shared" si="33"/>
        <v>173.85420431654674</v>
      </c>
      <c r="V71" s="39">
        <f t="shared" si="34"/>
        <v>24.252500719424482</v>
      </c>
      <c r="W71" s="39">
        <f t="shared" si="35"/>
        <v>13.341651798561152</v>
      </c>
      <c r="X71" s="39">
        <f t="shared" si="36"/>
        <v>21.021928057553978</v>
      </c>
      <c r="Y71" s="39">
        <f t="shared" si="37"/>
        <v>157.11125179856114</v>
      </c>
      <c r="Z71" s="39">
        <f t="shared" si="38"/>
        <v>1.6173913043478261</v>
      </c>
      <c r="AA71" s="38"/>
    </row>
    <row r="72" spans="1:27" s="1" customFormat="1" ht="15.75" customHeight="1" x14ac:dyDescent="0.25">
      <c r="A72" s="38" t="s">
        <v>325</v>
      </c>
      <c r="B72" s="36">
        <v>43662</v>
      </c>
      <c r="C72" s="36">
        <v>44091</v>
      </c>
      <c r="D72" s="39">
        <v>0.14499999999999999</v>
      </c>
      <c r="E72" s="39">
        <v>8.6999999999999994E-2</v>
      </c>
      <c r="F72" s="39">
        <v>4.9000000000000002E-2</v>
      </c>
      <c r="G72" s="39">
        <v>0.03</v>
      </c>
      <c r="H72" s="39">
        <v>0</v>
      </c>
      <c r="I72" s="39">
        <v>2E-3</v>
      </c>
      <c r="J72" s="39">
        <f t="shared" si="39"/>
        <v>0.14499999999999999</v>
      </c>
      <c r="K72" s="39">
        <f t="shared" si="40"/>
        <v>8.6999999999999994E-2</v>
      </c>
      <c r="L72" s="39">
        <f t="shared" si="41"/>
        <v>4.9000000000000002E-2</v>
      </c>
      <c r="M72" s="39">
        <f t="shared" si="42"/>
        <v>0.03</v>
      </c>
      <c r="N72" s="39">
        <f t="shared" si="43"/>
        <v>1.6403899999999998</v>
      </c>
      <c r="O72" s="39">
        <f t="shared" si="44"/>
        <v>0.16332000000000013</v>
      </c>
      <c r="P72" s="39">
        <f t="shared" si="45"/>
        <v>0.12104999999999994</v>
      </c>
      <c r="Q72" s="166">
        <v>0.05</v>
      </c>
      <c r="R72" s="166">
        <v>0.5</v>
      </c>
      <c r="S72" s="24">
        <v>1.2E-2</v>
      </c>
      <c r="T72" s="32">
        <v>3.0086046511627913</v>
      </c>
      <c r="U72" s="39">
        <f t="shared" si="33"/>
        <v>65.427938471052002</v>
      </c>
      <c r="V72" s="39">
        <f t="shared" si="34"/>
        <v>6.5141161011053601</v>
      </c>
      <c r="W72" s="39">
        <f t="shared" si="35"/>
        <v>4.8281518126304359</v>
      </c>
      <c r="X72" s="39">
        <f t="shared" si="36"/>
        <v>3.0883419649068404</v>
      </c>
      <c r="Y72" s="39">
        <f t="shared" si="37"/>
        <v>61.7668392981371</v>
      </c>
      <c r="Z72" s="39">
        <f t="shared" si="38"/>
        <v>1.6666666666666667</v>
      </c>
      <c r="AA72" s="38"/>
    </row>
    <row r="73" spans="1:27" s="1" customFormat="1" ht="15.75" customHeight="1" x14ac:dyDescent="0.25">
      <c r="A73" s="38" t="s">
        <v>326</v>
      </c>
      <c r="B73" s="36">
        <v>43662</v>
      </c>
      <c r="C73" s="36">
        <v>44091</v>
      </c>
      <c r="D73" s="39">
        <v>0.158</v>
      </c>
      <c r="E73" s="39">
        <v>9.6000000000000002E-2</v>
      </c>
      <c r="F73" s="39">
        <v>5.7000000000000002E-2</v>
      </c>
      <c r="G73" s="39">
        <v>3.5000000000000003E-2</v>
      </c>
      <c r="H73" s="39">
        <v>0</v>
      </c>
      <c r="I73" s="39">
        <v>3.0000000000000001E-3</v>
      </c>
      <c r="J73" s="39">
        <f t="shared" si="39"/>
        <v>0.158</v>
      </c>
      <c r="K73" s="39">
        <f t="shared" si="40"/>
        <v>9.6000000000000002E-2</v>
      </c>
      <c r="L73" s="39">
        <f t="shared" si="41"/>
        <v>5.7000000000000002E-2</v>
      </c>
      <c r="M73" s="39">
        <f t="shared" si="42"/>
        <v>3.5000000000000003E-2</v>
      </c>
      <c r="N73" s="39">
        <f t="shared" si="43"/>
        <v>1.78172</v>
      </c>
      <c r="O73" s="39">
        <f t="shared" si="44"/>
        <v>0.24767000000000022</v>
      </c>
      <c r="P73" s="39">
        <f t="shared" si="45"/>
        <v>0.16114000000000012</v>
      </c>
      <c r="Q73" s="166">
        <v>0.05</v>
      </c>
      <c r="R73" s="166">
        <v>0.5</v>
      </c>
      <c r="S73" s="24">
        <v>1.2E-2</v>
      </c>
      <c r="T73" s="32">
        <v>3.1210000000000004</v>
      </c>
      <c r="U73" s="39">
        <f t="shared" ref="U73:U136" si="46">(((N73*S73*R73)/Q73)/T73)*1000</f>
        <v>68.505735341236772</v>
      </c>
      <c r="V73" s="39">
        <f t="shared" ref="V73:V136" si="47">(((O73*S73*R73)/Q73)/T73)*1000</f>
        <v>9.5227170778596673</v>
      </c>
      <c r="W73" s="39">
        <f t="shared" ref="W73:W136" si="48">((P73*S73*R73)/Q73)/T73*1000</f>
        <v>6.195706504325539</v>
      </c>
      <c r="X73" s="39">
        <f t="shared" ref="X73:X136" si="49">((26.7*((1.7*K73)-J73)*S73*R73)/(Q73*1))/T73*1000</f>
        <v>5.3382890099327236</v>
      </c>
      <c r="Y73" s="39">
        <f t="shared" ref="Y73:Y136" si="50">((26.7*(J73-K73)*S73*R73)/(Q73*1))/T73*1000</f>
        <v>63.648830503043889</v>
      </c>
      <c r="Z73" s="39">
        <f t="shared" ref="Z73:Z136" si="51">J73/K73</f>
        <v>1.6458333333333333</v>
      </c>
      <c r="AA73" s="38"/>
    </row>
    <row r="74" spans="1:27" s="1" customFormat="1" ht="15.75" customHeight="1" x14ac:dyDescent="0.25">
      <c r="A74" s="38" t="s">
        <v>327</v>
      </c>
      <c r="B74" s="36">
        <v>43662</v>
      </c>
      <c r="C74" s="36">
        <v>44091</v>
      </c>
      <c r="D74" s="39">
        <v>0.16700000000000001</v>
      </c>
      <c r="E74" s="39">
        <v>0.10299999999999999</v>
      </c>
      <c r="F74" s="39">
        <v>6.3E-2</v>
      </c>
      <c r="G74" s="39">
        <v>3.5000000000000003E-2</v>
      </c>
      <c r="H74" s="39">
        <v>0</v>
      </c>
      <c r="I74" s="39">
        <v>2E-3</v>
      </c>
      <c r="J74" s="39">
        <f t="shared" si="39"/>
        <v>0.16700000000000001</v>
      </c>
      <c r="K74" s="39">
        <f t="shared" si="40"/>
        <v>0.10299999999999999</v>
      </c>
      <c r="L74" s="39">
        <f t="shared" si="41"/>
        <v>6.3E-2</v>
      </c>
      <c r="M74" s="39">
        <f t="shared" si="42"/>
        <v>3.5000000000000003E-2</v>
      </c>
      <c r="N74" s="39">
        <f t="shared" si="43"/>
        <v>1.87913</v>
      </c>
      <c r="O74" s="39">
        <f t="shared" si="44"/>
        <v>0.3249800000000001</v>
      </c>
      <c r="P74" s="39">
        <f t="shared" si="45"/>
        <v>0.10051000000000004</v>
      </c>
      <c r="Q74" s="166">
        <v>0.05</v>
      </c>
      <c r="R74" s="166">
        <v>0.5</v>
      </c>
      <c r="S74" s="24">
        <v>1.2E-2</v>
      </c>
      <c r="T74" s="32">
        <v>3.5142441860465121</v>
      </c>
      <c r="U74" s="39">
        <f t="shared" si="46"/>
        <v>64.166172884440385</v>
      </c>
      <c r="V74" s="39">
        <f t="shared" si="47"/>
        <v>11.097009181900901</v>
      </c>
      <c r="W74" s="39">
        <f t="shared" si="48"/>
        <v>3.4320893374141797</v>
      </c>
      <c r="X74" s="39">
        <f t="shared" si="49"/>
        <v>7.3849165356935762</v>
      </c>
      <c r="Y74" s="39">
        <f t="shared" si="50"/>
        <v>58.349957812887752</v>
      </c>
      <c r="Z74" s="39">
        <f t="shared" si="51"/>
        <v>1.621359223300971</v>
      </c>
      <c r="AA74" s="38"/>
    </row>
    <row r="75" spans="1:27" s="1" customFormat="1" ht="15.75" customHeight="1" x14ac:dyDescent="0.25">
      <c r="A75" s="38" t="s">
        <v>328</v>
      </c>
      <c r="B75" s="36">
        <v>43662</v>
      </c>
      <c r="C75" s="36">
        <v>44091</v>
      </c>
      <c r="D75" s="39">
        <v>0.13600000000000001</v>
      </c>
      <c r="E75" s="39">
        <v>8.5999999999999993E-2</v>
      </c>
      <c r="F75" s="39">
        <v>5.0999999999999997E-2</v>
      </c>
      <c r="G75" s="39">
        <v>3.2000000000000001E-2</v>
      </c>
      <c r="H75" s="39">
        <v>1E-3</v>
      </c>
      <c r="I75" s="39">
        <v>2E-3</v>
      </c>
      <c r="J75" s="39">
        <f t="shared" si="39"/>
        <v>0.13500000000000001</v>
      </c>
      <c r="K75" s="39">
        <f t="shared" si="40"/>
        <v>8.4999999999999992E-2</v>
      </c>
      <c r="L75" s="39">
        <f t="shared" si="41"/>
        <v>4.9999999999999996E-2</v>
      </c>
      <c r="M75" s="39">
        <f t="shared" si="42"/>
        <v>3.1E-2</v>
      </c>
      <c r="N75" s="39">
        <f t="shared" si="43"/>
        <v>1.52027</v>
      </c>
      <c r="O75" s="39">
        <f t="shared" si="44"/>
        <v>0.23598999999999989</v>
      </c>
      <c r="P75" s="39">
        <f t="shared" si="45"/>
        <v>0.15467000000000006</v>
      </c>
      <c r="Q75" s="166">
        <v>0.05</v>
      </c>
      <c r="R75" s="166">
        <v>0.5</v>
      </c>
      <c r="S75" s="24">
        <v>1.2E-2</v>
      </c>
      <c r="T75" s="32">
        <v>2.6691666666666669</v>
      </c>
      <c r="U75" s="39">
        <f t="shared" si="46"/>
        <v>68.348073680924131</v>
      </c>
      <c r="V75" s="39">
        <f t="shared" si="47"/>
        <v>10.609603496721817</v>
      </c>
      <c r="W75" s="39">
        <f t="shared" si="48"/>
        <v>6.9536309709647215</v>
      </c>
      <c r="X75" s="39">
        <f t="shared" si="49"/>
        <v>11.403559163284397</v>
      </c>
      <c r="Y75" s="39">
        <f t="shared" si="50"/>
        <v>60.018732438339079</v>
      </c>
      <c r="Z75" s="39">
        <f t="shared" si="51"/>
        <v>1.5882352941176474</v>
      </c>
      <c r="AA75" s="38"/>
    </row>
    <row r="76" spans="1:27" s="1" customFormat="1" ht="15.75" customHeight="1" x14ac:dyDescent="0.25">
      <c r="A76" s="38" t="s">
        <v>329</v>
      </c>
      <c r="B76" s="36">
        <v>43662</v>
      </c>
      <c r="C76" s="36">
        <v>44091</v>
      </c>
      <c r="D76" s="39">
        <v>0.113</v>
      </c>
      <c r="E76" s="39">
        <v>7.0000000000000007E-2</v>
      </c>
      <c r="F76" s="39">
        <v>3.7999999999999999E-2</v>
      </c>
      <c r="G76" s="39">
        <v>2.4E-2</v>
      </c>
      <c r="H76" s="39">
        <v>0</v>
      </c>
      <c r="I76" s="39">
        <v>2E-3</v>
      </c>
      <c r="J76" s="39">
        <f t="shared" si="39"/>
        <v>0.113</v>
      </c>
      <c r="K76" s="39">
        <f t="shared" si="40"/>
        <v>7.0000000000000007E-2</v>
      </c>
      <c r="L76" s="39">
        <f t="shared" si="41"/>
        <v>3.7999999999999999E-2</v>
      </c>
      <c r="M76" s="39">
        <f t="shared" si="42"/>
        <v>2.4E-2</v>
      </c>
      <c r="N76" s="39">
        <f t="shared" si="43"/>
        <v>1.2786100000000002</v>
      </c>
      <c r="O76" s="39">
        <f t="shared" si="44"/>
        <v>0.1217100000000001</v>
      </c>
      <c r="P76" s="39">
        <f t="shared" si="45"/>
        <v>0.11097000000000001</v>
      </c>
      <c r="Q76" s="166">
        <v>0.05</v>
      </c>
      <c r="R76" s="166">
        <v>0.5</v>
      </c>
      <c r="S76" s="24">
        <v>1.2E-2</v>
      </c>
      <c r="T76" s="32">
        <v>3.2091666666666678</v>
      </c>
      <c r="U76" s="39">
        <f t="shared" si="46"/>
        <v>47.810916645027255</v>
      </c>
      <c r="V76" s="39">
        <f t="shared" si="47"/>
        <v>4.5510880290833562</v>
      </c>
      <c r="W76" s="39">
        <f t="shared" si="48"/>
        <v>4.1494884445598537</v>
      </c>
      <c r="X76" s="39">
        <f t="shared" si="49"/>
        <v>5.9903401713840596</v>
      </c>
      <c r="Y76" s="39">
        <f t="shared" si="50"/>
        <v>42.930771228252382</v>
      </c>
      <c r="Z76" s="39">
        <f t="shared" si="51"/>
        <v>1.6142857142857141</v>
      </c>
      <c r="AA76" s="38"/>
    </row>
    <row r="77" spans="1:27" s="1" customFormat="1" ht="15.75" customHeight="1" x14ac:dyDescent="0.25">
      <c r="A77" s="38" t="s">
        <v>330</v>
      </c>
      <c r="B77" s="36">
        <v>43662</v>
      </c>
      <c r="C77" s="36">
        <v>44091</v>
      </c>
      <c r="D77" s="39">
        <v>0.109</v>
      </c>
      <c r="E77" s="39">
        <v>6.8000000000000005E-2</v>
      </c>
      <c r="F77" s="39">
        <v>4.2000000000000003E-2</v>
      </c>
      <c r="G77" s="39">
        <v>2.5999999999999999E-2</v>
      </c>
      <c r="H77" s="39">
        <v>2E-3</v>
      </c>
      <c r="I77" s="39">
        <v>2E-3</v>
      </c>
      <c r="J77" s="39">
        <f t="shared" si="39"/>
        <v>0.107</v>
      </c>
      <c r="K77" s="39">
        <f t="shared" si="40"/>
        <v>6.6000000000000003E-2</v>
      </c>
      <c r="L77" s="39">
        <f t="shared" si="41"/>
        <v>0.04</v>
      </c>
      <c r="M77" s="39">
        <f t="shared" si="42"/>
        <v>2.4E-2</v>
      </c>
      <c r="N77" s="39">
        <f t="shared" si="43"/>
        <v>1.2044299999999999</v>
      </c>
      <c r="O77" s="39">
        <f t="shared" si="44"/>
        <v>0.19635000000000014</v>
      </c>
      <c r="P77" s="39">
        <f t="shared" si="45"/>
        <v>0.10579000000000002</v>
      </c>
      <c r="Q77" s="166">
        <v>0.05</v>
      </c>
      <c r="R77" s="166">
        <v>0.5</v>
      </c>
      <c r="S77" s="24">
        <v>1.2E-2</v>
      </c>
      <c r="T77" s="32">
        <v>2.1347176079734216</v>
      </c>
      <c r="U77" s="39">
        <f t="shared" si="46"/>
        <v>67.705254999610929</v>
      </c>
      <c r="V77" s="39">
        <f t="shared" si="47"/>
        <v>11.037525484398111</v>
      </c>
      <c r="W77" s="39">
        <f t="shared" si="48"/>
        <v>5.9468287292817701</v>
      </c>
      <c r="X77" s="39">
        <f t="shared" si="49"/>
        <v>7.8046857053925924</v>
      </c>
      <c r="Y77" s="39">
        <f t="shared" si="50"/>
        <v>61.536944984826086</v>
      </c>
      <c r="Z77" s="39">
        <f t="shared" si="51"/>
        <v>1.6212121212121211</v>
      </c>
      <c r="AA77" s="38"/>
    </row>
    <row r="78" spans="1:27" s="1" customFormat="1" ht="15.75" customHeight="1" x14ac:dyDescent="0.25">
      <c r="A78" s="38" t="s">
        <v>331</v>
      </c>
      <c r="B78" s="36">
        <v>43662</v>
      </c>
      <c r="C78" s="36">
        <v>44091</v>
      </c>
      <c r="D78" s="39">
        <v>0.20300000000000001</v>
      </c>
      <c r="E78" s="39">
        <v>0.126</v>
      </c>
      <c r="F78" s="39">
        <v>7.2999999999999995E-2</v>
      </c>
      <c r="G78" s="39">
        <v>4.3999999999999997E-2</v>
      </c>
      <c r="H78" s="39">
        <v>1E-3</v>
      </c>
      <c r="I78" s="39">
        <v>3.0000000000000001E-3</v>
      </c>
      <c r="J78" s="39">
        <f t="shared" si="39"/>
        <v>0.20200000000000001</v>
      </c>
      <c r="K78" s="39">
        <f t="shared" si="40"/>
        <v>0.125</v>
      </c>
      <c r="L78" s="39">
        <f t="shared" si="41"/>
        <v>7.1999999999999995E-2</v>
      </c>
      <c r="M78" s="39">
        <f t="shared" si="42"/>
        <v>4.2999999999999997E-2</v>
      </c>
      <c r="N78" s="39">
        <f t="shared" si="43"/>
        <v>2.2793800000000002</v>
      </c>
      <c r="O78" s="39">
        <f t="shared" si="44"/>
        <v>0.30292000000000002</v>
      </c>
      <c r="P78" s="39">
        <f t="shared" si="45"/>
        <v>0.16982000000000003</v>
      </c>
      <c r="Q78" s="166">
        <v>0.05</v>
      </c>
      <c r="R78" s="166">
        <v>0.5</v>
      </c>
      <c r="S78" s="24">
        <v>1.2E-2</v>
      </c>
      <c r="T78" s="32">
        <v>4.5472868217054261</v>
      </c>
      <c r="U78" s="39">
        <f t="shared" si="46"/>
        <v>60.151384930105699</v>
      </c>
      <c r="V78" s="39">
        <f t="shared" si="47"/>
        <v>7.9938656665530186</v>
      </c>
      <c r="W78" s="39">
        <f t="shared" si="48"/>
        <v>4.4814415274463011</v>
      </c>
      <c r="X78" s="39">
        <f t="shared" si="49"/>
        <v>7.3982577565632326</v>
      </c>
      <c r="Y78" s="39">
        <f t="shared" si="50"/>
        <v>54.253890214797146</v>
      </c>
      <c r="Z78" s="39">
        <f t="shared" si="51"/>
        <v>1.6160000000000001</v>
      </c>
      <c r="AA78" s="38"/>
    </row>
    <row r="79" spans="1:27" s="1" customFormat="1" x14ac:dyDescent="0.25">
      <c r="A79" s="96" t="s">
        <v>189</v>
      </c>
      <c r="B79" s="101">
        <v>43689</v>
      </c>
      <c r="C79" s="36">
        <v>44105</v>
      </c>
      <c r="D79" s="24">
        <v>0.249</v>
      </c>
      <c r="E79" s="24">
        <v>0.15</v>
      </c>
      <c r="F79" s="24">
        <v>7.0000000000000007E-2</v>
      </c>
      <c r="G79" s="24">
        <v>4.8000000000000001E-2</v>
      </c>
      <c r="H79" s="24">
        <v>1E-3</v>
      </c>
      <c r="I79" s="24">
        <v>1E-3</v>
      </c>
      <c r="J79" s="39">
        <f t="shared" si="39"/>
        <v>0.248</v>
      </c>
      <c r="K79" s="39">
        <f t="shared" si="40"/>
        <v>0.14899999999999999</v>
      </c>
      <c r="L79" s="39">
        <f t="shared" si="41"/>
        <v>6.9000000000000006E-2</v>
      </c>
      <c r="M79" s="39">
        <f t="shared" si="42"/>
        <v>4.7E-2</v>
      </c>
      <c r="N79" s="39">
        <f t="shared" si="43"/>
        <v>2.8287800000000001</v>
      </c>
      <c r="O79" s="39">
        <f t="shared" si="44"/>
        <v>-2.0589999999999553E-2</v>
      </c>
      <c r="P79" s="39">
        <f t="shared" si="45"/>
        <v>0.21387999999999996</v>
      </c>
      <c r="Q79" s="166">
        <v>0.05</v>
      </c>
      <c r="R79" s="166">
        <v>0.5</v>
      </c>
      <c r="S79" s="24">
        <v>0.01</v>
      </c>
      <c r="T79" s="162">
        <v>3.7333333333333334</v>
      </c>
      <c r="U79" s="39">
        <f t="shared" si="46"/>
        <v>75.770892857142869</v>
      </c>
      <c r="V79" s="39">
        <f t="shared" si="47"/>
        <v>-0.55151785714284518</v>
      </c>
      <c r="W79" s="39">
        <f t="shared" si="48"/>
        <v>5.7289285714285709</v>
      </c>
      <c r="X79" s="39">
        <f t="shared" si="49"/>
        <v>3.7904464285714079</v>
      </c>
      <c r="Y79" s="39">
        <f t="shared" si="50"/>
        <v>70.802678571428572</v>
      </c>
      <c r="Z79" s="39">
        <f t="shared" si="51"/>
        <v>1.6644295302013423</v>
      </c>
      <c r="AA79" s="153"/>
    </row>
    <row r="80" spans="1:27" s="1" customFormat="1" x14ac:dyDescent="0.25">
      <c r="A80" s="96" t="s">
        <v>190</v>
      </c>
      <c r="B80" s="101">
        <v>43689</v>
      </c>
      <c r="C80" s="36">
        <v>44105</v>
      </c>
      <c r="D80" s="24">
        <v>0.23</v>
      </c>
      <c r="E80" s="24">
        <v>0.13900000000000001</v>
      </c>
      <c r="F80" s="24">
        <v>6.8000000000000005E-2</v>
      </c>
      <c r="G80" s="24">
        <v>4.4999999999999998E-2</v>
      </c>
      <c r="H80" s="24">
        <v>1E-3</v>
      </c>
      <c r="I80" s="24">
        <v>1E-3</v>
      </c>
      <c r="J80" s="39">
        <f t="shared" si="39"/>
        <v>0.22900000000000001</v>
      </c>
      <c r="K80" s="39">
        <f t="shared" si="40"/>
        <v>0.13800000000000001</v>
      </c>
      <c r="L80" s="39">
        <f t="shared" si="41"/>
        <v>6.7000000000000004E-2</v>
      </c>
      <c r="M80" s="39">
        <f t="shared" si="42"/>
        <v>4.3999999999999997E-2</v>
      </c>
      <c r="N80" s="39">
        <f t="shared" si="43"/>
        <v>2.6069499999999999</v>
      </c>
      <c r="O80" s="39">
        <f t="shared" si="44"/>
        <v>4.8500000000000015E-2</v>
      </c>
      <c r="P80" s="39">
        <f t="shared" si="45"/>
        <v>0.18724999999999986</v>
      </c>
      <c r="Q80" s="166">
        <v>0.05</v>
      </c>
      <c r="R80" s="166">
        <v>0.5</v>
      </c>
      <c r="S80" s="24">
        <v>0.01</v>
      </c>
      <c r="T80" s="162">
        <v>4.4799999999999995</v>
      </c>
      <c r="U80" s="39">
        <f t="shared" si="46"/>
        <v>58.190848214285708</v>
      </c>
      <c r="V80" s="39">
        <f t="shared" si="47"/>
        <v>1.0825892857142863</v>
      </c>
      <c r="W80" s="39">
        <f t="shared" si="48"/>
        <v>4.1796874999999964</v>
      </c>
      <c r="X80" s="39">
        <f t="shared" si="49"/>
        <v>3.3374999999999964</v>
      </c>
      <c r="Y80" s="39">
        <f t="shared" si="50"/>
        <v>54.234375</v>
      </c>
      <c r="Z80" s="39">
        <f t="shared" si="51"/>
        <v>1.6594202898550723</v>
      </c>
      <c r="AA80" s="153"/>
    </row>
    <row r="81" spans="1:27" s="1" customFormat="1" x14ac:dyDescent="0.25">
      <c r="A81" s="96" t="s">
        <v>191</v>
      </c>
      <c r="B81" s="101">
        <v>43689</v>
      </c>
      <c r="C81" s="36">
        <v>44105</v>
      </c>
      <c r="D81" s="24">
        <v>0.28199999999999997</v>
      </c>
      <c r="E81" s="24">
        <v>0.17199999999999999</v>
      </c>
      <c r="F81" s="24">
        <v>8.1000000000000003E-2</v>
      </c>
      <c r="G81" s="24">
        <v>5.6000000000000001E-2</v>
      </c>
      <c r="H81" s="24">
        <v>1E-3</v>
      </c>
      <c r="I81" s="24">
        <v>1E-3</v>
      </c>
      <c r="J81" s="39">
        <f t="shared" si="39"/>
        <v>0.28099999999999997</v>
      </c>
      <c r="K81" s="39">
        <f t="shared" si="40"/>
        <v>0.17099999999999999</v>
      </c>
      <c r="L81" s="39">
        <f t="shared" si="41"/>
        <v>0.08</v>
      </c>
      <c r="M81" s="39">
        <f t="shared" si="42"/>
        <v>5.5E-2</v>
      </c>
      <c r="N81" s="39">
        <f t="shared" si="43"/>
        <v>3.2022499999999994</v>
      </c>
      <c r="O81" s="39">
        <f t="shared" si="44"/>
        <v>1.0270000000000307E-2</v>
      </c>
      <c r="P81" s="39">
        <f t="shared" si="45"/>
        <v>0.27133000000000013</v>
      </c>
      <c r="Q81" s="166">
        <v>0.05</v>
      </c>
      <c r="R81" s="166">
        <v>0.5</v>
      </c>
      <c r="S81" s="24">
        <v>0.01</v>
      </c>
      <c r="T81" s="162">
        <v>5.6</v>
      </c>
      <c r="U81" s="39">
        <f t="shared" si="46"/>
        <v>57.183035714285708</v>
      </c>
      <c r="V81" s="39">
        <f t="shared" si="47"/>
        <v>0.1833928571428626</v>
      </c>
      <c r="W81" s="39">
        <f t="shared" si="48"/>
        <v>4.8451785714285744</v>
      </c>
      <c r="X81" s="39">
        <f t="shared" si="49"/>
        <v>4.6248214285714218</v>
      </c>
      <c r="Y81" s="39">
        <f t="shared" si="50"/>
        <v>52.446428571428562</v>
      </c>
      <c r="Z81" s="39">
        <f t="shared" si="51"/>
        <v>1.6432748538011697</v>
      </c>
      <c r="AA81" s="153"/>
    </row>
    <row r="82" spans="1:27" s="1" customFormat="1" x14ac:dyDescent="0.25">
      <c r="A82" s="96" t="s">
        <v>192</v>
      </c>
      <c r="B82" s="101">
        <v>43689</v>
      </c>
      <c r="C82" s="36">
        <v>44105</v>
      </c>
      <c r="D82" s="24">
        <v>0.189</v>
      </c>
      <c r="E82" s="24">
        <v>0.112</v>
      </c>
      <c r="F82" s="24">
        <v>5.5E-2</v>
      </c>
      <c r="G82" s="24">
        <v>3.5999999999999997E-2</v>
      </c>
      <c r="H82" s="24">
        <v>1E-3</v>
      </c>
      <c r="I82" s="24">
        <v>0</v>
      </c>
      <c r="J82" s="39">
        <f t="shared" si="39"/>
        <v>0.188</v>
      </c>
      <c r="K82" s="39">
        <f t="shared" si="40"/>
        <v>0.111</v>
      </c>
      <c r="L82" s="39">
        <f t="shared" si="41"/>
        <v>5.3999999999999999E-2</v>
      </c>
      <c r="M82" s="39">
        <f t="shared" si="42"/>
        <v>3.4999999999999996E-2</v>
      </c>
      <c r="N82" s="39">
        <f t="shared" si="43"/>
        <v>2.1418399999999997</v>
      </c>
      <c r="O82" s="39">
        <f t="shared" si="44"/>
        <v>2.1680000000000102E-2</v>
      </c>
      <c r="P82" s="39">
        <f t="shared" si="45"/>
        <v>0.1338399999999999</v>
      </c>
      <c r="Q82" s="166">
        <v>0.05</v>
      </c>
      <c r="R82" s="166">
        <v>0.5</v>
      </c>
      <c r="S82" s="24">
        <v>0.01</v>
      </c>
      <c r="T82" s="162">
        <v>4.4799999999999995</v>
      </c>
      <c r="U82" s="39">
        <f t="shared" si="46"/>
        <v>47.808928571428567</v>
      </c>
      <c r="V82" s="39">
        <f t="shared" si="47"/>
        <v>0.48392857142857376</v>
      </c>
      <c r="W82" s="39">
        <f t="shared" si="48"/>
        <v>2.9874999999999985</v>
      </c>
      <c r="X82" s="39">
        <f t="shared" si="49"/>
        <v>0.41718750000000365</v>
      </c>
      <c r="Y82" s="39">
        <f t="shared" si="50"/>
        <v>45.890625</v>
      </c>
      <c r="Z82" s="39">
        <f t="shared" si="51"/>
        <v>1.6936936936936937</v>
      </c>
      <c r="AA82" s="153"/>
    </row>
    <row r="83" spans="1:27" s="1" customFormat="1" x14ac:dyDescent="0.25">
      <c r="A83" s="96" t="s">
        <v>193</v>
      </c>
      <c r="B83" s="101">
        <v>43689</v>
      </c>
      <c r="C83" s="36">
        <v>44105</v>
      </c>
      <c r="D83" s="24">
        <v>0.33700000000000002</v>
      </c>
      <c r="E83" s="24">
        <v>0.19900000000000001</v>
      </c>
      <c r="F83" s="24">
        <v>9.1999999999999998E-2</v>
      </c>
      <c r="G83" s="24">
        <v>6.2E-2</v>
      </c>
      <c r="H83" s="24">
        <v>1E-3</v>
      </c>
      <c r="I83" s="24">
        <v>1E-3</v>
      </c>
      <c r="J83" s="39">
        <f t="shared" si="39"/>
        <v>0.33600000000000002</v>
      </c>
      <c r="K83" s="39">
        <f t="shared" si="40"/>
        <v>0.19800000000000001</v>
      </c>
      <c r="L83" s="39">
        <f t="shared" si="41"/>
        <v>9.0999999999999998E-2</v>
      </c>
      <c r="M83" s="39">
        <f t="shared" si="42"/>
        <v>6.0999999999999999E-2</v>
      </c>
      <c r="N83" s="39">
        <f t="shared" si="43"/>
        <v>3.8365800000000001</v>
      </c>
      <c r="O83" s="39">
        <f t="shared" si="44"/>
        <v>-7.3009999999999964E-2</v>
      </c>
      <c r="P83" s="39">
        <f t="shared" si="45"/>
        <v>0.24299999999999988</v>
      </c>
      <c r="Q83" s="166">
        <v>0.05</v>
      </c>
      <c r="R83" s="166">
        <v>0.5</v>
      </c>
      <c r="S83" s="24">
        <v>0.01</v>
      </c>
      <c r="T83" s="162">
        <v>5.6</v>
      </c>
      <c r="U83" s="39">
        <f t="shared" si="46"/>
        <v>68.510357142857131</v>
      </c>
      <c r="V83" s="39">
        <f t="shared" si="47"/>
        <v>-1.3037499999999995</v>
      </c>
      <c r="W83" s="39">
        <f t="shared" si="48"/>
        <v>4.3392857142857117</v>
      </c>
      <c r="X83" s="39">
        <f t="shared" si="49"/>
        <v>0.28607142857142359</v>
      </c>
      <c r="Y83" s="39">
        <f t="shared" si="50"/>
        <v>65.796428571428578</v>
      </c>
      <c r="Z83" s="39">
        <f t="shared" si="51"/>
        <v>1.696969696969697</v>
      </c>
      <c r="AA83" s="153"/>
    </row>
    <row r="84" spans="1:27" s="1" customFormat="1" x14ac:dyDescent="0.25">
      <c r="A84" s="96" t="s">
        <v>194</v>
      </c>
      <c r="B84" s="101">
        <v>43689</v>
      </c>
      <c r="C84" s="36">
        <v>44105</v>
      </c>
      <c r="D84" s="24">
        <v>0.32</v>
      </c>
      <c r="E84" s="24">
        <v>0.189</v>
      </c>
      <c r="F84" s="24">
        <v>0.09</v>
      </c>
      <c r="G84" s="24">
        <v>6.0999999999999999E-2</v>
      </c>
      <c r="H84" s="24">
        <v>0</v>
      </c>
      <c r="I84" s="24">
        <v>1E-3</v>
      </c>
      <c r="J84" s="39">
        <f t="shared" si="39"/>
        <v>0.32</v>
      </c>
      <c r="K84" s="39">
        <f t="shared" si="40"/>
        <v>0.189</v>
      </c>
      <c r="L84" s="39">
        <f t="shared" si="41"/>
        <v>0.09</v>
      </c>
      <c r="M84" s="39">
        <f t="shared" si="42"/>
        <v>6.0999999999999999E-2</v>
      </c>
      <c r="N84" s="39">
        <f t="shared" si="43"/>
        <v>3.64852</v>
      </c>
      <c r="O84" s="39">
        <f t="shared" si="44"/>
        <v>-7.1599999999999997E-3</v>
      </c>
      <c r="P84" s="39">
        <f t="shared" si="45"/>
        <v>0.27732000000000001</v>
      </c>
      <c r="Q84" s="166">
        <v>0.05</v>
      </c>
      <c r="R84" s="166">
        <v>0.5</v>
      </c>
      <c r="S84" s="24">
        <v>0.01</v>
      </c>
      <c r="T84" s="162">
        <v>5.6</v>
      </c>
      <c r="U84" s="39">
        <f t="shared" si="46"/>
        <v>65.152142857142863</v>
      </c>
      <c r="V84" s="39">
        <f t="shared" si="47"/>
        <v>-0.12785714285714284</v>
      </c>
      <c r="W84" s="39">
        <f t="shared" si="48"/>
        <v>4.9521428571428574</v>
      </c>
      <c r="X84" s="39">
        <f t="shared" si="49"/>
        <v>0.6198214285714132</v>
      </c>
      <c r="Y84" s="39">
        <f t="shared" si="50"/>
        <v>62.458928571428565</v>
      </c>
      <c r="Z84" s="39">
        <f t="shared" si="51"/>
        <v>1.6931216931216932</v>
      </c>
      <c r="AA84" s="153"/>
    </row>
    <row r="85" spans="1:27" s="1" customFormat="1" x14ac:dyDescent="0.25">
      <c r="A85" s="96" t="s">
        <v>195</v>
      </c>
      <c r="B85" s="101">
        <v>43689</v>
      </c>
      <c r="C85" s="36">
        <v>44105</v>
      </c>
      <c r="D85" s="24">
        <v>0.28399999999999997</v>
      </c>
      <c r="E85" s="24">
        <v>0.16800000000000001</v>
      </c>
      <c r="F85" s="24">
        <v>7.8E-2</v>
      </c>
      <c r="G85" s="24">
        <v>5.2999999999999999E-2</v>
      </c>
      <c r="H85" s="24">
        <v>1E-3</v>
      </c>
      <c r="I85" s="24">
        <v>2E-3</v>
      </c>
      <c r="J85" s="39">
        <f t="shared" si="39"/>
        <v>0.28299999999999997</v>
      </c>
      <c r="K85" s="39">
        <f t="shared" si="40"/>
        <v>0.16700000000000001</v>
      </c>
      <c r="L85" s="39">
        <f t="shared" si="41"/>
        <v>7.6999999999999999E-2</v>
      </c>
      <c r="M85" s="39">
        <f t="shared" si="42"/>
        <v>5.1999999999999998E-2</v>
      </c>
      <c r="N85" s="39">
        <f t="shared" si="43"/>
        <v>3.2308099999999995</v>
      </c>
      <c r="O85" s="39">
        <f t="shared" si="44"/>
        <v>-5.5699999999999639E-2</v>
      </c>
      <c r="P85" s="39">
        <f t="shared" si="45"/>
        <v>0.21723000000000009</v>
      </c>
      <c r="Q85" s="166">
        <v>0.05</v>
      </c>
      <c r="R85" s="166">
        <v>0.5</v>
      </c>
      <c r="S85" s="24">
        <v>0.01</v>
      </c>
      <c r="T85" s="162">
        <v>5.6</v>
      </c>
      <c r="U85" s="39">
        <f t="shared" si="46"/>
        <v>57.693035714285699</v>
      </c>
      <c r="V85" s="39">
        <f t="shared" si="47"/>
        <v>-0.99464285714285083</v>
      </c>
      <c r="W85" s="39">
        <f t="shared" si="48"/>
        <v>3.8791071428571446</v>
      </c>
      <c r="X85" s="39">
        <f t="shared" si="49"/>
        <v>0.42910714285714857</v>
      </c>
      <c r="Y85" s="39">
        <f t="shared" si="50"/>
        <v>55.307142857142843</v>
      </c>
      <c r="Z85" s="39">
        <f t="shared" si="51"/>
        <v>1.6946107784431135</v>
      </c>
      <c r="AA85" s="153"/>
    </row>
    <row r="86" spans="1:27" s="1" customFormat="1" x14ac:dyDescent="0.25">
      <c r="A86" s="96" t="s">
        <v>196</v>
      </c>
      <c r="B86" s="101">
        <v>43689</v>
      </c>
      <c r="C86" s="36">
        <v>44105</v>
      </c>
      <c r="D86" s="24">
        <v>0.23699999999999999</v>
      </c>
      <c r="E86" s="24">
        <v>0.14099999999999999</v>
      </c>
      <c r="F86" s="24">
        <v>6.7000000000000004E-2</v>
      </c>
      <c r="G86" s="24">
        <v>4.5999999999999999E-2</v>
      </c>
      <c r="H86" s="24">
        <v>1E-3</v>
      </c>
      <c r="I86" s="24">
        <v>1E-3</v>
      </c>
      <c r="J86" s="39">
        <f t="shared" si="39"/>
        <v>0.23599999999999999</v>
      </c>
      <c r="K86" s="39">
        <f t="shared" si="40"/>
        <v>0.13999999999999999</v>
      </c>
      <c r="L86" s="39">
        <f t="shared" si="41"/>
        <v>6.6000000000000003E-2</v>
      </c>
      <c r="M86" s="39">
        <f t="shared" si="42"/>
        <v>4.4999999999999998E-2</v>
      </c>
      <c r="N86" s="39">
        <f t="shared" si="43"/>
        <v>2.6913599999999995</v>
      </c>
      <c r="O86" s="39">
        <f t="shared" si="44"/>
        <v>-1.319999999999974E-2</v>
      </c>
      <c r="P86" s="39">
        <f t="shared" si="45"/>
        <v>0.20767999999999992</v>
      </c>
      <c r="Q86" s="166">
        <v>0.05</v>
      </c>
      <c r="R86" s="166">
        <v>0.5</v>
      </c>
      <c r="S86" s="24">
        <v>0.01</v>
      </c>
      <c r="T86" s="162">
        <v>5.6</v>
      </c>
      <c r="U86" s="39">
        <f t="shared" si="46"/>
        <v>48.059999999999988</v>
      </c>
      <c r="V86" s="39">
        <f t="shared" si="47"/>
        <v>-0.23571428571428107</v>
      </c>
      <c r="W86" s="39">
        <f t="shared" si="48"/>
        <v>3.7085714285714273</v>
      </c>
      <c r="X86" s="39">
        <f t="shared" si="49"/>
        <v>0.95357142857141619</v>
      </c>
      <c r="Y86" s="39">
        <f t="shared" si="50"/>
        <v>45.771428571428572</v>
      </c>
      <c r="Z86" s="39">
        <f t="shared" si="51"/>
        <v>1.6857142857142857</v>
      </c>
      <c r="AA86" s="153"/>
    </row>
    <row r="87" spans="1:27" s="1" customFormat="1" x14ac:dyDescent="0.25">
      <c r="A87" s="96" t="s">
        <v>197</v>
      </c>
      <c r="B87" s="101">
        <v>43689</v>
      </c>
      <c r="C87" s="36">
        <v>44105</v>
      </c>
      <c r="D87" s="24">
        <v>1E-3</v>
      </c>
      <c r="E87" s="24">
        <v>1E-3</v>
      </c>
      <c r="F87" s="24">
        <v>0</v>
      </c>
      <c r="G87" s="24">
        <v>0</v>
      </c>
      <c r="H87" s="24">
        <v>0</v>
      </c>
      <c r="I87" s="24">
        <v>0</v>
      </c>
      <c r="J87" s="39">
        <f t="shared" si="39"/>
        <v>1E-3</v>
      </c>
      <c r="K87" s="39">
        <f t="shared" si="40"/>
        <v>1E-3</v>
      </c>
      <c r="L87" s="39">
        <f t="shared" si="41"/>
        <v>0</v>
      </c>
      <c r="M87" s="39">
        <f t="shared" si="42"/>
        <v>0</v>
      </c>
      <c r="N87" s="39">
        <f t="shared" si="43"/>
        <v>1.1849999999999999E-2</v>
      </c>
      <c r="O87" s="39">
        <f t="shared" si="44"/>
        <v>-5.4299999999999999E-3</v>
      </c>
      <c r="P87" s="39">
        <f t="shared" si="45"/>
        <v>-1.67E-3</v>
      </c>
      <c r="Q87" s="166">
        <v>0.05</v>
      </c>
      <c r="R87" s="166">
        <v>0.5</v>
      </c>
      <c r="S87" s="24">
        <v>0.01</v>
      </c>
      <c r="T87" s="162">
        <v>4.4799999999999995</v>
      </c>
      <c r="U87" s="39">
        <f t="shared" si="46"/>
        <v>0.26450892857142855</v>
      </c>
      <c r="V87" s="39">
        <f t="shared" si="47"/>
        <v>-0.12120535714285714</v>
      </c>
      <c r="W87" s="39">
        <f t="shared" si="48"/>
        <v>-3.7276785714285714E-2</v>
      </c>
      <c r="X87" s="39">
        <f t="shared" si="49"/>
        <v>0.41718749999999999</v>
      </c>
      <c r="Y87" s="39">
        <f t="shared" si="50"/>
        <v>0</v>
      </c>
      <c r="Z87" s="39">
        <f t="shared" si="51"/>
        <v>1</v>
      </c>
      <c r="AA87" s="153"/>
    </row>
    <row r="88" spans="1:27" s="1" customFormat="1" x14ac:dyDescent="0.25">
      <c r="A88" s="96" t="s">
        <v>198</v>
      </c>
      <c r="B88" s="101">
        <v>43689</v>
      </c>
      <c r="C88" s="36">
        <v>44105</v>
      </c>
      <c r="D88" s="24">
        <v>0.215</v>
      </c>
      <c r="E88" s="24">
        <v>0.127</v>
      </c>
      <c r="F88" s="24">
        <v>6.0999999999999999E-2</v>
      </c>
      <c r="G88" s="24">
        <v>4.1000000000000002E-2</v>
      </c>
      <c r="H88" s="24">
        <v>1E-3</v>
      </c>
      <c r="I88" s="24">
        <v>1E-3</v>
      </c>
      <c r="J88" s="39">
        <f t="shared" si="39"/>
        <v>0.214</v>
      </c>
      <c r="K88" s="39">
        <f t="shared" si="40"/>
        <v>0.126</v>
      </c>
      <c r="L88" s="39">
        <f t="shared" si="41"/>
        <v>0.06</v>
      </c>
      <c r="M88" s="39">
        <f t="shared" si="42"/>
        <v>0.04</v>
      </c>
      <c r="N88" s="39">
        <f t="shared" si="43"/>
        <v>2.4402999999999997</v>
      </c>
      <c r="O88" s="39">
        <f t="shared" si="44"/>
        <v>-6.6199999999998066E-3</v>
      </c>
      <c r="P88" s="39">
        <f t="shared" si="45"/>
        <v>0.16742000000000007</v>
      </c>
      <c r="Q88" s="166">
        <v>0.05</v>
      </c>
      <c r="R88" s="166">
        <v>0.5</v>
      </c>
      <c r="S88" s="24">
        <v>0.01</v>
      </c>
      <c r="T88" s="162">
        <v>4.4799999999999995</v>
      </c>
      <c r="U88" s="39">
        <f t="shared" si="46"/>
        <v>54.470982142857146</v>
      </c>
      <c r="V88" s="39">
        <f t="shared" si="47"/>
        <v>-0.14776785714285282</v>
      </c>
      <c r="W88" s="39">
        <f t="shared" si="48"/>
        <v>3.7370535714285733</v>
      </c>
      <c r="X88" s="39">
        <f t="shared" si="49"/>
        <v>0.11919642857143199</v>
      </c>
      <c r="Y88" s="39">
        <f t="shared" si="50"/>
        <v>52.446428571428569</v>
      </c>
      <c r="Z88" s="39">
        <f t="shared" si="51"/>
        <v>1.6984126984126984</v>
      </c>
      <c r="AA88" s="153"/>
    </row>
    <row r="89" spans="1:27" s="1" customFormat="1" x14ac:dyDescent="0.25">
      <c r="A89" s="96" t="s">
        <v>199</v>
      </c>
      <c r="B89" s="101">
        <v>43689</v>
      </c>
      <c r="C89" s="36">
        <v>44105</v>
      </c>
      <c r="D89" s="24">
        <v>0.25600000000000001</v>
      </c>
      <c r="E89" s="24">
        <v>0.151</v>
      </c>
      <c r="F89" s="24">
        <v>7.0999999999999994E-2</v>
      </c>
      <c r="G89" s="24">
        <v>4.9000000000000002E-2</v>
      </c>
      <c r="H89" s="24">
        <v>0</v>
      </c>
      <c r="I89" s="24">
        <v>0</v>
      </c>
      <c r="J89" s="39">
        <f t="shared" si="39"/>
        <v>0.25600000000000001</v>
      </c>
      <c r="K89" s="39">
        <f t="shared" si="40"/>
        <v>0.151</v>
      </c>
      <c r="L89" s="39">
        <f t="shared" si="41"/>
        <v>7.0999999999999994E-2</v>
      </c>
      <c r="M89" s="39">
        <f t="shared" si="42"/>
        <v>4.9000000000000002E-2</v>
      </c>
      <c r="N89" s="39">
        <f t="shared" si="43"/>
        <v>2.9203399999999999</v>
      </c>
      <c r="O89" s="39">
        <f t="shared" si="44"/>
        <v>-2.7290000000000147E-2</v>
      </c>
      <c r="P89" s="39">
        <f t="shared" si="45"/>
        <v>0.23436000000000012</v>
      </c>
      <c r="Q89" s="166">
        <v>0.05</v>
      </c>
      <c r="R89" s="166">
        <v>0.5</v>
      </c>
      <c r="S89" s="24">
        <v>0.01</v>
      </c>
      <c r="T89" s="162">
        <v>3.7333333333333334</v>
      </c>
      <c r="U89" s="39">
        <f t="shared" si="46"/>
        <v>78.223392857142855</v>
      </c>
      <c r="V89" s="39">
        <f t="shared" si="47"/>
        <v>-0.7309821428571468</v>
      </c>
      <c r="W89" s="39">
        <f t="shared" si="48"/>
        <v>6.2775000000000034</v>
      </c>
      <c r="X89" s="39">
        <f t="shared" si="49"/>
        <v>0.50062499999998444</v>
      </c>
      <c r="Y89" s="39">
        <f t="shared" si="50"/>
        <v>75.09375</v>
      </c>
      <c r="Z89" s="39">
        <f t="shared" si="51"/>
        <v>1.695364238410596</v>
      </c>
      <c r="AA89" s="153"/>
    </row>
    <row r="90" spans="1:27" s="1" customFormat="1" x14ac:dyDescent="0.25">
      <c r="A90" s="96" t="s">
        <v>200</v>
      </c>
      <c r="B90" s="101">
        <v>43689</v>
      </c>
      <c r="C90" s="36">
        <v>44105</v>
      </c>
      <c r="D90" s="24">
        <v>0.23899999999999999</v>
      </c>
      <c r="E90" s="24">
        <v>0.14199999999999999</v>
      </c>
      <c r="F90" s="24">
        <v>6.9000000000000006E-2</v>
      </c>
      <c r="G90" s="24">
        <v>4.7E-2</v>
      </c>
      <c r="H90" s="24">
        <v>1E-3</v>
      </c>
      <c r="I90" s="24">
        <v>1E-3</v>
      </c>
      <c r="J90" s="39">
        <f t="shared" si="39"/>
        <v>0.23799999999999999</v>
      </c>
      <c r="K90" s="39">
        <f t="shared" si="40"/>
        <v>0.14099999999999999</v>
      </c>
      <c r="L90" s="39">
        <f t="shared" si="41"/>
        <v>6.8000000000000005E-2</v>
      </c>
      <c r="M90" s="39">
        <f t="shared" si="42"/>
        <v>4.5999999999999999E-2</v>
      </c>
      <c r="N90" s="39">
        <f t="shared" si="43"/>
        <v>2.7118999999999995</v>
      </c>
      <c r="O90" s="39">
        <f t="shared" si="44"/>
        <v>1.5340000000000367E-2</v>
      </c>
      <c r="P90" s="39">
        <f t="shared" si="45"/>
        <v>0.21366000000000002</v>
      </c>
      <c r="Q90" s="166">
        <v>0.05</v>
      </c>
      <c r="R90" s="166">
        <v>0.5</v>
      </c>
      <c r="S90" s="24">
        <v>0.01</v>
      </c>
      <c r="T90" s="162">
        <v>4.4799999999999995</v>
      </c>
      <c r="U90" s="39">
        <f t="shared" si="46"/>
        <v>60.533482142857139</v>
      </c>
      <c r="V90" s="39">
        <f t="shared" si="47"/>
        <v>0.34241071428572251</v>
      </c>
      <c r="W90" s="39">
        <f t="shared" si="48"/>
        <v>4.769196428571429</v>
      </c>
      <c r="X90" s="39">
        <f t="shared" si="49"/>
        <v>1.0131696428571306</v>
      </c>
      <c r="Y90" s="39">
        <f t="shared" si="50"/>
        <v>57.810267857142861</v>
      </c>
      <c r="Z90" s="39">
        <f t="shared" si="51"/>
        <v>1.6879432624113475</v>
      </c>
      <c r="AA90" s="153"/>
    </row>
    <row r="91" spans="1:27" s="1" customFormat="1" x14ac:dyDescent="0.25">
      <c r="A91" s="96" t="s">
        <v>201</v>
      </c>
      <c r="B91" s="101">
        <v>43689</v>
      </c>
      <c r="C91" s="36">
        <v>44105</v>
      </c>
      <c r="D91" s="24">
        <v>0.247</v>
      </c>
      <c r="E91" s="24">
        <v>0.14599999999999999</v>
      </c>
      <c r="F91" s="24">
        <v>6.8000000000000005E-2</v>
      </c>
      <c r="G91" s="24">
        <v>4.5999999999999999E-2</v>
      </c>
      <c r="H91" s="24">
        <v>0</v>
      </c>
      <c r="I91" s="24">
        <v>0</v>
      </c>
      <c r="J91" s="39">
        <f t="shared" si="39"/>
        <v>0.247</v>
      </c>
      <c r="K91" s="39">
        <f t="shared" si="40"/>
        <v>0.14599999999999999</v>
      </c>
      <c r="L91" s="39">
        <f t="shared" si="41"/>
        <v>6.8000000000000005E-2</v>
      </c>
      <c r="M91" s="39">
        <f t="shared" si="42"/>
        <v>4.5999999999999999E-2</v>
      </c>
      <c r="N91" s="39">
        <f t="shared" si="43"/>
        <v>2.8185499999999997</v>
      </c>
      <c r="O91" s="39">
        <f t="shared" si="44"/>
        <v>-3.3529999999999824E-2</v>
      </c>
      <c r="P91" s="39">
        <f t="shared" si="45"/>
        <v>0.19863000000000003</v>
      </c>
      <c r="Q91" s="166">
        <v>0.05</v>
      </c>
      <c r="R91" s="166">
        <v>0.5</v>
      </c>
      <c r="S91" s="24">
        <v>0.01</v>
      </c>
      <c r="T91" s="162">
        <v>4.4799999999999995</v>
      </c>
      <c r="U91" s="39">
        <f t="shared" si="46"/>
        <v>62.914062499999993</v>
      </c>
      <c r="V91" s="39">
        <f t="shared" si="47"/>
        <v>-0.7484374999999962</v>
      </c>
      <c r="W91" s="39">
        <f t="shared" si="48"/>
        <v>4.4337053571428582</v>
      </c>
      <c r="X91" s="39">
        <f t="shared" si="49"/>
        <v>0.71517857142855901</v>
      </c>
      <c r="Y91" s="39">
        <f t="shared" si="50"/>
        <v>60.194196428571438</v>
      </c>
      <c r="Z91" s="39">
        <f t="shared" si="51"/>
        <v>1.6917808219178083</v>
      </c>
      <c r="AA91" s="153"/>
    </row>
    <row r="92" spans="1:27" s="1" customFormat="1" x14ac:dyDescent="0.25">
      <c r="A92" s="96" t="s">
        <v>202</v>
      </c>
      <c r="B92" s="101">
        <v>43689</v>
      </c>
      <c r="C92" s="36">
        <v>44105</v>
      </c>
      <c r="D92" s="24">
        <v>0.19600000000000001</v>
      </c>
      <c r="E92" s="24">
        <v>0.12</v>
      </c>
      <c r="F92" s="24">
        <v>5.5E-2</v>
      </c>
      <c r="G92" s="24">
        <v>3.9E-2</v>
      </c>
      <c r="H92" s="24">
        <v>1E-3</v>
      </c>
      <c r="I92" s="24">
        <v>1E-3</v>
      </c>
      <c r="J92" s="39">
        <f t="shared" si="39"/>
        <v>0.19500000000000001</v>
      </c>
      <c r="K92" s="39">
        <f t="shared" si="40"/>
        <v>0.11899999999999999</v>
      </c>
      <c r="L92" s="39">
        <f t="shared" si="41"/>
        <v>5.3999999999999999E-2</v>
      </c>
      <c r="M92" s="39">
        <f t="shared" si="42"/>
        <v>3.7999999999999999E-2</v>
      </c>
      <c r="N92" s="39">
        <f t="shared" si="43"/>
        <v>2.2245500000000002</v>
      </c>
      <c r="O92" s="39">
        <f t="shared" si="44"/>
        <v>-2.4309999999999998E-2</v>
      </c>
      <c r="P92" s="39">
        <f t="shared" si="45"/>
        <v>0.19570999999999994</v>
      </c>
      <c r="Q92" s="166">
        <v>0.05</v>
      </c>
      <c r="R92" s="166">
        <v>0.5</v>
      </c>
      <c r="S92" s="24">
        <v>0.01</v>
      </c>
      <c r="T92" s="162">
        <v>4.4799999999999995</v>
      </c>
      <c r="U92" s="39">
        <f t="shared" si="46"/>
        <v>49.655133928571438</v>
      </c>
      <c r="V92" s="39">
        <f t="shared" si="47"/>
        <v>-0.54263392857142867</v>
      </c>
      <c r="W92" s="39">
        <f t="shared" si="48"/>
        <v>4.3685267857142849</v>
      </c>
      <c r="X92" s="39">
        <f t="shared" si="49"/>
        <v>4.3506696428571274</v>
      </c>
      <c r="Y92" s="39">
        <f t="shared" si="50"/>
        <v>45.294642857142875</v>
      </c>
      <c r="Z92" s="39">
        <f t="shared" si="51"/>
        <v>1.6386554621848741</v>
      </c>
      <c r="AA92" s="153"/>
    </row>
    <row r="93" spans="1:27" s="1" customFormat="1" x14ac:dyDescent="0.25">
      <c r="A93" s="96" t="s">
        <v>203</v>
      </c>
      <c r="B93" s="101">
        <v>43689</v>
      </c>
      <c r="C93" s="36">
        <v>44105</v>
      </c>
      <c r="D93" s="24">
        <v>0.26200000000000001</v>
      </c>
      <c r="E93" s="24">
        <v>0.16200000000000001</v>
      </c>
      <c r="F93" s="24">
        <v>7.3999999999999996E-2</v>
      </c>
      <c r="G93" s="24">
        <v>5.2999999999999999E-2</v>
      </c>
      <c r="H93" s="24">
        <v>2E-3</v>
      </c>
      <c r="I93" s="24">
        <v>2E-3</v>
      </c>
      <c r="J93" s="39">
        <f t="shared" si="39"/>
        <v>0.26</v>
      </c>
      <c r="K93" s="39">
        <f t="shared" si="40"/>
        <v>0.16</v>
      </c>
      <c r="L93" s="39">
        <f t="shared" si="41"/>
        <v>7.1999999999999995E-2</v>
      </c>
      <c r="M93" s="39">
        <f t="shared" si="42"/>
        <v>5.0999999999999997E-2</v>
      </c>
      <c r="N93" s="39">
        <f t="shared" si="43"/>
        <v>2.96604</v>
      </c>
      <c r="O93" s="39">
        <f t="shared" si="44"/>
        <v>-3.3299999999999996E-2</v>
      </c>
      <c r="P93" s="39">
        <f t="shared" si="45"/>
        <v>0.26911999999999997</v>
      </c>
      <c r="Q93" s="166">
        <v>0.05</v>
      </c>
      <c r="R93" s="166">
        <v>0.5</v>
      </c>
      <c r="S93" s="24">
        <v>0.01</v>
      </c>
      <c r="T93" s="162">
        <v>4.4799999999999995</v>
      </c>
      <c r="U93" s="39">
        <f t="shared" si="46"/>
        <v>66.206250000000011</v>
      </c>
      <c r="V93" s="39">
        <f t="shared" si="47"/>
        <v>-0.7433035714285714</v>
      </c>
      <c r="W93" s="39">
        <f t="shared" si="48"/>
        <v>6.007142857142858</v>
      </c>
      <c r="X93" s="39">
        <f t="shared" si="49"/>
        <v>7.1517857142857206</v>
      </c>
      <c r="Y93" s="39">
        <f t="shared" si="50"/>
        <v>59.598214285714299</v>
      </c>
      <c r="Z93" s="39">
        <f t="shared" si="51"/>
        <v>1.625</v>
      </c>
      <c r="AA93" s="153"/>
    </row>
    <row r="94" spans="1:27" s="1" customFormat="1" x14ac:dyDescent="0.25">
      <c r="A94" s="96" t="s">
        <v>204</v>
      </c>
      <c r="B94" s="101">
        <v>43689</v>
      </c>
      <c r="C94" s="36">
        <v>44105</v>
      </c>
      <c r="D94" s="24">
        <v>0.214</v>
      </c>
      <c r="E94" s="24">
        <v>0.13100000000000001</v>
      </c>
      <c r="F94" s="24">
        <v>0.06</v>
      </c>
      <c r="G94" s="24">
        <v>4.2000000000000003E-2</v>
      </c>
      <c r="H94" s="24">
        <v>1E-3</v>
      </c>
      <c r="I94" s="24">
        <v>1E-3</v>
      </c>
      <c r="J94" s="39">
        <f t="shared" si="39"/>
        <v>0.21299999999999999</v>
      </c>
      <c r="K94" s="39">
        <f t="shared" si="40"/>
        <v>0.13</v>
      </c>
      <c r="L94" s="39">
        <f t="shared" si="41"/>
        <v>5.8999999999999997E-2</v>
      </c>
      <c r="M94" s="39">
        <f t="shared" si="42"/>
        <v>4.1000000000000002E-2</v>
      </c>
      <c r="N94" s="39">
        <f t="shared" si="43"/>
        <v>2.4299099999999996</v>
      </c>
      <c r="O94" s="39">
        <f t="shared" si="44"/>
        <v>-2.4880000000000083E-2</v>
      </c>
      <c r="P94" s="39">
        <f t="shared" si="45"/>
        <v>0.20121000000000011</v>
      </c>
      <c r="Q94" s="166">
        <v>0.05</v>
      </c>
      <c r="R94" s="166">
        <v>0.5</v>
      </c>
      <c r="S94" s="24">
        <v>0.01</v>
      </c>
      <c r="T94" s="162">
        <v>4.4799999999999995</v>
      </c>
      <c r="U94" s="39">
        <f t="shared" si="46"/>
        <v>54.239062499999996</v>
      </c>
      <c r="V94" s="39">
        <f t="shared" si="47"/>
        <v>-0.55535714285714477</v>
      </c>
      <c r="W94" s="39">
        <f t="shared" si="48"/>
        <v>4.4912946428571461</v>
      </c>
      <c r="X94" s="39">
        <f t="shared" si="49"/>
        <v>4.7678571428571477</v>
      </c>
      <c r="Y94" s="39">
        <f t="shared" si="50"/>
        <v>49.466517857142854</v>
      </c>
      <c r="Z94" s="39">
        <f t="shared" si="51"/>
        <v>1.6384615384615384</v>
      </c>
      <c r="AA94" s="153"/>
    </row>
    <row r="95" spans="1:27" s="1" customFormat="1" x14ac:dyDescent="0.25">
      <c r="A95" s="96" t="s">
        <v>205</v>
      </c>
      <c r="B95" s="101">
        <v>43689</v>
      </c>
      <c r="C95" s="36">
        <v>44105</v>
      </c>
      <c r="D95" s="24">
        <v>0.33500000000000002</v>
      </c>
      <c r="E95" s="24">
        <v>0.21</v>
      </c>
      <c r="F95" s="24">
        <v>9.5000000000000001E-2</v>
      </c>
      <c r="G95" s="24">
        <v>6.5000000000000002E-2</v>
      </c>
      <c r="H95" s="24">
        <v>2E-3</v>
      </c>
      <c r="I95" s="24">
        <v>2E-3</v>
      </c>
      <c r="J95" s="39">
        <f t="shared" si="39"/>
        <v>0.33300000000000002</v>
      </c>
      <c r="K95" s="39">
        <f t="shared" si="40"/>
        <v>0.20799999999999999</v>
      </c>
      <c r="L95" s="39">
        <f t="shared" si="41"/>
        <v>9.2999999999999999E-2</v>
      </c>
      <c r="M95" s="39">
        <f t="shared" si="42"/>
        <v>6.3E-2</v>
      </c>
      <c r="N95" s="39">
        <f t="shared" si="43"/>
        <v>3.79779</v>
      </c>
      <c r="O95" s="39">
        <f t="shared" si="44"/>
        <v>-1.9979999999999831E-2</v>
      </c>
      <c r="P95" s="39">
        <f t="shared" si="45"/>
        <v>0.28184999999999993</v>
      </c>
      <c r="Q95" s="166">
        <v>0.05</v>
      </c>
      <c r="R95" s="166">
        <v>0.5</v>
      </c>
      <c r="S95" s="24">
        <v>0.01</v>
      </c>
      <c r="T95" s="162">
        <v>5.6</v>
      </c>
      <c r="U95" s="39">
        <f t="shared" si="46"/>
        <v>67.817678571428573</v>
      </c>
      <c r="V95" s="39">
        <f t="shared" si="47"/>
        <v>-0.35678571428571132</v>
      </c>
      <c r="W95" s="39">
        <f t="shared" si="48"/>
        <v>5.0330357142857132</v>
      </c>
      <c r="X95" s="39">
        <f t="shared" si="49"/>
        <v>9.8217857142856921</v>
      </c>
      <c r="Y95" s="39">
        <f t="shared" si="50"/>
        <v>59.598214285714299</v>
      </c>
      <c r="Z95" s="39">
        <f t="shared" si="51"/>
        <v>1.6009615384615385</v>
      </c>
      <c r="AA95" s="153"/>
    </row>
    <row r="96" spans="1:27" s="1" customFormat="1" x14ac:dyDescent="0.25">
      <c r="A96" s="96" t="s">
        <v>206</v>
      </c>
      <c r="B96" s="101">
        <v>43689</v>
      </c>
      <c r="C96" s="36">
        <v>44105</v>
      </c>
      <c r="D96" s="24">
        <v>0.157</v>
      </c>
      <c r="E96" s="24">
        <v>9.9000000000000005E-2</v>
      </c>
      <c r="F96" s="24">
        <v>4.3999999999999997E-2</v>
      </c>
      <c r="G96" s="24">
        <v>3.1E-2</v>
      </c>
      <c r="H96" s="24">
        <v>0</v>
      </c>
      <c r="I96" s="24">
        <v>1E-3</v>
      </c>
      <c r="J96" s="39">
        <f t="shared" si="39"/>
        <v>0.157</v>
      </c>
      <c r="K96" s="39">
        <f t="shared" si="40"/>
        <v>9.9000000000000005E-2</v>
      </c>
      <c r="L96" s="39">
        <f t="shared" si="41"/>
        <v>4.3999999999999997E-2</v>
      </c>
      <c r="M96" s="39">
        <f t="shared" si="42"/>
        <v>3.1E-2</v>
      </c>
      <c r="N96" s="39">
        <f t="shared" si="43"/>
        <v>1.7902099999999999</v>
      </c>
      <c r="O96" s="39">
        <f t="shared" si="44"/>
        <v>-9.6499999999999642E-3</v>
      </c>
      <c r="P96" s="39">
        <f t="shared" si="45"/>
        <v>0.16353000000000006</v>
      </c>
      <c r="Q96" s="166">
        <v>0.05</v>
      </c>
      <c r="R96" s="166">
        <v>0.5</v>
      </c>
      <c r="S96" s="24">
        <v>0.01</v>
      </c>
      <c r="T96" s="162">
        <v>3.7333333333333334</v>
      </c>
      <c r="U96" s="39">
        <f t="shared" si="46"/>
        <v>47.952053571428564</v>
      </c>
      <c r="V96" s="39">
        <f t="shared" si="47"/>
        <v>-0.25848214285714188</v>
      </c>
      <c r="W96" s="39">
        <f t="shared" si="48"/>
        <v>4.3802678571428588</v>
      </c>
      <c r="X96" s="39">
        <f t="shared" si="49"/>
        <v>8.0815178571428579</v>
      </c>
      <c r="Y96" s="39">
        <f t="shared" si="50"/>
        <v>41.48035714285713</v>
      </c>
      <c r="Z96" s="39">
        <f t="shared" si="51"/>
        <v>1.5858585858585859</v>
      </c>
      <c r="AA96" s="153"/>
    </row>
    <row r="97" spans="1:27" s="1" customFormat="1" x14ac:dyDescent="0.25">
      <c r="A97" s="96" t="s">
        <v>208</v>
      </c>
      <c r="B97" s="101">
        <v>43689</v>
      </c>
      <c r="C97" s="36">
        <v>44105</v>
      </c>
      <c r="D97" s="24">
        <v>0.32800000000000001</v>
      </c>
      <c r="E97" s="24">
        <v>0.19900000000000001</v>
      </c>
      <c r="F97" s="24">
        <v>0.108</v>
      </c>
      <c r="G97" s="24">
        <v>6.4000000000000001E-2</v>
      </c>
      <c r="H97" s="24">
        <v>1E-3</v>
      </c>
      <c r="I97" s="24">
        <v>2E-3</v>
      </c>
      <c r="J97" s="39">
        <f t="shared" si="39"/>
        <v>0.32700000000000001</v>
      </c>
      <c r="K97" s="39">
        <f t="shared" si="40"/>
        <v>0.19800000000000001</v>
      </c>
      <c r="L97" s="39">
        <f t="shared" si="41"/>
        <v>0.107</v>
      </c>
      <c r="M97" s="39">
        <f t="shared" si="42"/>
        <v>6.3E-2</v>
      </c>
      <c r="N97" s="39">
        <f t="shared" si="43"/>
        <v>3.70513</v>
      </c>
      <c r="O97" s="39">
        <f t="shared" si="44"/>
        <v>0.30702000000000013</v>
      </c>
      <c r="P97" s="39">
        <f t="shared" si="45"/>
        <v>0.18547000000000002</v>
      </c>
      <c r="Q97" s="166">
        <v>0.05</v>
      </c>
      <c r="R97" s="166">
        <v>0.5</v>
      </c>
      <c r="S97" s="24">
        <v>0.01</v>
      </c>
      <c r="T97" s="162">
        <v>0.76000000000000012</v>
      </c>
      <c r="U97" s="39">
        <f t="shared" si="46"/>
        <v>487.51710526315776</v>
      </c>
      <c r="V97" s="39">
        <f t="shared" si="47"/>
        <v>40.39736842105264</v>
      </c>
      <c r="W97" s="39">
        <f t="shared" si="48"/>
        <v>24.403947368421051</v>
      </c>
      <c r="X97" s="39">
        <f t="shared" si="49"/>
        <v>33.726315789473666</v>
      </c>
      <c r="Y97" s="39">
        <f t="shared" si="50"/>
        <v>453.19736842105254</v>
      </c>
      <c r="Z97" s="39">
        <f t="shared" si="51"/>
        <v>1.6515151515151516</v>
      </c>
      <c r="AA97" s="153"/>
    </row>
    <row r="98" spans="1:27" s="1" customFormat="1" x14ac:dyDescent="0.25">
      <c r="A98" s="96" t="s">
        <v>209</v>
      </c>
      <c r="B98" s="101">
        <v>43689</v>
      </c>
      <c r="C98" s="36">
        <v>44109</v>
      </c>
      <c r="D98" s="24">
        <v>0.23400000000000001</v>
      </c>
      <c r="E98" s="24">
        <v>0.14399999999999999</v>
      </c>
      <c r="F98" s="24">
        <v>7.8E-2</v>
      </c>
      <c r="G98" s="24">
        <v>4.5999999999999999E-2</v>
      </c>
      <c r="H98" s="24">
        <v>1E-3</v>
      </c>
      <c r="I98" s="24">
        <v>1E-3</v>
      </c>
      <c r="J98" s="39">
        <f t="shared" si="39"/>
        <v>0.23300000000000001</v>
      </c>
      <c r="K98" s="39">
        <f t="shared" si="40"/>
        <v>0.14299999999999999</v>
      </c>
      <c r="L98" s="39">
        <f t="shared" si="41"/>
        <v>7.6999999999999999E-2</v>
      </c>
      <c r="M98" s="39">
        <f t="shared" si="42"/>
        <v>4.4999999999999998E-2</v>
      </c>
      <c r="N98" s="39">
        <f t="shared" si="43"/>
        <v>2.6388699999999998</v>
      </c>
      <c r="O98" s="39">
        <f t="shared" si="44"/>
        <v>0.23441999999999999</v>
      </c>
      <c r="P98" s="39">
        <f t="shared" si="45"/>
        <v>0.12908999999999998</v>
      </c>
      <c r="Q98" s="166">
        <v>0.05</v>
      </c>
      <c r="R98" s="166">
        <v>0.5</v>
      </c>
      <c r="S98" s="24">
        <v>0.01</v>
      </c>
      <c r="T98" s="162">
        <v>0.76000000000000012</v>
      </c>
      <c r="U98" s="39">
        <f t="shared" si="46"/>
        <v>347.21973684210519</v>
      </c>
      <c r="V98" s="39">
        <f t="shared" si="47"/>
        <v>30.844736842105256</v>
      </c>
      <c r="W98" s="39">
        <f t="shared" si="48"/>
        <v>16.985526315789468</v>
      </c>
      <c r="X98" s="39">
        <f t="shared" si="49"/>
        <v>35.482894736841992</v>
      </c>
      <c r="Y98" s="39">
        <f t="shared" si="50"/>
        <v>316.18421052631578</v>
      </c>
      <c r="Z98" s="39">
        <f t="shared" si="51"/>
        <v>1.6293706293706296</v>
      </c>
      <c r="AA98" s="153"/>
    </row>
    <row r="99" spans="1:27" s="1" customFormat="1" x14ac:dyDescent="0.25">
      <c r="A99" s="96" t="s">
        <v>210</v>
      </c>
      <c r="B99" s="101">
        <v>43689</v>
      </c>
      <c r="C99" s="36">
        <v>44109</v>
      </c>
      <c r="D99" s="24">
        <v>0.182</v>
      </c>
      <c r="E99" s="24">
        <v>0.11600000000000001</v>
      </c>
      <c r="F99" s="24">
        <v>5.6000000000000001E-2</v>
      </c>
      <c r="G99" s="24">
        <v>3.5000000000000003E-2</v>
      </c>
      <c r="H99" s="24">
        <v>1E-3</v>
      </c>
      <c r="I99" s="24">
        <v>2E-3</v>
      </c>
      <c r="J99" s="39">
        <f t="shared" si="39"/>
        <v>0.18099999999999999</v>
      </c>
      <c r="K99" s="39">
        <f t="shared" si="40"/>
        <v>0.115</v>
      </c>
      <c r="L99" s="39">
        <f t="shared" si="41"/>
        <v>5.5E-2</v>
      </c>
      <c r="M99" s="39">
        <f t="shared" si="42"/>
        <v>3.4000000000000002E-2</v>
      </c>
      <c r="N99" s="39">
        <f t="shared" si="43"/>
        <v>2.0574300000000001</v>
      </c>
      <c r="O99" s="39">
        <f t="shared" si="44"/>
        <v>8.3380000000000301E-2</v>
      </c>
      <c r="P99" s="39">
        <f t="shared" si="45"/>
        <v>0.11341000000000012</v>
      </c>
      <c r="Q99" s="166">
        <v>0.05</v>
      </c>
      <c r="R99" s="166">
        <v>0.5</v>
      </c>
      <c r="S99" s="24">
        <v>0.01</v>
      </c>
      <c r="T99" s="162">
        <v>1.1400000000000001</v>
      </c>
      <c r="U99" s="39">
        <f t="shared" si="46"/>
        <v>180.47631578947366</v>
      </c>
      <c r="V99" s="39">
        <f t="shared" si="47"/>
        <v>7.314035087719323</v>
      </c>
      <c r="W99" s="39">
        <f t="shared" si="48"/>
        <v>9.9482456140350966</v>
      </c>
      <c r="X99" s="39">
        <f t="shared" si="49"/>
        <v>33.960526315789494</v>
      </c>
      <c r="Y99" s="39">
        <f t="shared" si="50"/>
        <v>154.57894736842104</v>
      </c>
      <c r="Z99" s="39">
        <f t="shared" si="51"/>
        <v>1.5739130434782607</v>
      </c>
      <c r="AA99" s="153"/>
    </row>
    <row r="100" spans="1:27" s="1" customFormat="1" x14ac:dyDescent="0.25">
      <c r="A100" s="96" t="s">
        <v>211</v>
      </c>
      <c r="B100" s="101">
        <v>43689</v>
      </c>
      <c r="C100" s="36">
        <v>44109</v>
      </c>
      <c r="D100" s="24">
        <v>0.22700000000000001</v>
      </c>
      <c r="E100" s="24">
        <v>0.14000000000000001</v>
      </c>
      <c r="F100" s="24">
        <v>0.08</v>
      </c>
      <c r="G100" s="24">
        <v>4.5999999999999999E-2</v>
      </c>
      <c r="H100" s="24">
        <v>2E-3</v>
      </c>
      <c r="I100" s="24">
        <v>2E-3</v>
      </c>
      <c r="J100" s="39">
        <f t="shared" ref="J100:J163" si="52">D100-H100</f>
        <v>0.22500000000000001</v>
      </c>
      <c r="K100" s="39">
        <f t="shared" ref="K100:K163" si="53">E100-H100</f>
        <v>0.13800000000000001</v>
      </c>
      <c r="L100" s="39">
        <f t="shared" ref="L100:L163" si="54">F100-H100</f>
        <v>7.8E-2</v>
      </c>
      <c r="M100" s="39">
        <f t="shared" ref="M100:M163" si="55">G100-H100</f>
        <v>4.3999999999999997E-2</v>
      </c>
      <c r="N100" s="39">
        <f t="shared" ref="N100:N163" si="56">(11.85*J100)-(1.54*L100)-(0.08*M100)</f>
        <v>2.5426099999999998</v>
      </c>
      <c r="O100" s="39">
        <f t="shared" ref="O100:O163" si="57">(21.03*L100)-(5.43*J100)-(2.66*M100)</f>
        <v>0.30155000000000021</v>
      </c>
      <c r="P100" s="39">
        <f t="shared" ref="P100:P163" si="58">(24.52*M100)-(7.6*L100)-(1.67*J100)</f>
        <v>0.11032999999999987</v>
      </c>
      <c r="Q100" s="166">
        <v>0.05</v>
      </c>
      <c r="R100" s="166">
        <v>0.5</v>
      </c>
      <c r="S100" s="24">
        <v>0.01</v>
      </c>
      <c r="T100" s="162">
        <v>0.76000000000000012</v>
      </c>
      <c r="U100" s="39">
        <f t="shared" si="46"/>
        <v>334.55394736842095</v>
      </c>
      <c r="V100" s="39">
        <f t="shared" si="47"/>
        <v>39.677631578947391</v>
      </c>
      <c r="W100" s="39">
        <f t="shared" si="48"/>
        <v>14.517105263157873</v>
      </c>
      <c r="X100" s="39">
        <f t="shared" si="49"/>
        <v>33.726315789473666</v>
      </c>
      <c r="Y100" s="39">
        <f t="shared" si="50"/>
        <v>305.64473684210515</v>
      </c>
      <c r="Z100" s="39">
        <f t="shared" si="51"/>
        <v>1.6304347826086956</v>
      </c>
      <c r="AA100" s="153"/>
    </row>
    <row r="101" spans="1:27" s="1" customFormat="1" x14ac:dyDescent="0.25">
      <c r="A101" s="96" t="s">
        <v>212</v>
      </c>
      <c r="B101" s="101">
        <v>43689</v>
      </c>
      <c r="C101" s="36">
        <v>44109</v>
      </c>
      <c r="D101" s="24">
        <v>0.26</v>
      </c>
      <c r="E101" s="24">
        <v>0.159</v>
      </c>
      <c r="F101" s="24">
        <v>9.1999999999999998E-2</v>
      </c>
      <c r="G101" s="24">
        <v>5.2999999999999999E-2</v>
      </c>
      <c r="H101" s="24">
        <v>1E-3</v>
      </c>
      <c r="I101" s="24">
        <v>1E-3</v>
      </c>
      <c r="J101" s="39">
        <f t="shared" si="52"/>
        <v>0.25900000000000001</v>
      </c>
      <c r="K101" s="39">
        <f t="shared" si="53"/>
        <v>0.158</v>
      </c>
      <c r="L101" s="39">
        <f t="shared" si="54"/>
        <v>9.0999999999999998E-2</v>
      </c>
      <c r="M101" s="39">
        <f t="shared" si="55"/>
        <v>5.1999999999999998E-2</v>
      </c>
      <c r="N101" s="39">
        <f t="shared" si="56"/>
        <v>2.9248499999999997</v>
      </c>
      <c r="O101" s="39">
        <f t="shared" si="57"/>
        <v>0.36904000000000026</v>
      </c>
      <c r="P101" s="39">
        <f t="shared" si="58"/>
        <v>0.15090999999999999</v>
      </c>
      <c r="Q101" s="166">
        <v>0.05</v>
      </c>
      <c r="R101" s="166">
        <v>0.5</v>
      </c>
      <c r="S101" s="24">
        <v>0.01</v>
      </c>
      <c r="T101" s="162">
        <v>1.1400000000000001</v>
      </c>
      <c r="U101" s="39">
        <f t="shared" si="46"/>
        <v>256.56578947368416</v>
      </c>
      <c r="V101" s="39">
        <f t="shared" si="47"/>
        <v>32.37192982456142</v>
      </c>
      <c r="W101" s="39">
        <f t="shared" si="48"/>
        <v>13.237719298245612</v>
      </c>
      <c r="X101" s="39">
        <f t="shared" si="49"/>
        <v>22.484210526315781</v>
      </c>
      <c r="Y101" s="39">
        <f t="shared" si="50"/>
        <v>236.55263157894734</v>
      </c>
      <c r="Z101" s="39">
        <f t="shared" si="51"/>
        <v>1.639240506329114</v>
      </c>
      <c r="AA101" s="153"/>
    </row>
    <row r="102" spans="1:27" s="1" customFormat="1" x14ac:dyDescent="0.25">
      <c r="A102" s="96" t="s">
        <v>213</v>
      </c>
      <c r="B102" s="101">
        <v>43689</v>
      </c>
      <c r="C102" s="36">
        <v>44109</v>
      </c>
      <c r="D102" s="24">
        <v>0.20899999999999999</v>
      </c>
      <c r="E102" s="24">
        <v>0.13100000000000001</v>
      </c>
      <c r="F102" s="24">
        <v>6.7000000000000004E-2</v>
      </c>
      <c r="G102" s="24">
        <v>0.04</v>
      </c>
      <c r="H102" s="24">
        <v>1E-3</v>
      </c>
      <c r="I102" s="24">
        <v>1E-3</v>
      </c>
      <c r="J102" s="39">
        <f t="shared" si="52"/>
        <v>0.20799999999999999</v>
      </c>
      <c r="K102" s="39">
        <f t="shared" si="53"/>
        <v>0.13</v>
      </c>
      <c r="L102" s="39">
        <f t="shared" si="54"/>
        <v>6.6000000000000003E-2</v>
      </c>
      <c r="M102" s="39">
        <f t="shared" si="55"/>
        <v>3.9E-2</v>
      </c>
      <c r="N102" s="39">
        <f t="shared" si="56"/>
        <v>2.3600399999999997</v>
      </c>
      <c r="O102" s="39">
        <f t="shared" si="57"/>
        <v>0.15480000000000022</v>
      </c>
      <c r="P102" s="39">
        <f t="shared" si="58"/>
        <v>0.10732000000000003</v>
      </c>
      <c r="Q102" s="166">
        <v>0.05</v>
      </c>
      <c r="R102" s="166">
        <v>0.5</v>
      </c>
      <c r="S102" s="24">
        <v>0.01</v>
      </c>
      <c r="T102" s="162">
        <v>0.76000000000000012</v>
      </c>
      <c r="U102" s="39">
        <f t="shared" si="46"/>
        <v>310.5315789473683</v>
      </c>
      <c r="V102" s="39">
        <f t="shared" si="47"/>
        <v>20.368421052631604</v>
      </c>
      <c r="W102" s="39">
        <f t="shared" si="48"/>
        <v>14.121052631578948</v>
      </c>
      <c r="X102" s="39">
        <f t="shared" si="49"/>
        <v>45.671052631578981</v>
      </c>
      <c r="Y102" s="39">
        <f t="shared" si="50"/>
        <v>274.02631578947364</v>
      </c>
      <c r="Z102" s="39">
        <f t="shared" si="51"/>
        <v>1.5999999999999999</v>
      </c>
      <c r="AA102" s="153"/>
    </row>
    <row r="103" spans="1:27" s="1" customFormat="1" x14ac:dyDescent="0.25">
      <c r="A103" s="96" t="s">
        <v>214</v>
      </c>
      <c r="B103" s="101">
        <v>43689</v>
      </c>
      <c r="C103" s="36">
        <v>44109</v>
      </c>
      <c r="D103" s="24">
        <v>0.2</v>
      </c>
      <c r="E103" s="24">
        <v>0.127</v>
      </c>
      <c r="F103" s="24">
        <v>6.2E-2</v>
      </c>
      <c r="G103" s="24">
        <v>3.7999999999999999E-2</v>
      </c>
      <c r="H103" s="24">
        <v>1E-3</v>
      </c>
      <c r="I103" s="24">
        <v>3.0000000000000001E-3</v>
      </c>
      <c r="J103" s="39">
        <f t="shared" si="52"/>
        <v>0.19900000000000001</v>
      </c>
      <c r="K103" s="39">
        <f t="shared" si="53"/>
        <v>0.126</v>
      </c>
      <c r="L103" s="39">
        <f t="shared" si="54"/>
        <v>6.0999999999999999E-2</v>
      </c>
      <c r="M103" s="39">
        <f t="shared" si="55"/>
        <v>3.6999999999999998E-2</v>
      </c>
      <c r="N103" s="39">
        <f t="shared" si="56"/>
        <v>2.2612500000000004</v>
      </c>
      <c r="O103" s="39">
        <f t="shared" si="57"/>
        <v>0.10384000000000011</v>
      </c>
      <c r="P103" s="39">
        <f t="shared" si="58"/>
        <v>0.11130999999999996</v>
      </c>
      <c r="Q103" s="166">
        <v>0.05</v>
      </c>
      <c r="R103" s="166">
        <v>0.5</v>
      </c>
      <c r="S103" s="24">
        <v>0.01</v>
      </c>
      <c r="T103" s="162">
        <v>0.76000000000000012</v>
      </c>
      <c r="U103" s="39">
        <f t="shared" si="46"/>
        <v>297.53289473684208</v>
      </c>
      <c r="V103" s="39">
        <f t="shared" si="47"/>
        <v>13.663157894736855</v>
      </c>
      <c r="W103" s="39">
        <f t="shared" si="48"/>
        <v>14.646052631578941</v>
      </c>
      <c r="X103" s="39">
        <f t="shared" si="49"/>
        <v>53.399999999999956</v>
      </c>
      <c r="Y103" s="39">
        <f t="shared" si="50"/>
        <v>256.46052631578948</v>
      </c>
      <c r="Z103" s="39">
        <f t="shared" si="51"/>
        <v>1.5793650793650795</v>
      </c>
      <c r="AA103" s="153"/>
    </row>
    <row r="104" spans="1:27" s="1" customFormat="1" x14ac:dyDescent="0.25">
      <c r="A104" s="96" t="s">
        <v>215</v>
      </c>
      <c r="B104" s="101">
        <v>43689</v>
      </c>
      <c r="C104" s="36">
        <v>44109</v>
      </c>
      <c r="D104" s="24">
        <v>0.252</v>
      </c>
      <c r="E104" s="24">
        <v>0.158</v>
      </c>
      <c r="F104" s="24">
        <v>8.8999999999999996E-2</v>
      </c>
      <c r="G104" s="24">
        <v>5.1999999999999998E-2</v>
      </c>
      <c r="H104" s="24">
        <v>2E-3</v>
      </c>
      <c r="I104" s="24">
        <v>2E-3</v>
      </c>
      <c r="J104" s="39">
        <f t="shared" si="52"/>
        <v>0.25</v>
      </c>
      <c r="K104" s="39">
        <f t="shared" si="53"/>
        <v>0.156</v>
      </c>
      <c r="L104" s="39">
        <f t="shared" si="54"/>
        <v>8.6999999999999994E-2</v>
      </c>
      <c r="M104" s="39">
        <f t="shared" si="55"/>
        <v>4.9999999999999996E-2</v>
      </c>
      <c r="N104" s="39">
        <f t="shared" si="56"/>
        <v>2.8245200000000001</v>
      </c>
      <c r="O104" s="39">
        <f t="shared" si="57"/>
        <v>0.33911000000000002</v>
      </c>
      <c r="P104" s="39">
        <f t="shared" si="58"/>
        <v>0.1473000000000001</v>
      </c>
      <c r="Q104" s="166">
        <v>0.05</v>
      </c>
      <c r="R104" s="166">
        <v>0.5</v>
      </c>
      <c r="S104" s="24">
        <v>0.01</v>
      </c>
      <c r="T104" s="162">
        <v>0.76000000000000012</v>
      </c>
      <c r="U104" s="39">
        <f t="shared" si="46"/>
        <v>371.64736842105253</v>
      </c>
      <c r="V104" s="39">
        <f t="shared" si="47"/>
        <v>44.619736842105254</v>
      </c>
      <c r="W104" s="39">
        <f t="shared" si="48"/>
        <v>19.381578947368432</v>
      </c>
      <c r="X104" s="39">
        <f t="shared" si="49"/>
        <v>53.399999999999956</v>
      </c>
      <c r="Y104" s="39">
        <f t="shared" si="50"/>
        <v>330.23684210526312</v>
      </c>
      <c r="Z104" s="39">
        <f t="shared" si="51"/>
        <v>1.6025641025641026</v>
      </c>
      <c r="AA104" s="153"/>
    </row>
    <row r="105" spans="1:27" s="1" customFormat="1" x14ac:dyDescent="0.25">
      <c r="A105" s="96" t="s">
        <v>216</v>
      </c>
      <c r="B105" s="101">
        <v>43689</v>
      </c>
      <c r="C105" s="36">
        <v>44109</v>
      </c>
      <c r="D105" s="24">
        <v>1E-3</v>
      </c>
      <c r="E105" s="24">
        <v>1E-3</v>
      </c>
      <c r="F105" s="24">
        <v>1E-3</v>
      </c>
      <c r="G105" s="24">
        <v>1E-3</v>
      </c>
      <c r="H105" s="24">
        <v>0</v>
      </c>
      <c r="I105" s="24">
        <v>0</v>
      </c>
      <c r="J105" s="39">
        <f t="shared" si="52"/>
        <v>1E-3</v>
      </c>
      <c r="K105" s="39">
        <f t="shared" si="53"/>
        <v>1E-3</v>
      </c>
      <c r="L105" s="39">
        <f t="shared" si="54"/>
        <v>1E-3</v>
      </c>
      <c r="M105" s="39">
        <f t="shared" si="55"/>
        <v>1E-3</v>
      </c>
      <c r="N105" s="39">
        <f t="shared" si="56"/>
        <v>1.023E-2</v>
      </c>
      <c r="O105" s="39">
        <f t="shared" si="57"/>
        <v>1.294E-2</v>
      </c>
      <c r="P105" s="39">
        <f t="shared" si="58"/>
        <v>1.5250000000000001E-2</v>
      </c>
      <c r="Q105" s="166">
        <v>0.05</v>
      </c>
      <c r="R105" s="166">
        <v>0.5</v>
      </c>
      <c r="S105" s="24">
        <v>0.01</v>
      </c>
      <c r="T105" s="162">
        <v>0.76000000000000012</v>
      </c>
      <c r="U105" s="39">
        <f t="shared" si="46"/>
        <v>1.3460526315789469</v>
      </c>
      <c r="V105" s="39">
        <f t="shared" si="47"/>
        <v>1.7026315789473681</v>
      </c>
      <c r="W105" s="39">
        <f t="shared" si="48"/>
        <v>2.0065789473684208</v>
      </c>
      <c r="X105" s="39">
        <f t="shared" si="49"/>
        <v>2.4592105263157884</v>
      </c>
      <c r="Y105" s="39">
        <f t="shared" si="50"/>
        <v>0</v>
      </c>
      <c r="Z105" s="39">
        <f t="shared" si="51"/>
        <v>1</v>
      </c>
      <c r="AA105" s="153"/>
    </row>
    <row r="106" spans="1:27" s="1" customFormat="1" x14ac:dyDescent="0.25">
      <c r="A106" s="96" t="s">
        <v>217</v>
      </c>
      <c r="B106" s="101">
        <v>43689</v>
      </c>
      <c r="C106" s="36">
        <v>44109</v>
      </c>
      <c r="D106" s="131">
        <v>0.23300000000000001</v>
      </c>
      <c r="E106" s="131">
        <v>0.14199999999999999</v>
      </c>
      <c r="F106" s="131">
        <v>8.2000000000000003E-2</v>
      </c>
      <c r="G106" s="131">
        <v>4.5999999999999999E-2</v>
      </c>
      <c r="H106" s="131">
        <v>1E-3</v>
      </c>
      <c r="I106" s="131">
        <v>1E-3</v>
      </c>
      <c r="J106" s="39">
        <f t="shared" si="52"/>
        <v>0.23200000000000001</v>
      </c>
      <c r="K106" s="39">
        <f t="shared" si="53"/>
        <v>0.14099999999999999</v>
      </c>
      <c r="L106" s="39">
        <f t="shared" si="54"/>
        <v>8.1000000000000003E-2</v>
      </c>
      <c r="M106" s="39">
        <f t="shared" si="55"/>
        <v>4.4999999999999998E-2</v>
      </c>
      <c r="N106" s="39">
        <f t="shared" si="56"/>
        <v>2.62086</v>
      </c>
      <c r="O106" s="39">
        <f t="shared" si="57"/>
        <v>0.3239700000000002</v>
      </c>
      <c r="P106" s="39">
        <f t="shared" si="58"/>
        <v>0.10035999999999989</v>
      </c>
      <c r="Q106" s="166">
        <v>0.05</v>
      </c>
      <c r="R106" s="166">
        <v>0.5</v>
      </c>
      <c r="S106" s="24">
        <v>0.01</v>
      </c>
      <c r="T106" s="162">
        <v>0.76000000000000012</v>
      </c>
      <c r="U106" s="39">
        <f t="shared" si="46"/>
        <v>344.84999999999991</v>
      </c>
      <c r="V106" s="39">
        <f t="shared" si="47"/>
        <v>42.62763157894738</v>
      </c>
      <c r="W106" s="39">
        <f t="shared" si="48"/>
        <v>13.20526315789472</v>
      </c>
      <c r="X106" s="39">
        <f t="shared" si="49"/>
        <v>27.051315789473527</v>
      </c>
      <c r="Y106" s="39">
        <f t="shared" si="50"/>
        <v>319.6973684210526</v>
      </c>
      <c r="Z106" s="39">
        <f t="shared" si="51"/>
        <v>1.645390070921986</v>
      </c>
      <c r="AA106" s="153"/>
    </row>
    <row r="107" spans="1:27" s="1" customFormat="1" x14ac:dyDescent="0.25">
      <c r="A107" s="96" t="s">
        <v>218</v>
      </c>
      <c r="B107" s="101">
        <v>43689</v>
      </c>
      <c r="C107" s="36">
        <v>44109</v>
      </c>
      <c r="D107" s="131">
        <v>0.23699999999999999</v>
      </c>
      <c r="E107" s="131">
        <v>0.14599999999999999</v>
      </c>
      <c r="F107" s="131">
        <v>7.5999999999999998E-2</v>
      </c>
      <c r="G107" s="131">
        <v>4.5999999999999999E-2</v>
      </c>
      <c r="H107" s="131">
        <v>1E-3</v>
      </c>
      <c r="I107" s="131">
        <v>1E-3</v>
      </c>
      <c r="J107" s="39">
        <f t="shared" si="52"/>
        <v>0.23599999999999999</v>
      </c>
      <c r="K107" s="39">
        <f t="shared" si="53"/>
        <v>0.14499999999999999</v>
      </c>
      <c r="L107" s="39">
        <f t="shared" si="54"/>
        <v>7.4999999999999997E-2</v>
      </c>
      <c r="M107" s="39">
        <f t="shared" si="55"/>
        <v>4.4999999999999998E-2</v>
      </c>
      <c r="N107" s="39">
        <f t="shared" si="56"/>
        <v>2.6774999999999998</v>
      </c>
      <c r="O107" s="39">
        <f t="shared" si="57"/>
        <v>0.17607000000000009</v>
      </c>
      <c r="P107" s="39">
        <f t="shared" si="58"/>
        <v>0.13928000000000001</v>
      </c>
      <c r="Q107" s="166">
        <v>0.05</v>
      </c>
      <c r="R107" s="166">
        <v>0.5</v>
      </c>
      <c r="S107" s="24">
        <v>0.01</v>
      </c>
      <c r="T107" s="162">
        <v>0.76000000000000012</v>
      </c>
      <c r="U107" s="39">
        <f t="shared" si="46"/>
        <v>352.30263157894723</v>
      </c>
      <c r="V107" s="39">
        <f t="shared" si="47"/>
        <v>23.167105263157904</v>
      </c>
      <c r="W107" s="39">
        <f t="shared" si="48"/>
        <v>18.326315789473682</v>
      </c>
      <c r="X107" s="39">
        <f t="shared" si="49"/>
        <v>36.888157894736764</v>
      </c>
      <c r="Y107" s="39">
        <f t="shared" si="50"/>
        <v>319.69736842105254</v>
      </c>
      <c r="Z107" s="39">
        <f t="shared" si="51"/>
        <v>1.6275862068965516</v>
      </c>
      <c r="AA107" s="153"/>
    </row>
    <row r="108" spans="1:27" s="1" customFormat="1" x14ac:dyDescent="0.25">
      <c r="A108" s="96" t="s">
        <v>219</v>
      </c>
      <c r="B108" s="101">
        <v>43689</v>
      </c>
      <c r="C108" s="36">
        <v>44109</v>
      </c>
      <c r="D108" s="131">
        <v>0.193</v>
      </c>
      <c r="E108" s="131">
        <v>0.11799999999999999</v>
      </c>
      <c r="F108" s="131">
        <v>5.6000000000000001E-2</v>
      </c>
      <c r="G108" s="131">
        <v>3.5999999999999997E-2</v>
      </c>
      <c r="H108" s="131">
        <v>1E-3</v>
      </c>
      <c r="I108" s="131">
        <v>1E-3</v>
      </c>
      <c r="J108" s="39">
        <f t="shared" si="52"/>
        <v>0.192</v>
      </c>
      <c r="K108" s="39">
        <f t="shared" si="53"/>
        <v>0.11699999999999999</v>
      </c>
      <c r="L108" s="39">
        <f t="shared" si="54"/>
        <v>5.5E-2</v>
      </c>
      <c r="M108" s="39">
        <f t="shared" si="55"/>
        <v>3.4999999999999996E-2</v>
      </c>
      <c r="N108" s="39">
        <f t="shared" si="56"/>
        <v>2.1877</v>
      </c>
      <c r="O108" s="39">
        <f t="shared" si="57"/>
        <v>2.0990000000000245E-2</v>
      </c>
      <c r="P108" s="39">
        <f t="shared" si="58"/>
        <v>0.11955999999999989</v>
      </c>
      <c r="Q108" s="166">
        <v>0.05</v>
      </c>
      <c r="R108" s="166">
        <v>0.5</v>
      </c>
      <c r="S108" s="24">
        <v>0.01</v>
      </c>
      <c r="T108" s="162">
        <v>1.1400000000000001</v>
      </c>
      <c r="U108" s="39">
        <f t="shared" si="46"/>
        <v>191.90350877192981</v>
      </c>
      <c r="V108" s="39">
        <f t="shared" si="47"/>
        <v>1.84122807017546</v>
      </c>
      <c r="W108" s="39">
        <f t="shared" si="48"/>
        <v>10.487719298245603</v>
      </c>
      <c r="X108" s="39">
        <f t="shared" si="49"/>
        <v>16.160526315789443</v>
      </c>
      <c r="Y108" s="39">
        <f t="shared" si="50"/>
        <v>175.65789473684214</v>
      </c>
      <c r="Z108" s="39">
        <f t="shared" si="51"/>
        <v>1.6410256410256412</v>
      </c>
      <c r="AA108" s="153"/>
    </row>
    <row r="109" spans="1:27" s="1" customFormat="1" x14ac:dyDescent="0.25">
      <c r="A109" s="96" t="s">
        <v>220</v>
      </c>
      <c r="B109" s="101">
        <v>43689</v>
      </c>
      <c r="C109" s="36">
        <v>44109</v>
      </c>
      <c r="D109" s="131">
        <v>0.17199999999999999</v>
      </c>
      <c r="E109" s="131">
        <v>0.112</v>
      </c>
      <c r="F109" s="131">
        <v>5.3999999999999999E-2</v>
      </c>
      <c r="G109" s="131">
        <v>3.3000000000000002E-2</v>
      </c>
      <c r="H109" s="131">
        <v>1E-3</v>
      </c>
      <c r="I109" s="131">
        <v>2E-3</v>
      </c>
      <c r="J109" s="39">
        <f t="shared" si="52"/>
        <v>0.17099999999999999</v>
      </c>
      <c r="K109" s="39">
        <f t="shared" si="53"/>
        <v>0.111</v>
      </c>
      <c r="L109" s="39">
        <f t="shared" si="54"/>
        <v>5.2999999999999999E-2</v>
      </c>
      <c r="M109" s="39">
        <f t="shared" si="55"/>
        <v>3.2000000000000001E-2</v>
      </c>
      <c r="N109" s="39">
        <f t="shared" si="56"/>
        <v>1.94217</v>
      </c>
      <c r="O109" s="39">
        <f t="shared" si="57"/>
        <v>0.10094000000000011</v>
      </c>
      <c r="P109" s="39">
        <f t="shared" si="58"/>
        <v>9.6270000000000022E-2</v>
      </c>
      <c r="Q109" s="166">
        <v>0.05</v>
      </c>
      <c r="R109" s="166">
        <v>0.5</v>
      </c>
      <c r="S109" s="24">
        <v>0.01</v>
      </c>
      <c r="T109" s="162">
        <v>1.1400000000000001</v>
      </c>
      <c r="U109" s="39">
        <f t="shared" si="46"/>
        <v>170.3657894736842</v>
      </c>
      <c r="V109" s="39">
        <f t="shared" si="47"/>
        <v>8.8543859649122894</v>
      </c>
      <c r="W109" s="39">
        <f t="shared" si="48"/>
        <v>8.4447368421052644</v>
      </c>
      <c r="X109" s="39">
        <f t="shared" si="49"/>
        <v>41.455263157894777</v>
      </c>
      <c r="Y109" s="39">
        <f t="shared" si="50"/>
        <v>140.52631578947364</v>
      </c>
      <c r="Z109" s="39">
        <f t="shared" si="51"/>
        <v>1.5405405405405403</v>
      </c>
      <c r="AA109" s="153"/>
    </row>
    <row r="110" spans="1:27" s="1" customFormat="1" x14ac:dyDescent="0.25">
      <c r="A110" s="96" t="s">
        <v>221</v>
      </c>
      <c r="B110" s="101">
        <v>43689</v>
      </c>
      <c r="C110" s="36">
        <v>44109</v>
      </c>
      <c r="D110" s="131">
        <v>0.21099999999999999</v>
      </c>
      <c r="E110" s="131">
        <v>0.13100000000000001</v>
      </c>
      <c r="F110" s="131">
        <v>6.5000000000000002E-2</v>
      </c>
      <c r="G110" s="131">
        <v>0.04</v>
      </c>
      <c r="H110" s="131">
        <v>1E-3</v>
      </c>
      <c r="I110" s="131">
        <v>2E-3</v>
      </c>
      <c r="J110" s="39">
        <f t="shared" si="52"/>
        <v>0.21</v>
      </c>
      <c r="K110" s="39">
        <f t="shared" si="53"/>
        <v>0.13</v>
      </c>
      <c r="L110" s="39">
        <f t="shared" si="54"/>
        <v>6.4000000000000001E-2</v>
      </c>
      <c r="M110" s="39">
        <f t="shared" si="55"/>
        <v>3.9E-2</v>
      </c>
      <c r="N110" s="39">
        <f t="shared" si="56"/>
        <v>2.3868199999999997</v>
      </c>
      <c r="O110" s="39">
        <f t="shared" si="57"/>
        <v>0.10188000000000014</v>
      </c>
      <c r="P110" s="39">
        <f t="shared" si="58"/>
        <v>0.11918000000000006</v>
      </c>
      <c r="Q110" s="166">
        <v>0.05</v>
      </c>
      <c r="R110" s="166">
        <v>0.5</v>
      </c>
      <c r="S110" s="24">
        <v>0.01</v>
      </c>
      <c r="T110" s="162">
        <v>1.1400000000000001</v>
      </c>
      <c r="U110" s="39">
        <f t="shared" si="46"/>
        <v>209.37017543859645</v>
      </c>
      <c r="V110" s="39">
        <f t="shared" si="47"/>
        <v>8.9368421052631692</v>
      </c>
      <c r="W110" s="39">
        <f t="shared" si="48"/>
        <v>10.454385964912285</v>
      </c>
      <c r="X110" s="39">
        <f t="shared" si="49"/>
        <v>25.76315789473686</v>
      </c>
      <c r="Y110" s="39">
        <f t="shared" si="50"/>
        <v>187.3684210526315</v>
      </c>
      <c r="Z110" s="39">
        <f t="shared" si="51"/>
        <v>1.6153846153846152</v>
      </c>
      <c r="AA110" s="153"/>
    </row>
    <row r="111" spans="1:27" s="1" customFormat="1" x14ac:dyDescent="0.25">
      <c r="A111" s="96" t="s">
        <v>222</v>
      </c>
      <c r="B111" s="101">
        <v>43689</v>
      </c>
      <c r="C111" s="36">
        <v>44109</v>
      </c>
      <c r="D111" s="131">
        <v>0.33700000000000002</v>
      </c>
      <c r="E111" s="131">
        <v>0.21</v>
      </c>
      <c r="F111" s="131">
        <v>0.115</v>
      </c>
      <c r="G111" s="131">
        <v>6.7000000000000004E-2</v>
      </c>
      <c r="H111" s="131">
        <v>1E-3</v>
      </c>
      <c r="I111" s="131">
        <v>2E-3</v>
      </c>
      <c r="J111" s="39">
        <f t="shared" si="52"/>
        <v>0.33600000000000002</v>
      </c>
      <c r="K111" s="39">
        <f t="shared" si="53"/>
        <v>0.20899999999999999</v>
      </c>
      <c r="L111" s="39">
        <f t="shared" si="54"/>
        <v>0.114</v>
      </c>
      <c r="M111" s="39">
        <f t="shared" si="55"/>
        <v>6.6000000000000003E-2</v>
      </c>
      <c r="N111" s="39">
        <f t="shared" si="56"/>
        <v>3.8007600000000004</v>
      </c>
      <c r="O111" s="39">
        <f t="shared" si="57"/>
        <v>0.39738000000000018</v>
      </c>
      <c r="P111" s="39">
        <f t="shared" si="58"/>
        <v>0.19079999999999997</v>
      </c>
      <c r="Q111" s="166">
        <v>0.05</v>
      </c>
      <c r="R111" s="166">
        <v>0.5</v>
      </c>
      <c r="S111" s="24">
        <v>0.01</v>
      </c>
      <c r="T111" s="162">
        <v>1.1400000000000001</v>
      </c>
      <c r="U111" s="39">
        <f t="shared" si="46"/>
        <v>333.4</v>
      </c>
      <c r="V111" s="39">
        <f t="shared" si="47"/>
        <v>34.857894736842113</v>
      </c>
      <c r="W111" s="39">
        <f t="shared" si="48"/>
        <v>16.736842105263154</v>
      </c>
      <c r="X111" s="39">
        <f t="shared" si="49"/>
        <v>45.202631578947198</v>
      </c>
      <c r="Y111" s="39">
        <f t="shared" si="50"/>
        <v>297.4473684210526</v>
      </c>
      <c r="Z111" s="39">
        <f t="shared" si="51"/>
        <v>1.6076555023923447</v>
      </c>
      <c r="AA111" s="153"/>
    </row>
    <row r="112" spans="1:27" s="1" customFormat="1" x14ac:dyDescent="0.25">
      <c r="A112" s="96" t="s">
        <v>223</v>
      </c>
      <c r="B112" s="101">
        <v>43689</v>
      </c>
      <c r="C112" s="36">
        <v>44109</v>
      </c>
      <c r="D112" s="131">
        <v>0.224</v>
      </c>
      <c r="E112" s="131">
        <v>0.14000000000000001</v>
      </c>
      <c r="F112" s="131">
        <v>7.9000000000000001E-2</v>
      </c>
      <c r="G112" s="131">
        <v>4.5999999999999999E-2</v>
      </c>
      <c r="H112" s="131">
        <v>1E-3</v>
      </c>
      <c r="I112" s="131">
        <v>1E-3</v>
      </c>
      <c r="J112" s="39">
        <f t="shared" si="52"/>
        <v>0.223</v>
      </c>
      <c r="K112" s="39">
        <f t="shared" si="53"/>
        <v>0.13900000000000001</v>
      </c>
      <c r="L112" s="39">
        <f t="shared" si="54"/>
        <v>7.8E-2</v>
      </c>
      <c r="M112" s="39">
        <f t="shared" si="55"/>
        <v>4.4999999999999998E-2</v>
      </c>
      <c r="N112" s="39">
        <f t="shared" si="56"/>
        <v>2.5188299999999999</v>
      </c>
      <c r="O112" s="39">
        <f t="shared" si="57"/>
        <v>0.30975000000000008</v>
      </c>
      <c r="P112" s="39">
        <f t="shared" si="58"/>
        <v>0.13818999999999998</v>
      </c>
      <c r="Q112" s="166">
        <v>0.05</v>
      </c>
      <c r="R112" s="166">
        <v>0.5</v>
      </c>
      <c r="S112" s="24">
        <v>0.01</v>
      </c>
      <c r="T112" s="162">
        <v>1.1400000000000001</v>
      </c>
      <c r="U112" s="39">
        <f t="shared" si="46"/>
        <v>220.94999999999996</v>
      </c>
      <c r="V112" s="39">
        <f t="shared" si="47"/>
        <v>27.171052631578949</v>
      </c>
      <c r="W112" s="39">
        <f t="shared" si="48"/>
        <v>12.1219298245614</v>
      </c>
      <c r="X112" s="39">
        <f t="shared" si="49"/>
        <v>31.150000000000013</v>
      </c>
      <c r="Y112" s="39">
        <f t="shared" si="50"/>
        <v>196.73684210526312</v>
      </c>
      <c r="Z112" s="39">
        <f t="shared" si="51"/>
        <v>1.6043165467625897</v>
      </c>
      <c r="AA112" s="153"/>
    </row>
    <row r="113" spans="1:27" s="1" customFormat="1" x14ac:dyDescent="0.25">
      <c r="A113" s="96" t="s">
        <v>224</v>
      </c>
      <c r="B113" s="101">
        <v>43689</v>
      </c>
      <c r="C113" s="36">
        <v>44109</v>
      </c>
      <c r="D113" s="131">
        <v>0.2</v>
      </c>
      <c r="E113" s="131">
        <v>0.121</v>
      </c>
      <c r="F113" s="131">
        <v>0.06</v>
      </c>
      <c r="G113" s="131">
        <v>3.9E-2</v>
      </c>
      <c r="H113" s="131">
        <v>1E-3</v>
      </c>
      <c r="I113" s="131">
        <v>0</v>
      </c>
      <c r="J113" s="39">
        <f t="shared" si="52"/>
        <v>0.19900000000000001</v>
      </c>
      <c r="K113" s="39">
        <f t="shared" si="53"/>
        <v>0.12</v>
      </c>
      <c r="L113" s="39">
        <f t="shared" si="54"/>
        <v>5.8999999999999997E-2</v>
      </c>
      <c r="M113" s="39">
        <f t="shared" si="55"/>
        <v>3.7999999999999999E-2</v>
      </c>
      <c r="N113" s="39">
        <f t="shared" si="56"/>
        <v>2.2642500000000001</v>
      </c>
      <c r="O113" s="39">
        <f t="shared" si="57"/>
        <v>5.9119999999999895E-2</v>
      </c>
      <c r="P113" s="39">
        <f t="shared" si="58"/>
        <v>0.15102999999999994</v>
      </c>
      <c r="Q113" s="166">
        <v>0.05</v>
      </c>
      <c r="R113" s="166">
        <v>0.5</v>
      </c>
      <c r="S113" s="24">
        <v>0.01</v>
      </c>
      <c r="T113" s="162">
        <v>1.1400000000000001</v>
      </c>
      <c r="U113" s="39">
        <f t="shared" si="46"/>
        <v>198.61842105263159</v>
      </c>
      <c r="V113" s="39">
        <f t="shared" si="47"/>
        <v>5.1859649122806912</v>
      </c>
      <c r="W113" s="39">
        <f t="shared" si="48"/>
        <v>13.248245614035079</v>
      </c>
      <c r="X113" s="39">
        <f t="shared" si="49"/>
        <v>11.710526315789416</v>
      </c>
      <c r="Y113" s="39">
        <f t="shared" si="50"/>
        <v>185.02631578947367</v>
      </c>
      <c r="Z113" s="39">
        <f t="shared" si="51"/>
        <v>1.6583333333333334</v>
      </c>
      <c r="AA113" s="153"/>
    </row>
    <row r="114" spans="1:27" s="26" customFormat="1" x14ac:dyDescent="0.25">
      <c r="A114" s="96" t="s">
        <v>225</v>
      </c>
      <c r="B114" s="101">
        <v>43689</v>
      </c>
      <c r="C114" s="36">
        <v>44109</v>
      </c>
      <c r="D114" s="131">
        <v>0.247</v>
      </c>
      <c r="E114" s="131">
        <v>0.152</v>
      </c>
      <c r="F114" s="131">
        <v>8.5000000000000006E-2</v>
      </c>
      <c r="G114" s="131">
        <v>4.9000000000000002E-2</v>
      </c>
      <c r="H114" s="131">
        <v>1E-3</v>
      </c>
      <c r="I114" s="131">
        <v>0</v>
      </c>
      <c r="J114" s="39">
        <f t="shared" si="52"/>
        <v>0.246</v>
      </c>
      <c r="K114" s="39">
        <f t="shared" si="53"/>
        <v>0.151</v>
      </c>
      <c r="L114" s="39">
        <f t="shared" si="54"/>
        <v>8.4000000000000005E-2</v>
      </c>
      <c r="M114" s="39">
        <f t="shared" si="55"/>
        <v>4.8000000000000001E-2</v>
      </c>
      <c r="N114" s="39">
        <f t="shared" si="56"/>
        <v>2.7818999999999998</v>
      </c>
      <c r="O114" s="39">
        <f t="shared" si="57"/>
        <v>0.30306000000000033</v>
      </c>
      <c r="P114" s="39">
        <f t="shared" si="58"/>
        <v>0.12774000000000008</v>
      </c>
      <c r="Q114" s="166">
        <v>0.05</v>
      </c>
      <c r="R114" s="166">
        <v>0.5</v>
      </c>
      <c r="S114" s="24">
        <v>0.01</v>
      </c>
      <c r="T114" s="162">
        <v>1.1400000000000001</v>
      </c>
      <c r="U114" s="39">
        <f t="shared" si="46"/>
        <v>244.02631578947364</v>
      </c>
      <c r="V114" s="39">
        <f t="shared" si="47"/>
        <v>26.584210526315818</v>
      </c>
      <c r="W114" s="39">
        <f t="shared" si="48"/>
        <v>11.205263157894743</v>
      </c>
      <c r="X114" s="39">
        <f t="shared" si="49"/>
        <v>25.060526315789438</v>
      </c>
      <c r="Y114" s="39">
        <f t="shared" si="50"/>
        <v>222.49999999999997</v>
      </c>
      <c r="Z114" s="39">
        <f t="shared" si="51"/>
        <v>1.6291390728476822</v>
      </c>
      <c r="AA114" s="96"/>
    </row>
    <row r="115" spans="1:27" s="1" customFormat="1" x14ac:dyDescent="0.25">
      <c r="A115" s="96" t="s">
        <v>426</v>
      </c>
      <c r="B115" s="101">
        <v>43334</v>
      </c>
      <c r="C115" s="36">
        <v>44109</v>
      </c>
      <c r="D115" s="131">
        <v>0.13600000000000001</v>
      </c>
      <c r="E115" s="131">
        <v>8.1000000000000003E-2</v>
      </c>
      <c r="F115" s="131">
        <v>0.05</v>
      </c>
      <c r="G115" s="131">
        <v>0.03</v>
      </c>
      <c r="H115" s="131">
        <v>1E-3</v>
      </c>
      <c r="I115" s="131">
        <v>0</v>
      </c>
      <c r="J115" s="39">
        <f t="shared" si="52"/>
        <v>0.13500000000000001</v>
      </c>
      <c r="K115" s="39">
        <f t="shared" si="53"/>
        <v>0.08</v>
      </c>
      <c r="L115" s="39">
        <f t="shared" si="54"/>
        <v>4.9000000000000002E-2</v>
      </c>
      <c r="M115" s="39">
        <f t="shared" si="55"/>
        <v>2.8999999999999998E-2</v>
      </c>
      <c r="N115" s="39">
        <f t="shared" si="56"/>
        <v>1.5219699999999998</v>
      </c>
      <c r="O115" s="39">
        <f t="shared" si="57"/>
        <v>0.22028000000000003</v>
      </c>
      <c r="P115" s="39">
        <f t="shared" si="58"/>
        <v>0.11322999999999991</v>
      </c>
      <c r="Q115" s="166">
        <v>0.05</v>
      </c>
      <c r="R115" s="166">
        <v>0.5</v>
      </c>
      <c r="S115" s="24">
        <v>0.01</v>
      </c>
      <c r="T115" s="162">
        <v>3.7333333333333334</v>
      </c>
      <c r="U115" s="39">
        <f t="shared" si="46"/>
        <v>40.767053571428562</v>
      </c>
      <c r="V115" s="39">
        <f t="shared" si="47"/>
        <v>5.9003571428571435</v>
      </c>
      <c r="W115" s="39">
        <f t="shared" si="48"/>
        <v>3.0329464285714258</v>
      </c>
      <c r="X115" s="39">
        <f t="shared" si="49"/>
        <v>0.715178571428572</v>
      </c>
      <c r="Y115" s="39">
        <f t="shared" si="50"/>
        <v>39.334821428571431</v>
      </c>
      <c r="Z115" s="39">
        <f t="shared" si="51"/>
        <v>1.6875</v>
      </c>
      <c r="AA115" s="153"/>
    </row>
    <row r="116" spans="1:27" s="1" customFormat="1" x14ac:dyDescent="0.25">
      <c r="A116" s="96" t="s">
        <v>427</v>
      </c>
      <c r="B116" s="101">
        <v>43334</v>
      </c>
      <c r="C116" s="36">
        <v>44109</v>
      </c>
      <c r="D116" s="131">
        <v>0.19600000000000001</v>
      </c>
      <c r="E116" s="131">
        <v>0.11600000000000001</v>
      </c>
      <c r="F116" s="131">
        <v>7.4999999999999997E-2</v>
      </c>
      <c r="G116" s="131">
        <v>4.3999999999999997E-2</v>
      </c>
      <c r="H116" s="131">
        <v>1E-3</v>
      </c>
      <c r="I116" s="131">
        <v>0</v>
      </c>
      <c r="J116" s="39">
        <f t="shared" si="52"/>
        <v>0.19500000000000001</v>
      </c>
      <c r="K116" s="39">
        <f t="shared" si="53"/>
        <v>0.115</v>
      </c>
      <c r="L116" s="39">
        <f t="shared" si="54"/>
        <v>7.3999999999999996E-2</v>
      </c>
      <c r="M116" s="39">
        <f t="shared" si="55"/>
        <v>4.2999999999999997E-2</v>
      </c>
      <c r="N116" s="39">
        <f t="shared" si="56"/>
        <v>2.1933500000000001</v>
      </c>
      <c r="O116" s="39">
        <f t="shared" si="57"/>
        <v>0.38298999999999989</v>
      </c>
      <c r="P116" s="39">
        <f t="shared" si="58"/>
        <v>0.16631000000000007</v>
      </c>
      <c r="Q116" s="166">
        <v>0.05</v>
      </c>
      <c r="R116" s="166">
        <v>0.5</v>
      </c>
      <c r="S116" s="24">
        <v>0.01</v>
      </c>
      <c r="T116" s="162">
        <v>3.7333333333333334</v>
      </c>
      <c r="U116" s="39">
        <f t="shared" si="46"/>
        <v>58.750446428571429</v>
      </c>
      <c r="V116" s="39">
        <f t="shared" si="47"/>
        <v>10.25866071428571</v>
      </c>
      <c r="W116" s="39">
        <f t="shared" si="48"/>
        <v>4.4547321428571447</v>
      </c>
      <c r="X116" s="39">
        <f t="shared" si="49"/>
        <v>0.357589285714286</v>
      </c>
      <c r="Y116" s="39">
        <f t="shared" si="50"/>
        <v>57.214285714285708</v>
      </c>
      <c r="Z116" s="39">
        <f t="shared" si="51"/>
        <v>1.6956521739130435</v>
      </c>
      <c r="AA116" s="153"/>
    </row>
    <row r="117" spans="1:27" s="1" customFormat="1" x14ac:dyDescent="0.25">
      <c r="A117" s="96" t="s">
        <v>428</v>
      </c>
      <c r="B117" s="101">
        <v>43334</v>
      </c>
      <c r="C117" s="36">
        <v>44109</v>
      </c>
      <c r="D117" s="131">
        <v>0.14499999999999999</v>
      </c>
      <c r="E117" s="131">
        <v>8.5999999999999993E-2</v>
      </c>
      <c r="F117" s="131">
        <v>5.6000000000000001E-2</v>
      </c>
      <c r="G117" s="131">
        <v>3.1E-2</v>
      </c>
      <c r="H117" s="131">
        <v>1E-3</v>
      </c>
      <c r="I117" s="131">
        <v>0</v>
      </c>
      <c r="J117" s="39">
        <f t="shared" si="52"/>
        <v>0.14399999999999999</v>
      </c>
      <c r="K117" s="39">
        <f t="shared" si="53"/>
        <v>8.4999999999999992E-2</v>
      </c>
      <c r="L117" s="39">
        <f t="shared" si="54"/>
        <v>5.5E-2</v>
      </c>
      <c r="M117" s="39">
        <f t="shared" si="55"/>
        <v>0.03</v>
      </c>
      <c r="N117" s="39">
        <f t="shared" si="56"/>
        <v>1.6193</v>
      </c>
      <c r="O117" s="39">
        <f t="shared" si="57"/>
        <v>0.29493000000000025</v>
      </c>
      <c r="P117" s="39">
        <f t="shared" si="58"/>
        <v>7.7119999999999966E-2</v>
      </c>
      <c r="Q117" s="166">
        <v>0.05</v>
      </c>
      <c r="R117" s="166">
        <v>0.5</v>
      </c>
      <c r="S117" s="24">
        <v>0.01</v>
      </c>
      <c r="T117" s="162">
        <v>3.7333333333333334</v>
      </c>
      <c r="U117" s="39">
        <f t="shared" si="46"/>
        <v>43.374107142857135</v>
      </c>
      <c r="V117" s="39">
        <f t="shared" si="47"/>
        <v>7.8999107142857206</v>
      </c>
      <c r="W117" s="39">
        <f t="shared" si="48"/>
        <v>2.0657142857142849</v>
      </c>
      <c r="X117" s="39">
        <f t="shared" si="49"/>
        <v>0.357589285714286</v>
      </c>
      <c r="Y117" s="39">
        <f t="shared" si="50"/>
        <v>42.195535714285704</v>
      </c>
      <c r="Z117" s="39">
        <f t="shared" si="51"/>
        <v>1.6941176470588235</v>
      </c>
      <c r="AA117" s="153"/>
    </row>
    <row r="118" spans="1:27" s="1" customFormat="1" x14ac:dyDescent="0.25">
      <c r="A118" s="96" t="s">
        <v>429</v>
      </c>
      <c r="B118" s="101">
        <v>43334</v>
      </c>
      <c r="C118" s="36">
        <v>44109</v>
      </c>
      <c r="D118" s="131">
        <v>0.123</v>
      </c>
      <c r="E118" s="131">
        <v>7.2999999999999995E-2</v>
      </c>
      <c r="F118" s="131">
        <v>4.8000000000000001E-2</v>
      </c>
      <c r="G118" s="131">
        <v>2.7E-2</v>
      </c>
      <c r="H118" s="131">
        <v>1E-3</v>
      </c>
      <c r="I118" s="131">
        <v>1E-3</v>
      </c>
      <c r="J118" s="39">
        <f t="shared" si="52"/>
        <v>0.122</v>
      </c>
      <c r="K118" s="39">
        <f t="shared" si="53"/>
        <v>7.1999999999999995E-2</v>
      </c>
      <c r="L118" s="39">
        <f t="shared" si="54"/>
        <v>4.7E-2</v>
      </c>
      <c r="M118" s="39">
        <f t="shared" si="55"/>
        <v>2.5999999999999999E-2</v>
      </c>
      <c r="N118" s="39">
        <f t="shared" si="56"/>
        <v>1.37124</v>
      </c>
      <c r="O118" s="39">
        <f t="shared" si="57"/>
        <v>0.25679000000000007</v>
      </c>
      <c r="P118" s="39">
        <f t="shared" si="58"/>
        <v>7.6580000000000037E-2</v>
      </c>
      <c r="Q118" s="166">
        <v>0.05</v>
      </c>
      <c r="R118" s="166">
        <v>0.5</v>
      </c>
      <c r="S118" s="24">
        <v>0.01</v>
      </c>
      <c r="T118" s="162">
        <v>2.8000000000000003</v>
      </c>
      <c r="U118" s="39">
        <f t="shared" si="46"/>
        <v>48.972857142857137</v>
      </c>
      <c r="V118" s="39">
        <f t="shared" si="47"/>
        <v>9.1710714285714303</v>
      </c>
      <c r="W118" s="39">
        <f t="shared" si="48"/>
        <v>2.7350000000000008</v>
      </c>
      <c r="X118" s="39">
        <f t="shared" si="49"/>
        <v>0.38142857142855591</v>
      </c>
      <c r="Y118" s="39">
        <f t="shared" si="50"/>
        <v>47.678571428571423</v>
      </c>
      <c r="Z118" s="39">
        <f t="shared" si="51"/>
        <v>1.6944444444444446</v>
      </c>
      <c r="AA118" s="153"/>
    </row>
    <row r="119" spans="1:27" s="1" customFormat="1" x14ac:dyDescent="0.25">
      <c r="A119" s="96" t="s">
        <v>430</v>
      </c>
      <c r="B119" s="101">
        <v>43334</v>
      </c>
      <c r="C119" s="36">
        <v>44109</v>
      </c>
      <c r="D119" s="131">
        <v>0.14299999999999999</v>
      </c>
      <c r="E119" s="131">
        <v>8.5000000000000006E-2</v>
      </c>
      <c r="F119" s="131">
        <v>0.05</v>
      </c>
      <c r="G119" s="131">
        <v>0.03</v>
      </c>
      <c r="H119" s="131">
        <v>1E-3</v>
      </c>
      <c r="I119" s="131">
        <v>0</v>
      </c>
      <c r="J119" s="39">
        <f t="shared" si="52"/>
        <v>0.14199999999999999</v>
      </c>
      <c r="K119" s="39">
        <f t="shared" si="53"/>
        <v>8.4000000000000005E-2</v>
      </c>
      <c r="L119" s="39">
        <f t="shared" si="54"/>
        <v>4.9000000000000002E-2</v>
      </c>
      <c r="M119" s="39">
        <f t="shared" si="55"/>
        <v>2.8999999999999998E-2</v>
      </c>
      <c r="N119" s="39">
        <f t="shared" si="56"/>
        <v>1.6049199999999997</v>
      </c>
      <c r="O119" s="39">
        <f t="shared" si="57"/>
        <v>0.18227000000000015</v>
      </c>
      <c r="P119" s="39">
        <f t="shared" si="58"/>
        <v>0.10153999999999996</v>
      </c>
      <c r="Q119" s="166">
        <v>0.05</v>
      </c>
      <c r="R119" s="166">
        <v>0.5</v>
      </c>
      <c r="S119" s="24">
        <v>0.01</v>
      </c>
      <c r="T119" s="162">
        <v>1.8666666666666667</v>
      </c>
      <c r="U119" s="39">
        <f t="shared" si="46"/>
        <v>85.977857142857104</v>
      </c>
      <c r="V119" s="39">
        <f t="shared" si="47"/>
        <v>9.7644642857142934</v>
      </c>
      <c r="W119" s="39">
        <f t="shared" si="48"/>
        <v>5.4396428571428546</v>
      </c>
      <c r="X119" s="39">
        <f t="shared" si="49"/>
        <v>1.144285714285747</v>
      </c>
      <c r="Y119" s="39">
        <f t="shared" si="50"/>
        <v>82.960714285714246</v>
      </c>
      <c r="Z119" s="39">
        <f t="shared" si="51"/>
        <v>1.6904761904761902</v>
      </c>
      <c r="AA119" s="153"/>
    </row>
    <row r="120" spans="1:27" s="1" customFormat="1" x14ac:dyDescent="0.25">
      <c r="A120" s="96" t="s">
        <v>431</v>
      </c>
      <c r="B120" s="101">
        <v>43334</v>
      </c>
      <c r="C120" s="36">
        <v>44109</v>
      </c>
      <c r="D120" s="131">
        <v>0.20499999999999999</v>
      </c>
      <c r="E120" s="131">
        <v>0.129</v>
      </c>
      <c r="F120" s="131">
        <v>6.4000000000000001E-2</v>
      </c>
      <c r="G120" s="131">
        <v>4.2000000000000003E-2</v>
      </c>
      <c r="H120" s="131">
        <v>2E-3</v>
      </c>
      <c r="I120" s="131">
        <v>2E-3</v>
      </c>
      <c r="J120" s="39">
        <f t="shared" si="52"/>
        <v>0.20299999999999999</v>
      </c>
      <c r="K120" s="39">
        <f t="shared" si="53"/>
        <v>0.127</v>
      </c>
      <c r="L120" s="39">
        <f t="shared" si="54"/>
        <v>6.2E-2</v>
      </c>
      <c r="M120" s="39">
        <f t="shared" si="55"/>
        <v>0.04</v>
      </c>
      <c r="N120" s="39">
        <f t="shared" si="56"/>
        <v>2.30687</v>
      </c>
      <c r="O120" s="39">
        <f t="shared" si="57"/>
        <v>9.5170000000000241E-2</v>
      </c>
      <c r="P120" s="39">
        <f t="shared" si="58"/>
        <v>0.17059000000000007</v>
      </c>
      <c r="Q120" s="166">
        <v>0.05</v>
      </c>
      <c r="R120" s="166">
        <v>0.5</v>
      </c>
      <c r="S120" s="24">
        <v>0.01</v>
      </c>
      <c r="T120" s="162">
        <v>2.0363636363636366</v>
      </c>
      <c r="U120" s="39">
        <f t="shared" si="46"/>
        <v>113.28379464285713</v>
      </c>
      <c r="V120" s="39">
        <f t="shared" si="47"/>
        <v>4.6735267857142961</v>
      </c>
      <c r="W120" s="39">
        <f t="shared" si="48"/>
        <v>8.3771875000000033</v>
      </c>
      <c r="X120" s="39">
        <f t="shared" si="49"/>
        <v>16.91397321428574</v>
      </c>
      <c r="Y120" s="39">
        <f t="shared" si="50"/>
        <v>99.648214285714246</v>
      </c>
      <c r="Z120" s="39">
        <f t="shared" si="51"/>
        <v>1.5984251968503935</v>
      </c>
      <c r="AA120" s="153"/>
    </row>
    <row r="121" spans="1:27" s="1" customFormat="1" x14ac:dyDescent="0.25">
      <c r="A121" s="96" t="s">
        <v>432</v>
      </c>
      <c r="B121" s="101">
        <v>43334</v>
      </c>
      <c r="C121" s="36">
        <v>44109</v>
      </c>
      <c r="D121" s="131">
        <v>0.153</v>
      </c>
      <c r="E121" s="131">
        <v>9.0999999999999998E-2</v>
      </c>
      <c r="F121" s="131">
        <v>5.8999999999999997E-2</v>
      </c>
      <c r="G121" s="131">
        <v>3.3000000000000002E-2</v>
      </c>
      <c r="H121" s="131">
        <v>1E-3</v>
      </c>
      <c r="I121" s="131">
        <v>1E-3</v>
      </c>
      <c r="J121" s="39">
        <f t="shared" si="52"/>
        <v>0.152</v>
      </c>
      <c r="K121" s="39">
        <f t="shared" si="53"/>
        <v>0.09</v>
      </c>
      <c r="L121" s="39">
        <f t="shared" si="54"/>
        <v>5.7999999999999996E-2</v>
      </c>
      <c r="M121" s="39">
        <f t="shared" si="55"/>
        <v>3.2000000000000001E-2</v>
      </c>
      <c r="N121" s="39">
        <f t="shared" si="56"/>
        <v>1.70932</v>
      </c>
      <c r="O121" s="39">
        <f t="shared" si="57"/>
        <v>0.30926000000000009</v>
      </c>
      <c r="P121" s="39">
        <f t="shared" si="58"/>
        <v>9.0000000000000024E-2</v>
      </c>
      <c r="Q121" s="166">
        <v>0.05</v>
      </c>
      <c r="R121" s="166">
        <v>0.5</v>
      </c>
      <c r="S121" s="24">
        <v>0.01</v>
      </c>
      <c r="T121" s="162">
        <v>2.4888888888888889</v>
      </c>
      <c r="U121" s="39">
        <f t="shared" si="46"/>
        <v>68.678035714285699</v>
      </c>
      <c r="V121" s="39">
        <f t="shared" si="47"/>
        <v>12.425625000000002</v>
      </c>
      <c r="W121" s="39">
        <f t="shared" si="48"/>
        <v>3.6160714285714293</v>
      </c>
      <c r="X121" s="39">
        <f t="shared" si="49"/>
        <v>1.0727678571428581</v>
      </c>
      <c r="Y121" s="39">
        <f t="shared" si="50"/>
        <v>66.511607142857144</v>
      </c>
      <c r="Z121" s="39">
        <f t="shared" si="51"/>
        <v>1.6888888888888889</v>
      </c>
      <c r="AA121" s="153"/>
    </row>
    <row r="122" spans="1:27" s="1" customFormat="1" x14ac:dyDescent="0.25">
      <c r="A122" s="96" t="s">
        <v>433</v>
      </c>
      <c r="B122" s="101">
        <v>43334</v>
      </c>
      <c r="C122" s="36">
        <v>44109</v>
      </c>
      <c r="D122" s="131">
        <v>0.27200000000000002</v>
      </c>
      <c r="E122" s="131">
        <v>0.16600000000000001</v>
      </c>
      <c r="F122" s="131">
        <v>0.11899999999999999</v>
      </c>
      <c r="G122" s="131">
        <v>0.06</v>
      </c>
      <c r="H122" s="131">
        <v>1E-3</v>
      </c>
      <c r="I122" s="131">
        <v>1E-3</v>
      </c>
      <c r="J122" s="39">
        <f t="shared" si="52"/>
        <v>0.27100000000000002</v>
      </c>
      <c r="K122" s="39">
        <f t="shared" si="53"/>
        <v>0.16500000000000001</v>
      </c>
      <c r="L122" s="39">
        <f t="shared" si="54"/>
        <v>0.11799999999999999</v>
      </c>
      <c r="M122" s="39">
        <f t="shared" si="55"/>
        <v>5.8999999999999997E-2</v>
      </c>
      <c r="N122" s="39">
        <f t="shared" si="56"/>
        <v>3.0249100000000002</v>
      </c>
      <c r="O122" s="39">
        <f t="shared" si="57"/>
        <v>0.85306999999999988</v>
      </c>
      <c r="P122" s="39">
        <f t="shared" si="58"/>
        <v>9.7310000000000008E-2</v>
      </c>
      <c r="Q122" s="166">
        <v>0.05</v>
      </c>
      <c r="R122" s="166">
        <v>0.5</v>
      </c>
      <c r="S122" s="24">
        <v>0.01</v>
      </c>
      <c r="T122" s="162">
        <v>1.3233974358974359</v>
      </c>
      <c r="U122" s="39">
        <f t="shared" si="46"/>
        <v>228.57154759021554</v>
      </c>
      <c r="V122" s="39">
        <f t="shared" si="47"/>
        <v>64.460605473480243</v>
      </c>
      <c r="W122" s="39">
        <f t="shared" si="48"/>
        <v>7.3530443206587552</v>
      </c>
      <c r="X122" s="39">
        <f t="shared" si="49"/>
        <v>19.166577863889579</v>
      </c>
      <c r="Y122" s="39">
        <f t="shared" si="50"/>
        <v>213.85865827076776</v>
      </c>
      <c r="Z122" s="39">
        <f t="shared" si="51"/>
        <v>1.6424242424242426</v>
      </c>
      <c r="AA122" s="153"/>
    </row>
    <row r="123" spans="1:27" s="1" customFormat="1" x14ac:dyDescent="0.25">
      <c r="A123" s="96" t="s">
        <v>434</v>
      </c>
      <c r="B123" s="101">
        <v>43334</v>
      </c>
      <c r="C123" s="36">
        <v>44109</v>
      </c>
      <c r="D123" s="131">
        <v>0.46400000000000002</v>
      </c>
      <c r="E123" s="131">
        <v>0.27400000000000002</v>
      </c>
      <c r="F123" s="131">
        <v>0.20599999999999999</v>
      </c>
      <c r="G123" s="131">
        <v>0.106</v>
      </c>
      <c r="H123" s="131">
        <v>2E-3</v>
      </c>
      <c r="I123" s="131">
        <v>1E-3</v>
      </c>
      <c r="J123" s="39">
        <f t="shared" si="52"/>
        <v>0.46200000000000002</v>
      </c>
      <c r="K123" s="39">
        <f t="shared" si="53"/>
        <v>0.27200000000000002</v>
      </c>
      <c r="L123" s="39">
        <f t="shared" si="54"/>
        <v>0.20399999999999999</v>
      </c>
      <c r="M123" s="39">
        <f t="shared" si="55"/>
        <v>0.104</v>
      </c>
      <c r="N123" s="39">
        <f t="shared" si="56"/>
        <v>5.1522199999999998</v>
      </c>
      <c r="O123" s="39">
        <f t="shared" si="57"/>
        <v>1.50482</v>
      </c>
      <c r="P123" s="39">
        <f t="shared" si="58"/>
        <v>0.22814000000000012</v>
      </c>
      <c r="Q123" s="166">
        <v>0.05</v>
      </c>
      <c r="R123" s="166">
        <v>0.5</v>
      </c>
      <c r="S123" s="24">
        <v>0.01</v>
      </c>
      <c r="T123" s="162">
        <v>1.328311965811966</v>
      </c>
      <c r="U123" s="39">
        <f t="shared" si="46"/>
        <v>387.87725569050104</v>
      </c>
      <c r="V123" s="39">
        <f t="shared" si="47"/>
        <v>113.28814606289713</v>
      </c>
      <c r="W123" s="39">
        <f t="shared" si="48"/>
        <v>17.175182176465864</v>
      </c>
      <c r="X123" s="39">
        <f t="shared" si="49"/>
        <v>0.80402799002656511</v>
      </c>
      <c r="Y123" s="39">
        <f t="shared" si="50"/>
        <v>381.91329526260751</v>
      </c>
      <c r="Z123" s="39">
        <f t="shared" si="51"/>
        <v>1.6985294117647058</v>
      </c>
      <c r="AA123" s="153"/>
    </row>
    <row r="124" spans="1:27" s="1" customFormat="1" x14ac:dyDescent="0.25">
      <c r="A124" s="96" t="s">
        <v>435</v>
      </c>
      <c r="B124" s="101">
        <v>43334</v>
      </c>
      <c r="C124" s="36">
        <v>44109</v>
      </c>
      <c r="D124" s="131">
        <v>0.45100000000000001</v>
      </c>
      <c r="E124" s="131">
        <v>0.26900000000000002</v>
      </c>
      <c r="F124" s="131">
        <v>0.18</v>
      </c>
      <c r="G124" s="131">
        <v>9.7000000000000003E-2</v>
      </c>
      <c r="H124" s="131">
        <v>1E-3</v>
      </c>
      <c r="I124" s="131">
        <v>0</v>
      </c>
      <c r="J124" s="39">
        <f t="shared" si="52"/>
        <v>0.45</v>
      </c>
      <c r="K124" s="39">
        <f t="shared" si="53"/>
        <v>0.26800000000000002</v>
      </c>
      <c r="L124" s="39">
        <f t="shared" si="54"/>
        <v>0.17899999999999999</v>
      </c>
      <c r="M124" s="39">
        <f t="shared" si="55"/>
        <v>9.6000000000000002E-2</v>
      </c>
      <c r="N124" s="39">
        <f t="shared" si="56"/>
        <v>5.0491599999999996</v>
      </c>
      <c r="O124" s="39">
        <f t="shared" si="57"/>
        <v>1.0655100000000002</v>
      </c>
      <c r="P124" s="39">
        <f t="shared" si="58"/>
        <v>0.24202000000000023</v>
      </c>
      <c r="Q124" s="166">
        <v>0.05</v>
      </c>
      <c r="R124" s="166">
        <v>0.5</v>
      </c>
      <c r="S124" s="24">
        <v>0.01</v>
      </c>
      <c r="T124" s="162">
        <v>2.112678062678063</v>
      </c>
      <c r="U124" s="39">
        <f t="shared" si="46"/>
        <v>238.99334636909171</v>
      </c>
      <c r="V124" s="39">
        <f t="shared" si="47"/>
        <v>50.434092104375971</v>
      </c>
      <c r="W124" s="39">
        <f t="shared" si="48"/>
        <v>11.455602454318667</v>
      </c>
      <c r="X124" s="39">
        <f t="shared" si="49"/>
        <v>7.0772732789427453</v>
      </c>
      <c r="Y124" s="39">
        <f t="shared" si="50"/>
        <v>230.01138156563948</v>
      </c>
      <c r="Z124" s="39">
        <f t="shared" si="51"/>
        <v>1.6791044776119401</v>
      </c>
      <c r="AA124" s="153"/>
    </row>
    <row r="125" spans="1:27" s="1" customFormat="1" x14ac:dyDescent="0.25">
      <c r="A125" s="96" t="s">
        <v>436</v>
      </c>
      <c r="B125" s="101">
        <v>43334</v>
      </c>
      <c r="C125" s="36">
        <v>44109</v>
      </c>
      <c r="D125" s="131">
        <v>0.45700000000000002</v>
      </c>
      <c r="E125" s="131">
        <v>0.27900000000000003</v>
      </c>
      <c r="F125" s="131">
        <v>0.20300000000000001</v>
      </c>
      <c r="G125" s="131">
        <v>0.10299999999999999</v>
      </c>
      <c r="H125" s="131">
        <v>3.0000000000000001E-3</v>
      </c>
      <c r="I125" s="131">
        <v>0</v>
      </c>
      <c r="J125" s="39">
        <f t="shared" si="52"/>
        <v>0.45400000000000001</v>
      </c>
      <c r="K125" s="39">
        <f t="shared" si="53"/>
        <v>0.27600000000000002</v>
      </c>
      <c r="L125" s="39">
        <f t="shared" si="54"/>
        <v>0.2</v>
      </c>
      <c r="M125" s="39">
        <f t="shared" si="55"/>
        <v>9.9999999999999992E-2</v>
      </c>
      <c r="N125" s="39">
        <f t="shared" si="56"/>
        <v>5.0639000000000003</v>
      </c>
      <c r="O125" s="39">
        <f t="shared" si="57"/>
        <v>1.4747800000000004</v>
      </c>
      <c r="P125" s="39">
        <f t="shared" si="58"/>
        <v>0.17381999999999997</v>
      </c>
      <c r="Q125" s="166">
        <v>0.05</v>
      </c>
      <c r="R125" s="166">
        <v>0.5</v>
      </c>
      <c r="S125" s="24">
        <v>0.01</v>
      </c>
      <c r="T125" s="162">
        <v>1.4868131868131871</v>
      </c>
      <c r="U125" s="39">
        <f t="shared" si="46"/>
        <v>340.58750923872873</v>
      </c>
      <c r="V125" s="39">
        <f t="shared" si="47"/>
        <v>99.190672579453093</v>
      </c>
      <c r="W125" s="39">
        <f t="shared" si="48"/>
        <v>11.690776053215075</v>
      </c>
      <c r="X125" s="39">
        <f t="shared" si="49"/>
        <v>27.295964523281572</v>
      </c>
      <c r="Y125" s="39">
        <f t="shared" si="50"/>
        <v>319.65011086474487</v>
      </c>
      <c r="Z125" s="39">
        <f t="shared" si="51"/>
        <v>1.644927536231884</v>
      </c>
      <c r="AA125" s="153"/>
    </row>
    <row r="126" spans="1:27" s="1" customFormat="1" x14ac:dyDescent="0.25">
      <c r="A126" s="96" t="s">
        <v>437</v>
      </c>
      <c r="B126" s="101">
        <v>43334</v>
      </c>
      <c r="C126" s="36">
        <v>44109</v>
      </c>
      <c r="D126" s="131">
        <v>0.46200000000000002</v>
      </c>
      <c r="E126" s="131">
        <v>0.28199999999999997</v>
      </c>
      <c r="F126" s="131">
        <v>0.20799999999999999</v>
      </c>
      <c r="G126" s="131">
        <v>0.108</v>
      </c>
      <c r="H126" s="131">
        <v>2E-3</v>
      </c>
      <c r="I126" s="131">
        <v>1E-3</v>
      </c>
      <c r="J126" s="39">
        <f t="shared" si="52"/>
        <v>0.46</v>
      </c>
      <c r="K126" s="39">
        <f t="shared" si="53"/>
        <v>0.27999999999999997</v>
      </c>
      <c r="L126" s="39">
        <f t="shared" si="54"/>
        <v>0.20599999999999999</v>
      </c>
      <c r="M126" s="39">
        <f t="shared" si="55"/>
        <v>0.106</v>
      </c>
      <c r="N126" s="39">
        <f t="shared" si="56"/>
        <v>5.1252800000000009</v>
      </c>
      <c r="O126" s="39">
        <f t="shared" si="57"/>
        <v>1.5524200000000004</v>
      </c>
      <c r="P126" s="39">
        <f t="shared" si="58"/>
        <v>0.26532000000000022</v>
      </c>
      <c r="Q126" s="166">
        <v>0.05</v>
      </c>
      <c r="R126" s="166">
        <v>0.5</v>
      </c>
      <c r="S126" s="24">
        <v>0.01</v>
      </c>
      <c r="T126" s="162">
        <v>1.2009615384615389</v>
      </c>
      <c r="U126" s="39">
        <f t="shared" si="46"/>
        <v>426.76470776621289</v>
      </c>
      <c r="V126" s="39">
        <f t="shared" si="47"/>
        <v>129.2647558046437</v>
      </c>
      <c r="W126" s="39">
        <f t="shared" si="48"/>
        <v>22.092297838270628</v>
      </c>
      <c r="X126" s="39">
        <f t="shared" si="49"/>
        <v>35.571497197757985</v>
      </c>
      <c r="Y126" s="39">
        <f t="shared" si="50"/>
        <v>400.17934347477973</v>
      </c>
      <c r="Z126" s="39">
        <f t="shared" si="51"/>
        <v>1.642857142857143</v>
      </c>
      <c r="AA126" s="153"/>
    </row>
    <row r="127" spans="1:27" s="1" customFormat="1" x14ac:dyDescent="0.25">
      <c r="A127" s="96" t="s">
        <v>438</v>
      </c>
      <c r="B127" s="101">
        <v>43334</v>
      </c>
      <c r="C127" s="36">
        <v>44109</v>
      </c>
      <c r="D127" s="131">
        <v>0.24399999999999999</v>
      </c>
      <c r="E127" s="131">
        <v>0.154</v>
      </c>
      <c r="F127" s="131">
        <v>7.2999999999999995E-2</v>
      </c>
      <c r="G127" s="131">
        <v>4.4999999999999998E-2</v>
      </c>
      <c r="H127" s="131">
        <v>2E-3</v>
      </c>
      <c r="I127" s="131">
        <v>0</v>
      </c>
      <c r="J127" s="39">
        <f t="shared" si="52"/>
        <v>0.24199999999999999</v>
      </c>
      <c r="K127" s="39">
        <f t="shared" si="53"/>
        <v>0.152</v>
      </c>
      <c r="L127" s="39">
        <f t="shared" si="54"/>
        <v>7.0999999999999994E-2</v>
      </c>
      <c r="M127" s="39">
        <f t="shared" si="55"/>
        <v>4.2999999999999997E-2</v>
      </c>
      <c r="N127" s="39">
        <f t="shared" si="56"/>
        <v>2.7549199999999998</v>
      </c>
      <c r="O127" s="39">
        <f t="shared" si="57"/>
        <v>6.4690000000000067E-2</v>
      </c>
      <c r="P127" s="39">
        <f t="shared" si="58"/>
        <v>0.11062000000000005</v>
      </c>
      <c r="Q127" s="166">
        <v>0.05</v>
      </c>
      <c r="R127" s="166">
        <v>0.5</v>
      </c>
      <c r="S127" s="24">
        <v>0.01</v>
      </c>
      <c r="T127" s="162">
        <v>1.2773504273504275</v>
      </c>
      <c r="U127" s="39">
        <f t="shared" si="46"/>
        <v>215.67456674473061</v>
      </c>
      <c r="V127" s="39">
        <f t="shared" si="47"/>
        <v>5.0643894279023129</v>
      </c>
      <c r="W127" s="39">
        <f t="shared" si="48"/>
        <v>8.6601137504182013</v>
      </c>
      <c r="X127" s="39">
        <f t="shared" si="49"/>
        <v>34.280334560053461</v>
      </c>
      <c r="Y127" s="39">
        <f t="shared" si="50"/>
        <v>188.12378721980593</v>
      </c>
      <c r="Z127" s="39">
        <f t="shared" si="51"/>
        <v>1.5921052631578947</v>
      </c>
      <c r="AA127" s="153"/>
    </row>
    <row r="128" spans="1:27" s="1" customFormat="1" x14ac:dyDescent="0.25">
      <c r="A128" s="96" t="s">
        <v>439</v>
      </c>
      <c r="B128" s="101">
        <v>43334</v>
      </c>
      <c r="C128" s="154">
        <v>44119</v>
      </c>
      <c r="D128" s="131">
        <v>0.32600000000000001</v>
      </c>
      <c r="E128" s="131">
        <v>0.19500000000000001</v>
      </c>
      <c r="F128" s="131">
        <v>0.13900000000000001</v>
      </c>
      <c r="G128" s="131">
        <v>7.1999999999999995E-2</v>
      </c>
      <c r="H128" s="131">
        <v>1E-3</v>
      </c>
      <c r="I128" s="131">
        <v>1E-3</v>
      </c>
      <c r="J128" s="39">
        <f t="shared" si="52"/>
        <v>0.32500000000000001</v>
      </c>
      <c r="K128" s="39">
        <f t="shared" si="53"/>
        <v>0.19400000000000001</v>
      </c>
      <c r="L128" s="39">
        <f t="shared" si="54"/>
        <v>0.13800000000000001</v>
      </c>
      <c r="M128" s="39">
        <f t="shared" si="55"/>
        <v>7.0999999999999994E-2</v>
      </c>
      <c r="N128" s="39">
        <f t="shared" si="56"/>
        <v>3.6330499999999999</v>
      </c>
      <c r="O128" s="39">
        <f t="shared" si="57"/>
        <v>0.94853000000000054</v>
      </c>
      <c r="P128" s="39">
        <f t="shared" si="58"/>
        <v>0.14936999999999989</v>
      </c>
      <c r="Q128" s="166">
        <v>0.05</v>
      </c>
      <c r="R128" s="166">
        <v>0.5</v>
      </c>
      <c r="S128" s="24">
        <v>0.01</v>
      </c>
      <c r="T128" s="162">
        <v>1.618269230769231</v>
      </c>
      <c r="U128" s="39">
        <f t="shared" si="46"/>
        <v>224.50219845513959</v>
      </c>
      <c r="V128" s="39">
        <f t="shared" si="47"/>
        <v>58.613856209150349</v>
      </c>
      <c r="W128" s="39">
        <f t="shared" si="48"/>
        <v>9.2302317290552498</v>
      </c>
      <c r="X128" s="39">
        <f t="shared" si="49"/>
        <v>7.9195721925133196</v>
      </c>
      <c r="Y128" s="39">
        <f t="shared" si="50"/>
        <v>216.13832442067732</v>
      </c>
      <c r="Z128" s="39">
        <f t="shared" si="51"/>
        <v>1.6752577319587629</v>
      </c>
      <c r="AA128" s="153"/>
    </row>
    <row r="129" spans="1:27" s="1" customFormat="1" x14ac:dyDescent="0.25">
      <c r="A129" s="96" t="s">
        <v>440</v>
      </c>
      <c r="B129" s="101">
        <v>43318</v>
      </c>
      <c r="C129" s="154">
        <v>44119</v>
      </c>
      <c r="D129" s="131">
        <v>1E-3</v>
      </c>
      <c r="E129" s="131">
        <v>1E-3</v>
      </c>
      <c r="F129" s="131">
        <v>1E-3</v>
      </c>
      <c r="G129" s="131">
        <v>1E-3</v>
      </c>
      <c r="H129" s="131">
        <v>0</v>
      </c>
      <c r="I129" s="131">
        <v>0</v>
      </c>
      <c r="J129" s="39">
        <f t="shared" si="52"/>
        <v>1E-3</v>
      </c>
      <c r="K129" s="39">
        <f t="shared" si="53"/>
        <v>1E-3</v>
      </c>
      <c r="L129" s="39">
        <f t="shared" si="54"/>
        <v>1E-3</v>
      </c>
      <c r="M129" s="39">
        <f t="shared" si="55"/>
        <v>1E-3</v>
      </c>
      <c r="N129" s="39">
        <f t="shared" si="56"/>
        <v>1.023E-2</v>
      </c>
      <c r="O129" s="39">
        <f t="shared" si="57"/>
        <v>1.294E-2</v>
      </c>
      <c r="P129" s="39">
        <f t="shared" si="58"/>
        <v>1.5250000000000001E-2</v>
      </c>
      <c r="Q129" s="166">
        <v>0.05</v>
      </c>
      <c r="R129" s="166">
        <v>0.5</v>
      </c>
      <c r="S129" s="24">
        <v>0.01</v>
      </c>
      <c r="T129" s="162">
        <v>10</v>
      </c>
      <c r="U129" s="39">
        <f t="shared" si="46"/>
        <v>0.10229999999999997</v>
      </c>
      <c r="V129" s="39">
        <f t="shared" si="47"/>
        <v>0.12940000000000002</v>
      </c>
      <c r="W129" s="39">
        <f t="shared" si="48"/>
        <v>0.15250000000000002</v>
      </c>
      <c r="X129" s="39">
        <f t="shared" si="49"/>
        <v>0.18689999999999996</v>
      </c>
      <c r="Y129" s="39">
        <f t="shared" si="50"/>
        <v>0</v>
      </c>
      <c r="Z129" s="39">
        <f t="shared" si="51"/>
        <v>1</v>
      </c>
      <c r="AA129" s="153"/>
    </row>
    <row r="130" spans="1:27" s="1" customFormat="1" x14ac:dyDescent="0.25">
      <c r="A130" s="96" t="s">
        <v>441</v>
      </c>
      <c r="B130" s="101">
        <v>43318</v>
      </c>
      <c r="C130" s="154">
        <v>44119</v>
      </c>
      <c r="D130" s="131">
        <v>0.13400000000000001</v>
      </c>
      <c r="E130" s="131">
        <v>7.9000000000000001E-2</v>
      </c>
      <c r="F130" s="131">
        <v>3.6999999999999998E-2</v>
      </c>
      <c r="G130" s="131">
        <v>2.4E-2</v>
      </c>
      <c r="H130" s="131">
        <v>0</v>
      </c>
      <c r="I130" s="131">
        <v>1E-3</v>
      </c>
      <c r="J130" s="39">
        <f t="shared" si="52"/>
        <v>0.13400000000000001</v>
      </c>
      <c r="K130" s="39">
        <f t="shared" si="53"/>
        <v>7.9000000000000001E-2</v>
      </c>
      <c r="L130" s="39">
        <f t="shared" si="54"/>
        <v>3.6999999999999998E-2</v>
      </c>
      <c r="M130" s="39">
        <f t="shared" si="55"/>
        <v>2.4E-2</v>
      </c>
      <c r="N130" s="39">
        <f t="shared" si="56"/>
        <v>1.5290000000000001</v>
      </c>
      <c r="O130" s="39">
        <f t="shared" si="57"/>
        <v>-1.3350000000000084E-2</v>
      </c>
      <c r="P130" s="39">
        <f t="shared" si="58"/>
        <v>8.3500000000000046E-2</v>
      </c>
      <c r="Q130" s="166">
        <v>0.05</v>
      </c>
      <c r="R130" s="166">
        <v>0.5</v>
      </c>
      <c r="S130" s="24">
        <v>0.01</v>
      </c>
      <c r="T130" s="162">
        <v>0.28500000000000003</v>
      </c>
      <c r="U130" s="39">
        <f t="shared" si="46"/>
        <v>536.49122807017545</v>
      </c>
      <c r="V130" s="39">
        <f t="shared" si="47"/>
        <v>-4.6842105263158178</v>
      </c>
      <c r="W130" s="39">
        <f t="shared" si="48"/>
        <v>29.298245614035096</v>
      </c>
      <c r="X130" s="39">
        <f t="shared" si="49"/>
        <v>2.8105263157894238</v>
      </c>
      <c r="Y130" s="39">
        <f t="shared" si="50"/>
        <v>515.26315789473688</v>
      </c>
      <c r="Z130" s="39">
        <f t="shared" si="51"/>
        <v>1.6962025316455698</v>
      </c>
      <c r="AA130" s="153"/>
    </row>
    <row r="131" spans="1:27" s="1" customFormat="1" x14ac:dyDescent="0.25">
      <c r="A131" s="96" t="s">
        <v>442</v>
      </c>
      <c r="B131" s="101">
        <v>43318</v>
      </c>
      <c r="C131" s="154">
        <v>44119</v>
      </c>
      <c r="D131" s="131">
        <v>0.121</v>
      </c>
      <c r="E131" s="131">
        <v>7.1999999999999995E-2</v>
      </c>
      <c r="F131" s="131">
        <v>3.3000000000000002E-2</v>
      </c>
      <c r="G131" s="131">
        <v>2.1999999999999999E-2</v>
      </c>
      <c r="H131" s="131">
        <v>1E-3</v>
      </c>
      <c r="I131" s="131">
        <v>1E-3</v>
      </c>
      <c r="J131" s="39">
        <f t="shared" si="52"/>
        <v>0.12</v>
      </c>
      <c r="K131" s="39">
        <f t="shared" si="53"/>
        <v>7.0999999999999994E-2</v>
      </c>
      <c r="L131" s="39">
        <f t="shared" si="54"/>
        <v>3.2000000000000001E-2</v>
      </c>
      <c r="M131" s="39">
        <f t="shared" si="55"/>
        <v>2.0999999999999998E-2</v>
      </c>
      <c r="N131" s="39">
        <f t="shared" si="56"/>
        <v>1.37104</v>
      </c>
      <c r="O131" s="39">
        <f t="shared" si="57"/>
        <v>-3.4499999999999954E-2</v>
      </c>
      <c r="P131" s="39">
        <f t="shared" si="58"/>
        <v>7.1319999999999967E-2</v>
      </c>
      <c r="Q131" s="166">
        <v>0.05</v>
      </c>
      <c r="R131" s="166">
        <v>0.5</v>
      </c>
      <c r="S131" s="24">
        <v>0.01</v>
      </c>
      <c r="T131" s="162">
        <v>0.28500000000000003</v>
      </c>
      <c r="U131" s="39">
        <f t="shared" si="46"/>
        <v>481.06666666666666</v>
      </c>
      <c r="V131" s="39">
        <f t="shared" si="47"/>
        <v>-12.105263157894719</v>
      </c>
      <c r="W131" s="39">
        <f t="shared" si="48"/>
        <v>25.024561403508756</v>
      </c>
      <c r="X131" s="39">
        <f t="shared" si="49"/>
        <v>6.5578947368420319</v>
      </c>
      <c r="Y131" s="39">
        <f t="shared" si="50"/>
        <v>459.05263157894734</v>
      </c>
      <c r="Z131" s="39">
        <f t="shared" si="51"/>
        <v>1.6901408450704227</v>
      </c>
      <c r="AA131" s="153"/>
    </row>
    <row r="132" spans="1:27" s="1" customFormat="1" x14ac:dyDescent="0.25">
      <c r="A132" s="96" t="s">
        <v>443</v>
      </c>
      <c r="B132" s="101">
        <v>43318</v>
      </c>
      <c r="C132" s="154">
        <v>44119</v>
      </c>
      <c r="D132" s="131">
        <v>3.1E-2</v>
      </c>
      <c r="E132" s="131">
        <v>1.9E-2</v>
      </c>
      <c r="F132" s="131">
        <v>8.9999999999999993E-3</v>
      </c>
      <c r="G132" s="131">
        <v>7.0000000000000001E-3</v>
      </c>
      <c r="H132" s="131">
        <v>0</v>
      </c>
      <c r="I132" s="131">
        <v>0</v>
      </c>
      <c r="J132" s="39">
        <f t="shared" si="52"/>
        <v>3.1E-2</v>
      </c>
      <c r="K132" s="39">
        <f t="shared" si="53"/>
        <v>1.9E-2</v>
      </c>
      <c r="L132" s="39">
        <f t="shared" si="54"/>
        <v>8.9999999999999993E-3</v>
      </c>
      <c r="M132" s="39">
        <f t="shared" si="55"/>
        <v>7.0000000000000001E-3</v>
      </c>
      <c r="N132" s="39">
        <f t="shared" si="56"/>
        <v>0.35293000000000002</v>
      </c>
      <c r="O132" s="39">
        <f t="shared" si="57"/>
        <v>2.320000000000013E-3</v>
      </c>
      <c r="P132" s="39">
        <f t="shared" si="58"/>
        <v>5.1470000000000002E-2</v>
      </c>
      <c r="Q132" s="166">
        <v>0.05</v>
      </c>
      <c r="R132" s="166">
        <v>0.5</v>
      </c>
      <c r="S132" s="24">
        <v>0.01</v>
      </c>
      <c r="T132" s="162">
        <v>8.1428571428571441</v>
      </c>
      <c r="U132" s="39">
        <f t="shared" si="46"/>
        <v>4.3342280701754383</v>
      </c>
      <c r="V132" s="39">
        <f t="shared" si="47"/>
        <v>2.8491228070175595E-2</v>
      </c>
      <c r="W132" s="39">
        <f t="shared" si="48"/>
        <v>0.63208771929824548</v>
      </c>
      <c r="X132" s="39">
        <f t="shared" si="49"/>
        <v>0.42626315789473523</v>
      </c>
      <c r="Y132" s="39">
        <f t="shared" si="50"/>
        <v>3.9347368421052624</v>
      </c>
      <c r="Z132" s="39">
        <f t="shared" si="51"/>
        <v>1.631578947368421</v>
      </c>
      <c r="AA132" s="153"/>
    </row>
    <row r="133" spans="1:27" s="1" customFormat="1" x14ac:dyDescent="0.25">
      <c r="A133" s="96" t="s">
        <v>444</v>
      </c>
      <c r="B133" s="101">
        <v>43318</v>
      </c>
      <c r="C133" s="154">
        <v>44119</v>
      </c>
      <c r="D133" s="131">
        <v>0.153</v>
      </c>
      <c r="E133" s="131">
        <v>9.2999999999999999E-2</v>
      </c>
      <c r="F133" s="131">
        <v>4.2999999999999997E-2</v>
      </c>
      <c r="G133" s="131">
        <v>3.1E-2</v>
      </c>
      <c r="H133" s="131">
        <v>1E-3</v>
      </c>
      <c r="I133" s="131">
        <v>1E-3</v>
      </c>
      <c r="J133" s="39">
        <f t="shared" si="52"/>
        <v>0.152</v>
      </c>
      <c r="K133" s="39">
        <f t="shared" si="53"/>
        <v>9.1999999999999998E-2</v>
      </c>
      <c r="L133" s="39">
        <f t="shared" si="54"/>
        <v>4.1999999999999996E-2</v>
      </c>
      <c r="M133" s="39">
        <f t="shared" si="55"/>
        <v>0.03</v>
      </c>
      <c r="N133" s="39">
        <f t="shared" si="56"/>
        <v>1.7341199999999999</v>
      </c>
      <c r="O133" s="39">
        <f t="shared" si="57"/>
        <v>-2.1900000000000044E-2</v>
      </c>
      <c r="P133" s="39">
        <f t="shared" si="58"/>
        <v>0.16255999999999998</v>
      </c>
      <c r="Q133" s="166">
        <v>0.05</v>
      </c>
      <c r="R133" s="166">
        <v>0.5</v>
      </c>
      <c r="S133" s="24">
        <v>0.01</v>
      </c>
      <c r="T133" s="162">
        <v>1.9000000000000001</v>
      </c>
      <c r="U133" s="39">
        <f t="shared" si="46"/>
        <v>91.269473684210496</v>
      </c>
      <c r="V133" s="39">
        <f t="shared" si="47"/>
        <v>-1.1526315789473707</v>
      </c>
      <c r="W133" s="39">
        <f t="shared" si="48"/>
        <v>8.5557894736842073</v>
      </c>
      <c r="X133" s="39">
        <f t="shared" si="49"/>
        <v>6.1831578947368229</v>
      </c>
      <c r="Y133" s="39">
        <f t="shared" si="50"/>
        <v>84.315789473684191</v>
      </c>
      <c r="Z133" s="39">
        <f t="shared" si="51"/>
        <v>1.6521739130434783</v>
      </c>
      <c r="AA133" s="153"/>
    </row>
    <row r="134" spans="1:27" s="1" customFormat="1" x14ac:dyDescent="0.25">
      <c r="A134" s="96" t="s">
        <v>445</v>
      </c>
      <c r="B134" s="101">
        <v>43318</v>
      </c>
      <c r="C134" s="154">
        <v>44119</v>
      </c>
      <c r="D134" s="131">
        <v>0.18099999999999999</v>
      </c>
      <c r="E134" s="131">
        <v>0.11</v>
      </c>
      <c r="F134" s="131">
        <v>0.05</v>
      </c>
      <c r="G134" s="131">
        <v>3.3000000000000002E-2</v>
      </c>
      <c r="H134" s="131">
        <v>1E-3</v>
      </c>
      <c r="I134" s="131">
        <v>0</v>
      </c>
      <c r="J134" s="39">
        <f t="shared" si="52"/>
        <v>0.18</v>
      </c>
      <c r="K134" s="39">
        <f t="shared" si="53"/>
        <v>0.109</v>
      </c>
      <c r="L134" s="39">
        <f t="shared" si="54"/>
        <v>4.9000000000000002E-2</v>
      </c>
      <c r="M134" s="39">
        <f t="shared" si="55"/>
        <v>3.2000000000000001E-2</v>
      </c>
      <c r="N134" s="39">
        <f t="shared" si="56"/>
        <v>2.05498</v>
      </c>
      <c r="O134" s="39">
        <f t="shared" si="57"/>
        <v>-3.204999999999994E-2</v>
      </c>
      <c r="P134" s="39">
        <f t="shared" si="58"/>
        <v>0.11164000000000002</v>
      </c>
      <c r="Q134" s="166">
        <v>0.05</v>
      </c>
      <c r="R134" s="166">
        <v>0.5</v>
      </c>
      <c r="S134" s="24">
        <v>0.01</v>
      </c>
      <c r="T134" s="162">
        <v>1.425</v>
      </c>
      <c r="U134" s="39">
        <f t="shared" si="46"/>
        <v>144.20912280701754</v>
      </c>
      <c r="V134" s="39">
        <f t="shared" si="47"/>
        <v>-2.2491228070175397</v>
      </c>
      <c r="W134" s="39">
        <f t="shared" si="48"/>
        <v>7.8343859649122809</v>
      </c>
      <c r="X134" s="39">
        <f t="shared" si="49"/>
        <v>9.9305263157894696</v>
      </c>
      <c r="Y134" s="39">
        <f t="shared" si="50"/>
        <v>133.03157894736839</v>
      </c>
      <c r="Z134" s="39">
        <f t="shared" si="51"/>
        <v>1.6513761467889907</v>
      </c>
      <c r="AA134" s="153"/>
    </row>
    <row r="135" spans="1:27" s="1" customFormat="1" x14ac:dyDescent="0.25">
      <c r="A135" s="96" t="s">
        <v>446</v>
      </c>
      <c r="B135" s="101">
        <v>43318</v>
      </c>
      <c r="C135" s="154">
        <v>44119</v>
      </c>
      <c r="D135" s="131">
        <v>4.4999999999999998E-2</v>
      </c>
      <c r="E135" s="131">
        <v>2.9000000000000001E-2</v>
      </c>
      <c r="F135" s="131">
        <v>1.2999999999999999E-2</v>
      </c>
      <c r="G135" s="131">
        <v>8.0000000000000002E-3</v>
      </c>
      <c r="H135" s="131">
        <v>0</v>
      </c>
      <c r="I135" s="131">
        <v>0</v>
      </c>
      <c r="J135" s="39">
        <f t="shared" si="52"/>
        <v>4.4999999999999998E-2</v>
      </c>
      <c r="K135" s="39">
        <f t="shared" si="53"/>
        <v>2.9000000000000001E-2</v>
      </c>
      <c r="L135" s="39">
        <f t="shared" si="54"/>
        <v>1.2999999999999999E-2</v>
      </c>
      <c r="M135" s="39">
        <f t="shared" si="55"/>
        <v>8.0000000000000002E-3</v>
      </c>
      <c r="N135" s="39">
        <f t="shared" si="56"/>
        <v>0.51258999999999999</v>
      </c>
      <c r="O135" s="39">
        <f t="shared" si="57"/>
        <v>7.7600000000000377E-3</v>
      </c>
      <c r="P135" s="39">
        <f t="shared" si="58"/>
        <v>2.2210000000000021E-2</v>
      </c>
      <c r="Q135" s="166">
        <v>0.05</v>
      </c>
      <c r="R135" s="166">
        <v>0.5</v>
      </c>
      <c r="S135" s="24">
        <v>0.01</v>
      </c>
      <c r="T135" s="162">
        <v>5.1818181818181825</v>
      </c>
      <c r="U135" s="39">
        <f t="shared" si="46"/>
        <v>9.8920877192982442</v>
      </c>
      <c r="V135" s="39">
        <f t="shared" si="47"/>
        <v>0.149754385964913</v>
      </c>
      <c r="W135" s="39">
        <f t="shared" si="48"/>
        <v>0.42861403508771961</v>
      </c>
      <c r="X135" s="39">
        <f t="shared" si="49"/>
        <v>2.2156315789473706</v>
      </c>
      <c r="Y135" s="39">
        <f t="shared" si="50"/>
        <v>8.2442105263157863</v>
      </c>
      <c r="Z135" s="39">
        <f t="shared" si="51"/>
        <v>1.5517241379310343</v>
      </c>
      <c r="AA135" s="153"/>
    </row>
    <row r="136" spans="1:27" s="1" customFormat="1" x14ac:dyDescent="0.25">
      <c r="A136" s="96" t="s">
        <v>447</v>
      </c>
      <c r="B136" s="101">
        <v>43318</v>
      </c>
      <c r="C136" s="154">
        <v>44119</v>
      </c>
      <c r="D136" s="131">
        <v>0.26100000000000001</v>
      </c>
      <c r="E136" s="131">
        <v>0.159</v>
      </c>
      <c r="F136" s="131">
        <v>7.0999999999999994E-2</v>
      </c>
      <c r="G136" s="131">
        <v>5.0999999999999997E-2</v>
      </c>
      <c r="H136" s="131">
        <v>1E-3</v>
      </c>
      <c r="I136" s="131">
        <v>0</v>
      </c>
      <c r="J136" s="39">
        <f t="shared" si="52"/>
        <v>0.26</v>
      </c>
      <c r="K136" s="39">
        <f t="shared" si="53"/>
        <v>0.158</v>
      </c>
      <c r="L136" s="39">
        <f t="shared" si="54"/>
        <v>6.9999999999999993E-2</v>
      </c>
      <c r="M136" s="39">
        <f t="shared" si="55"/>
        <v>4.9999999999999996E-2</v>
      </c>
      <c r="N136" s="39">
        <f t="shared" si="56"/>
        <v>2.9691999999999998</v>
      </c>
      <c r="O136" s="39">
        <f t="shared" si="57"/>
        <v>-7.2699999999999987E-2</v>
      </c>
      <c r="P136" s="39">
        <f t="shared" si="58"/>
        <v>0.25980000000000009</v>
      </c>
      <c r="Q136" s="166">
        <v>0.05</v>
      </c>
      <c r="R136" s="166">
        <v>0.5</v>
      </c>
      <c r="S136" s="24">
        <v>0.01</v>
      </c>
      <c r="T136" s="162">
        <v>4.0714285714285721</v>
      </c>
      <c r="U136" s="39">
        <f t="shared" si="46"/>
        <v>72.927719298245592</v>
      </c>
      <c r="V136" s="39">
        <f t="shared" si="47"/>
        <v>-1.7856140350877188</v>
      </c>
      <c r="W136" s="39">
        <f t="shared" si="48"/>
        <v>6.3810526315789478</v>
      </c>
      <c r="X136" s="39">
        <f t="shared" si="49"/>
        <v>5.6397894736842078</v>
      </c>
      <c r="Y136" s="39">
        <f t="shared" si="50"/>
        <v>66.890526315789472</v>
      </c>
      <c r="Z136" s="39">
        <f t="shared" si="51"/>
        <v>1.6455696202531647</v>
      </c>
      <c r="AA136" s="153"/>
    </row>
    <row r="137" spans="1:27" s="1" customFormat="1" x14ac:dyDescent="0.25">
      <c r="A137" s="96" t="s">
        <v>448</v>
      </c>
      <c r="B137" s="101">
        <v>43318</v>
      </c>
      <c r="C137" s="154">
        <v>44119</v>
      </c>
      <c r="D137" s="131">
        <v>0.187</v>
      </c>
      <c r="E137" s="131">
        <v>0.112</v>
      </c>
      <c r="F137" s="131">
        <v>7.4999999999999997E-2</v>
      </c>
      <c r="G137" s="131">
        <v>3.9E-2</v>
      </c>
      <c r="H137" s="131">
        <v>1E-3</v>
      </c>
      <c r="I137" s="131">
        <v>0</v>
      </c>
      <c r="J137" s="39">
        <f t="shared" si="52"/>
        <v>0.186</v>
      </c>
      <c r="K137" s="39">
        <f t="shared" si="53"/>
        <v>0.111</v>
      </c>
      <c r="L137" s="39">
        <f t="shared" si="54"/>
        <v>7.3999999999999996E-2</v>
      </c>
      <c r="M137" s="39">
        <f t="shared" si="55"/>
        <v>3.7999999999999999E-2</v>
      </c>
      <c r="N137" s="39">
        <f t="shared" si="56"/>
        <v>2.0871</v>
      </c>
      <c r="O137" s="39">
        <f t="shared" si="57"/>
        <v>0.44516000000000006</v>
      </c>
      <c r="P137" s="39">
        <f t="shared" si="58"/>
        <v>5.8740000000000014E-2</v>
      </c>
      <c r="Q137" s="166">
        <v>0.05</v>
      </c>
      <c r="R137" s="166">
        <v>0.5</v>
      </c>
      <c r="S137" s="24">
        <v>0.01</v>
      </c>
      <c r="T137" s="162">
        <v>1.7100000000000002</v>
      </c>
      <c r="U137" s="39">
        <f t="shared" ref="U137:U200" si="59">(((N137*S137*R137)/Q137)/T137)*1000</f>
        <v>122.05263157894736</v>
      </c>
      <c r="V137" s="39">
        <f t="shared" ref="V137:V200" si="60">(((O137*S137*R137)/Q137)/T137)*1000</f>
        <v>26.032748538011695</v>
      </c>
      <c r="W137" s="39">
        <f t="shared" ref="W137:W200" si="61">((P137*S137*R137)/Q137)/T137*1000</f>
        <v>3.4350877192982461</v>
      </c>
      <c r="X137" s="39">
        <f t="shared" ref="X137:X200" si="62">((26.7*((1.7*K137)-J137)*S137*R137)/(Q137*1))/T137*1000</f>
        <v>4.2157894736842225</v>
      </c>
      <c r="Y137" s="39">
        <f t="shared" ref="Y137:Y200" si="63">((26.7*(J137-K137)*S137*R137)/(Q137*1))/T137*1000</f>
        <v>117.10526315789473</v>
      </c>
      <c r="Z137" s="39">
        <f t="shared" ref="Z137:Z200" si="64">J137/K137</f>
        <v>1.6756756756756757</v>
      </c>
      <c r="AA137" s="153"/>
    </row>
    <row r="138" spans="1:27" s="1" customFormat="1" x14ac:dyDescent="0.25">
      <c r="A138" s="96" t="s">
        <v>449</v>
      </c>
      <c r="B138" s="101">
        <v>43318</v>
      </c>
      <c r="C138" s="154">
        <v>44119</v>
      </c>
      <c r="D138" s="131">
        <v>0.05</v>
      </c>
      <c r="E138" s="131">
        <v>3.1E-2</v>
      </c>
      <c r="F138" s="131">
        <v>1.6E-2</v>
      </c>
      <c r="G138" s="131">
        <v>1.0999999999999999E-2</v>
      </c>
      <c r="H138" s="131">
        <v>0</v>
      </c>
      <c r="I138" s="131">
        <v>1E-3</v>
      </c>
      <c r="J138" s="39">
        <f t="shared" si="52"/>
        <v>0.05</v>
      </c>
      <c r="K138" s="39">
        <f t="shared" si="53"/>
        <v>3.1E-2</v>
      </c>
      <c r="L138" s="39">
        <f t="shared" si="54"/>
        <v>1.6E-2</v>
      </c>
      <c r="M138" s="39">
        <f t="shared" si="55"/>
        <v>1.0999999999999999E-2</v>
      </c>
      <c r="N138" s="39">
        <f t="shared" si="56"/>
        <v>0.56698000000000004</v>
      </c>
      <c r="O138" s="39">
        <f t="shared" si="57"/>
        <v>3.5719999999999981E-2</v>
      </c>
      <c r="P138" s="39">
        <f t="shared" si="58"/>
        <v>6.4619999999999969E-2</v>
      </c>
      <c r="Q138" s="166">
        <v>0.05</v>
      </c>
      <c r="R138" s="166">
        <v>0.5</v>
      </c>
      <c r="S138" s="24">
        <v>0.01</v>
      </c>
      <c r="T138" s="162">
        <v>11.4</v>
      </c>
      <c r="U138" s="39">
        <f t="shared" si="59"/>
        <v>4.9735087719298248</v>
      </c>
      <c r="V138" s="39">
        <f t="shared" si="60"/>
        <v>0.31333333333333319</v>
      </c>
      <c r="W138" s="39">
        <f t="shared" si="61"/>
        <v>0.56684210526315759</v>
      </c>
      <c r="X138" s="39">
        <f t="shared" si="62"/>
        <v>0.63236842105263014</v>
      </c>
      <c r="Y138" s="39">
        <f t="shared" si="63"/>
        <v>4.4500000000000011</v>
      </c>
      <c r="Z138" s="39">
        <f t="shared" si="64"/>
        <v>1.6129032258064517</v>
      </c>
      <c r="AA138" s="153"/>
    </row>
    <row r="139" spans="1:27" s="1" customFormat="1" x14ac:dyDescent="0.25">
      <c r="A139" s="96" t="s">
        <v>450</v>
      </c>
      <c r="B139" s="101">
        <v>43318</v>
      </c>
      <c r="C139" s="154">
        <v>44119</v>
      </c>
      <c r="D139" s="131">
        <v>0.153</v>
      </c>
      <c r="E139" s="131">
        <v>9.2999999999999999E-2</v>
      </c>
      <c r="F139" s="131">
        <v>4.2999999999999997E-2</v>
      </c>
      <c r="G139" s="131">
        <v>3.1E-2</v>
      </c>
      <c r="H139" s="131">
        <v>1E-3</v>
      </c>
      <c r="I139" s="131">
        <v>1E-3</v>
      </c>
      <c r="J139" s="39">
        <f t="shared" si="52"/>
        <v>0.152</v>
      </c>
      <c r="K139" s="39">
        <f t="shared" si="53"/>
        <v>9.1999999999999998E-2</v>
      </c>
      <c r="L139" s="39">
        <f t="shared" si="54"/>
        <v>4.1999999999999996E-2</v>
      </c>
      <c r="M139" s="39">
        <f t="shared" si="55"/>
        <v>0.03</v>
      </c>
      <c r="N139" s="39">
        <f t="shared" si="56"/>
        <v>1.7341199999999999</v>
      </c>
      <c r="O139" s="39">
        <f t="shared" si="57"/>
        <v>-2.1900000000000044E-2</v>
      </c>
      <c r="P139" s="39">
        <f t="shared" si="58"/>
        <v>0.16255999999999998</v>
      </c>
      <c r="Q139" s="166">
        <v>0.05</v>
      </c>
      <c r="R139" s="166">
        <v>0.5</v>
      </c>
      <c r="S139" s="24">
        <v>0.01</v>
      </c>
      <c r="T139" s="162">
        <v>7.125</v>
      </c>
      <c r="U139" s="39">
        <f t="shared" si="59"/>
        <v>24.338526315789466</v>
      </c>
      <c r="V139" s="39">
        <f t="shared" si="60"/>
        <v>-0.30736842105263218</v>
      </c>
      <c r="W139" s="39">
        <f t="shared" si="61"/>
        <v>2.2815438596491222</v>
      </c>
      <c r="X139" s="39">
        <f t="shared" si="62"/>
        <v>1.6488421052631528</v>
      </c>
      <c r="Y139" s="39">
        <f t="shared" si="63"/>
        <v>22.484210526315788</v>
      </c>
      <c r="Z139" s="39">
        <f t="shared" si="64"/>
        <v>1.6521739130434783</v>
      </c>
      <c r="AA139" s="153"/>
    </row>
    <row r="140" spans="1:27" s="1" customFormat="1" x14ac:dyDescent="0.25">
      <c r="A140" s="96" t="s">
        <v>451</v>
      </c>
      <c r="B140" s="101">
        <v>43318</v>
      </c>
      <c r="C140" s="154">
        <v>44119</v>
      </c>
      <c r="D140" s="131">
        <v>0.28999999999999998</v>
      </c>
      <c r="E140" s="131">
        <v>0.17699999999999999</v>
      </c>
      <c r="F140" s="131">
        <v>8.5000000000000006E-2</v>
      </c>
      <c r="G140" s="131">
        <v>5.7000000000000002E-2</v>
      </c>
      <c r="H140" s="131">
        <v>2E-3</v>
      </c>
      <c r="I140" s="131">
        <v>2E-3</v>
      </c>
      <c r="J140" s="39">
        <f t="shared" si="52"/>
        <v>0.28799999999999998</v>
      </c>
      <c r="K140" s="39">
        <f t="shared" si="53"/>
        <v>0.17499999999999999</v>
      </c>
      <c r="L140" s="39">
        <f t="shared" si="54"/>
        <v>8.3000000000000004E-2</v>
      </c>
      <c r="M140" s="39">
        <f t="shared" si="55"/>
        <v>5.5E-2</v>
      </c>
      <c r="N140" s="39">
        <f t="shared" si="56"/>
        <v>3.2805800000000001</v>
      </c>
      <c r="O140" s="39">
        <f t="shared" si="57"/>
        <v>3.5350000000000298E-2</v>
      </c>
      <c r="P140" s="39">
        <f t="shared" si="58"/>
        <v>0.23684000000000005</v>
      </c>
      <c r="Q140" s="166">
        <v>0.05</v>
      </c>
      <c r="R140" s="166">
        <v>0.5</v>
      </c>
      <c r="S140" s="24">
        <v>0.01</v>
      </c>
      <c r="T140" s="162">
        <v>4.384615384615385</v>
      </c>
      <c r="U140" s="39">
        <f t="shared" si="59"/>
        <v>74.820245614035073</v>
      </c>
      <c r="V140" s="39">
        <f t="shared" si="60"/>
        <v>0.80622807017544529</v>
      </c>
      <c r="W140" s="39">
        <f t="shared" si="61"/>
        <v>5.4016140350877198</v>
      </c>
      <c r="X140" s="39">
        <f t="shared" si="62"/>
        <v>5.7850000000000046</v>
      </c>
      <c r="Y140" s="39">
        <f t="shared" si="63"/>
        <v>68.811052631578931</v>
      </c>
      <c r="Z140" s="39">
        <f t="shared" si="64"/>
        <v>1.6457142857142857</v>
      </c>
      <c r="AA140" s="153"/>
    </row>
    <row r="141" spans="1:27" s="1" customFormat="1" x14ac:dyDescent="0.25">
      <c r="A141" s="96" t="s">
        <v>452</v>
      </c>
      <c r="B141" s="101">
        <v>43318</v>
      </c>
      <c r="C141" s="154">
        <v>44119</v>
      </c>
      <c r="D141" s="131">
        <v>7.9000000000000001E-2</v>
      </c>
      <c r="E141" s="131">
        <v>4.9000000000000002E-2</v>
      </c>
      <c r="F141" s="131">
        <v>2.3E-2</v>
      </c>
      <c r="G141" s="131">
        <v>1.7999999999999999E-2</v>
      </c>
      <c r="H141" s="131">
        <v>1E-3</v>
      </c>
      <c r="I141" s="131">
        <v>1E-3</v>
      </c>
      <c r="J141" s="39">
        <f t="shared" si="52"/>
        <v>7.8E-2</v>
      </c>
      <c r="K141" s="39">
        <f t="shared" si="53"/>
        <v>4.8000000000000001E-2</v>
      </c>
      <c r="L141" s="39">
        <f t="shared" si="54"/>
        <v>2.1999999999999999E-2</v>
      </c>
      <c r="M141" s="39">
        <f t="shared" si="55"/>
        <v>1.6999999999999998E-2</v>
      </c>
      <c r="N141" s="39">
        <f t="shared" si="56"/>
        <v>0.88905999999999996</v>
      </c>
      <c r="O141" s="39">
        <f t="shared" si="57"/>
        <v>-6.0999999999999527E-3</v>
      </c>
      <c r="P141" s="39">
        <f t="shared" si="58"/>
        <v>0.11937999999999996</v>
      </c>
      <c r="Q141" s="166">
        <v>0.05</v>
      </c>
      <c r="R141" s="166">
        <v>0.5</v>
      </c>
      <c r="S141" s="24">
        <v>0.01</v>
      </c>
      <c r="T141" s="162">
        <v>10.363636363636365</v>
      </c>
      <c r="U141" s="39">
        <f t="shared" si="59"/>
        <v>8.5786491228070165</v>
      </c>
      <c r="V141" s="39">
        <f t="shared" si="60"/>
        <v>-5.8859649122806557E-2</v>
      </c>
      <c r="W141" s="39">
        <f t="shared" si="61"/>
        <v>1.1519122807017539</v>
      </c>
      <c r="X141" s="39">
        <f t="shared" si="62"/>
        <v>0.92747368421052778</v>
      </c>
      <c r="Y141" s="39">
        <f t="shared" si="63"/>
        <v>7.7289473684210508</v>
      </c>
      <c r="Z141" s="39">
        <f t="shared" si="64"/>
        <v>1.625</v>
      </c>
      <c r="AA141" s="153"/>
    </row>
    <row r="142" spans="1:27" s="1" customFormat="1" x14ac:dyDescent="0.25">
      <c r="A142" s="96" t="s">
        <v>453</v>
      </c>
      <c r="B142" s="101">
        <v>43318</v>
      </c>
      <c r="C142" s="154">
        <v>44119</v>
      </c>
      <c r="D142" s="131">
        <v>0.21299999999999999</v>
      </c>
      <c r="E142" s="131">
        <v>0.126</v>
      </c>
      <c r="F142" s="131">
        <v>5.8999999999999997E-2</v>
      </c>
      <c r="G142" s="131">
        <v>4.3999999999999997E-2</v>
      </c>
      <c r="H142" s="131">
        <v>1E-3</v>
      </c>
      <c r="I142" s="131">
        <v>1E-3</v>
      </c>
      <c r="J142" s="39">
        <f t="shared" si="52"/>
        <v>0.21199999999999999</v>
      </c>
      <c r="K142" s="39">
        <f t="shared" si="53"/>
        <v>0.125</v>
      </c>
      <c r="L142" s="39">
        <f t="shared" si="54"/>
        <v>5.7999999999999996E-2</v>
      </c>
      <c r="M142" s="39">
        <f t="shared" si="55"/>
        <v>4.2999999999999997E-2</v>
      </c>
      <c r="N142" s="39">
        <f t="shared" si="56"/>
        <v>2.4194400000000003</v>
      </c>
      <c r="O142" s="39">
        <f t="shared" si="57"/>
        <v>-4.579999999999991E-2</v>
      </c>
      <c r="P142" s="39">
        <f t="shared" si="58"/>
        <v>0.25952000000000003</v>
      </c>
      <c r="Q142" s="166">
        <v>0.05</v>
      </c>
      <c r="R142" s="166">
        <v>0.5</v>
      </c>
      <c r="S142" s="24">
        <v>0.01</v>
      </c>
      <c r="T142" s="162">
        <v>3.5625</v>
      </c>
      <c r="U142" s="39">
        <f t="shared" si="59"/>
        <v>67.914105263157921</v>
      </c>
      <c r="V142" s="39">
        <f t="shared" si="60"/>
        <v>-1.2856140350877165</v>
      </c>
      <c r="W142" s="39">
        <f t="shared" si="61"/>
        <v>7.2847719298245606</v>
      </c>
      <c r="X142" s="39">
        <f t="shared" si="62"/>
        <v>0.37473684210526348</v>
      </c>
      <c r="Y142" s="39">
        <f t="shared" si="63"/>
        <v>65.204210526315762</v>
      </c>
      <c r="Z142" s="39">
        <f t="shared" si="64"/>
        <v>1.696</v>
      </c>
      <c r="AA142" s="153"/>
    </row>
    <row r="143" spans="1:27" s="1" customFormat="1" x14ac:dyDescent="0.25">
      <c r="A143" s="96" t="s">
        <v>454</v>
      </c>
      <c r="B143" s="101">
        <v>43318</v>
      </c>
      <c r="C143" s="154">
        <v>44119</v>
      </c>
      <c r="D143" s="131">
        <v>0.08</v>
      </c>
      <c r="E143" s="131">
        <v>4.8000000000000001E-2</v>
      </c>
      <c r="F143" s="131">
        <v>2.1999999999999999E-2</v>
      </c>
      <c r="G143" s="131">
        <v>1.4999999999999999E-2</v>
      </c>
      <c r="H143" s="131">
        <v>1E-3</v>
      </c>
      <c r="I143" s="131">
        <v>0</v>
      </c>
      <c r="J143" s="39">
        <f t="shared" si="52"/>
        <v>7.9000000000000001E-2</v>
      </c>
      <c r="K143" s="39">
        <f t="shared" si="53"/>
        <v>4.7E-2</v>
      </c>
      <c r="L143" s="39">
        <f t="shared" si="54"/>
        <v>2.0999999999999998E-2</v>
      </c>
      <c r="M143" s="39">
        <f t="shared" si="55"/>
        <v>1.3999999999999999E-2</v>
      </c>
      <c r="N143" s="39">
        <f t="shared" si="56"/>
        <v>0.90268999999999988</v>
      </c>
      <c r="O143" s="39">
        <f t="shared" si="57"/>
        <v>-2.4579999999999991E-2</v>
      </c>
      <c r="P143" s="39">
        <f t="shared" si="58"/>
        <v>5.1750000000000018E-2</v>
      </c>
      <c r="Q143" s="166">
        <v>0.05</v>
      </c>
      <c r="R143" s="166">
        <v>0.5</v>
      </c>
      <c r="S143" s="24">
        <v>0.01</v>
      </c>
      <c r="T143" s="162">
        <v>2.85</v>
      </c>
      <c r="U143" s="39">
        <f t="shared" si="59"/>
        <v>31.673333333333332</v>
      </c>
      <c r="V143" s="39">
        <f t="shared" si="60"/>
        <v>-0.8624561403508767</v>
      </c>
      <c r="W143" s="39">
        <f t="shared" si="61"/>
        <v>1.8157894736842108</v>
      </c>
      <c r="X143" s="39">
        <f t="shared" si="62"/>
        <v>0.84315789473684011</v>
      </c>
      <c r="Y143" s="39">
        <f t="shared" si="63"/>
        <v>29.978947368421053</v>
      </c>
      <c r="Z143" s="39">
        <f t="shared" si="64"/>
        <v>1.6808510638297873</v>
      </c>
      <c r="AA143" s="153"/>
    </row>
    <row r="144" spans="1:27" s="1" customFormat="1" x14ac:dyDescent="0.25">
      <c r="A144" s="96" t="s">
        <v>455</v>
      </c>
      <c r="B144" s="101">
        <v>43318</v>
      </c>
      <c r="C144" s="154">
        <v>44119</v>
      </c>
      <c r="D144" s="131">
        <v>9.2999999999999999E-2</v>
      </c>
      <c r="E144" s="131">
        <v>5.8000000000000003E-2</v>
      </c>
      <c r="F144" s="131">
        <v>2.7E-2</v>
      </c>
      <c r="G144" s="131">
        <v>0.02</v>
      </c>
      <c r="H144" s="131">
        <v>0</v>
      </c>
      <c r="I144" s="131">
        <v>0</v>
      </c>
      <c r="J144" s="39">
        <f t="shared" si="52"/>
        <v>9.2999999999999999E-2</v>
      </c>
      <c r="K144" s="39">
        <f t="shared" si="53"/>
        <v>5.8000000000000003E-2</v>
      </c>
      <c r="L144" s="39">
        <f t="shared" si="54"/>
        <v>2.7E-2</v>
      </c>
      <c r="M144" s="39">
        <f t="shared" si="55"/>
        <v>0.02</v>
      </c>
      <c r="N144" s="39">
        <f t="shared" si="56"/>
        <v>1.05887</v>
      </c>
      <c r="O144" s="39">
        <f t="shared" si="57"/>
        <v>9.6200000000000938E-3</v>
      </c>
      <c r="P144" s="39">
        <f t="shared" si="58"/>
        <v>0.12989000000000001</v>
      </c>
      <c r="Q144" s="166">
        <v>0.05</v>
      </c>
      <c r="R144" s="166">
        <v>0.5</v>
      </c>
      <c r="S144" s="24">
        <v>0.01</v>
      </c>
      <c r="T144" s="162">
        <v>5.34375</v>
      </c>
      <c r="U144" s="39">
        <f t="shared" si="59"/>
        <v>19.815111111111111</v>
      </c>
      <c r="V144" s="39">
        <f t="shared" si="60"/>
        <v>0.18002339181286725</v>
      </c>
      <c r="W144" s="39">
        <f t="shared" si="61"/>
        <v>2.4306900584795321</v>
      </c>
      <c r="X144" s="39">
        <f t="shared" si="62"/>
        <v>2.7980350877193021</v>
      </c>
      <c r="Y144" s="39">
        <f t="shared" si="63"/>
        <v>17.487719298245612</v>
      </c>
      <c r="Z144" s="39">
        <f t="shared" si="64"/>
        <v>1.603448275862069</v>
      </c>
      <c r="AA144" s="153"/>
    </row>
    <row r="145" spans="1:27" s="1" customFormat="1" x14ac:dyDescent="0.25">
      <c r="A145" s="96" t="s">
        <v>456</v>
      </c>
      <c r="B145" s="101">
        <v>43318</v>
      </c>
      <c r="C145" s="154">
        <v>44119</v>
      </c>
      <c r="D145" s="131">
        <v>0.16800000000000001</v>
      </c>
      <c r="E145" s="131">
        <v>0.10199999999999999</v>
      </c>
      <c r="F145" s="131">
        <v>4.7E-2</v>
      </c>
      <c r="G145" s="131">
        <v>3.5999999999999997E-2</v>
      </c>
      <c r="H145" s="131">
        <v>1E-3</v>
      </c>
      <c r="I145" s="131">
        <v>1E-3</v>
      </c>
      <c r="J145" s="39">
        <f t="shared" si="52"/>
        <v>0.16700000000000001</v>
      </c>
      <c r="K145" s="39">
        <f t="shared" si="53"/>
        <v>0.10099999999999999</v>
      </c>
      <c r="L145" s="39">
        <f t="shared" si="54"/>
        <v>4.5999999999999999E-2</v>
      </c>
      <c r="M145" s="39">
        <f t="shared" si="55"/>
        <v>3.4999999999999996E-2</v>
      </c>
      <c r="N145" s="39">
        <f t="shared" si="56"/>
        <v>1.9053100000000001</v>
      </c>
      <c r="O145" s="39">
        <f t="shared" si="57"/>
        <v>-3.2529999999999989E-2</v>
      </c>
      <c r="P145" s="39">
        <f t="shared" si="58"/>
        <v>0.22970999999999991</v>
      </c>
      <c r="Q145" s="166">
        <v>0.05</v>
      </c>
      <c r="R145" s="166">
        <v>0.5</v>
      </c>
      <c r="S145" s="24">
        <v>0.01</v>
      </c>
      <c r="T145" s="162">
        <v>2.2800000000000002</v>
      </c>
      <c r="U145" s="39">
        <f t="shared" si="59"/>
        <v>83.566228070175413</v>
      </c>
      <c r="V145" s="39">
        <f t="shared" si="60"/>
        <v>-1.4267543859649114</v>
      </c>
      <c r="W145" s="39">
        <f t="shared" si="61"/>
        <v>10.074999999999996</v>
      </c>
      <c r="X145" s="39">
        <f t="shared" si="62"/>
        <v>5.5039473684210298</v>
      </c>
      <c r="Y145" s="39">
        <f t="shared" si="63"/>
        <v>77.289473684210535</v>
      </c>
      <c r="Z145" s="39">
        <f t="shared" si="64"/>
        <v>1.6534653465346536</v>
      </c>
      <c r="AA145" s="153"/>
    </row>
    <row r="146" spans="1:27" s="1" customFormat="1" x14ac:dyDescent="0.25">
      <c r="A146" s="96" t="s">
        <v>457</v>
      </c>
      <c r="B146" s="101">
        <v>43318</v>
      </c>
      <c r="C146" s="154">
        <v>44119</v>
      </c>
      <c r="D146" s="131">
        <v>0.24399999999999999</v>
      </c>
      <c r="E146" s="131">
        <v>0.153</v>
      </c>
      <c r="F146" s="131">
        <v>6.7000000000000004E-2</v>
      </c>
      <c r="G146" s="131">
        <v>4.4999999999999998E-2</v>
      </c>
      <c r="H146" s="131">
        <v>1E-3</v>
      </c>
      <c r="I146" s="131">
        <v>1E-3</v>
      </c>
      <c r="J146" s="39">
        <f t="shared" si="52"/>
        <v>0.24299999999999999</v>
      </c>
      <c r="K146" s="39">
        <f t="shared" si="53"/>
        <v>0.152</v>
      </c>
      <c r="L146" s="39">
        <f t="shared" si="54"/>
        <v>6.6000000000000003E-2</v>
      </c>
      <c r="M146" s="39">
        <f t="shared" si="55"/>
        <v>4.3999999999999997E-2</v>
      </c>
      <c r="N146" s="39">
        <f t="shared" si="56"/>
        <v>2.7743899999999999</v>
      </c>
      <c r="O146" s="39">
        <f t="shared" si="57"/>
        <v>-4.8549999999999621E-2</v>
      </c>
      <c r="P146" s="39">
        <f t="shared" si="58"/>
        <v>0.17146999999999984</v>
      </c>
      <c r="Q146" s="166">
        <v>0.05</v>
      </c>
      <c r="R146" s="166">
        <v>0.5</v>
      </c>
      <c r="S146" s="24">
        <v>0.01</v>
      </c>
      <c r="T146" s="162">
        <v>0.95000000000000007</v>
      </c>
      <c r="U146" s="39">
        <f t="shared" si="59"/>
        <v>292.04105263157891</v>
      </c>
      <c r="V146" s="39">
        <f t="shared" si="60"/>
        <v>-5.1105263157894338</v>
      </c>
      <c r="W146" s="39">
        <f t="shared" si="61"/>
        <v>18.049473684210511</v>
      </c>
      <c r="X146" s="39">
        <f t="shared" si="62"/>
        <v>43.28210526315781</v>
      </c>
      <c r="Y146" s="39">
        <f t="shared" si="63"/>
        <v>255.75789473684208</v>
      </c>
      <c r="Z146" s="39">
        <f t="shared" si="64"/>
        <v>1.5986842105263157</v>
      </c>
      <c r="AA146" s="153"/>
    </row>
    <row r="147" spans="1:27" s="1" customFormat="1" x14ac:dyDescent="0.25">
      <c r="A147" s="96" t="s">
        <v>458</v>
      </c>
      <c r="B147" s="101">
        <v>43318</v>
      </c>
      <c r="C147" s="154">
        <v>44119</v>
      </c>
      <c r="D147" s="131">
        <v>9.5000000000000001E-2</v>
      </c>
      <c r="E147" s="131">
        <v>5.7000000000000002E-2</v>
      </c>
      <c r="F147" s="131">
        <v>2.8000000000000001E-2</v>
      </c>
      <c r="G147" s="131">
        <v>2.1999999999999999E-2</v>
      </c>
      <c r="H147" s="131">
        <v>0</v>
      </c>
      <c r="I147" s="131">
        <v>0</v>
      </c>
      <c r="J147" s="39">
        <f t="shared" si="52"/>
        <v>9.5000000000000001E-2</v>
      </c>
      <c r="K147" s="39">
        <f t="shared" si="53"/>
        <v>5.7000000000000002E-2</v>
      </c>
      <c r="L147" s="39">
        <f t="shared" si="54"/>
        <v>2.8000000000000001E-2</v>
      </c>
      <c r="M147" s="39">
        <f t="shared" si="55"/>
        <v>2.1999999999999999E-2</v>
      </c>
      <c r="N147" s="39">
        <f t="shared" si="56"/>
        <v>1.08087</v>
      </c>
      <c r="O147" s="39">
        <f t="shared" si="57"/>
        <v>1.4469999999999997E-2</v>
      </c>
      <c r="P147" s="39">
        <f t="shared" si="58"/>
        <v>0.16798999999999994</v>
      </c>
      <c r="Q147" s="166">
        <v>0.05</v>
      </c>
      <c r="R147" s="166">
        <v>0.5</v>
      </c>
      <c r="S147" s="24">
        <v>0.01</v>
      </c>
      <c r="T147" s="162">
        <v>7.125</v>
      </c>
      <c r="U147" s="39">
        <f t="shared" si="59"/>
        <v>15.170105263157895</v>
      </c>
      <c r="V147" s="39">
        <f t="shared" si="60"/>
        <v>0.20308771929824554</v>
      </c>
      <c r="W147" s="39">
        <f t="shared" si="61"/>
        <v>2.3577543859649115</v>
      </c>
      <c r="X147" s="39">
        <f t="shared" si="62"/>
        <v>0.71199999999999952</v>
      </c>
      <c r="Y147" s="39">
        <f t="shared" si="63"/>
        <v>14.239999999999998</v>
      </c>
      <c r="Z147" s="39">
        <f t="shared" si="64"/>
        <v>1.6666666666666665</v>
      </c>
      <c r="AA147" s="153"/>
    </row>
    <row r="148" spans="1:27" s="1" customFormat="1" x14ac:dyDescent="0.25">
      <c r="A148" s="96" t="s">
        <v>459</v>
      </c>
      <c r="B148" s="101">
        <v>43318</v>
      </c>
      <c r="C148" s="154">
        <v>44119</v>
      </c>
      <c r="D148" s="131">
        <v>0.14099999999999999</v>
      </c>
      <c r="E148" s="131">
        <v>8.3000000000000004E-2</v>
      </c>
      <c r="F148" s="131">
        <v>3.7999999999999999E-2</v>
      </c>
      <c r="G148" s="131">
        <v>2.9000000000000001E-2</v>
      </c>
      <c r="H148" s="131">
        <v>0</v>
      </c>
      <c r="I148" s="131">
        <v>0</v>
      </c>
      <c r="J148" s="39">
        <f t="shared" si="52"/>
        <v>0.14099999999999999</v>
      </c>
      <c r="K148" s="39">
        <f t="shared" si="53"/>
        <v>8.3000000000000004E-2</v>
      </c>
      <c r="L148" s="39">
        <f t="shared" si="54"/>
        <v>3.7999999999999999E-2</v>
      </c>
      <c r="M148" s="39">
        <f t="shared" si="55"/>
        <v>2.9000000000000001E-2</v>
      </c>
      <c r="N148" s="39">
        <f t="shared" si="56"/>
        <v>1.6100099999999997</v>
      </c>
      <c r="O148" s="39">
        <f t="shared" si="57"/>
        <v>-4.3629999999999863E-2</v>
      </c>
      <c r="P148" s="39">
        <f t="shared" si="58"/>
        <v>0.18681000000000009</v>
      </c>
      <c r="Q148" s="166">
        <v>0.05</v>
      </c>
      <c r="R148" s="166">
        <v>0.5</v>
      </c>
      <c r="S148" s="24">
        <v>0.01</v>
      </c>
      <c r="T148" s="162">
        <v>3.8000000000000003</v>
      </c>
      <c r="U148" s="39">
        <f t="shared" si="59"/>
        <v>42.368684210526311</v>
      </c>
      <c r="V148" s="39">
        <f t="shared" si="60"/>
        <v>-1.1481578947368383</v>
      </c>
      <c r="W148" s="39">
        <f t="shared" si="61"/>
        <v>4.9160526315789497</v>
      </c>
      <c r="X148" s="39">
        <f t="shared" si="62"/>
        <v>7.0263157894748587E-2</v>
      </c>
      <c r="Y148" s="39">
        <f t="shared" si="63"/>
        <v>40.752631578947351</v>
      </c>
      <c r="Z148" s="39">
        <f t="shared" si="64"/>
        <v>1.6987951807228914</v>
      </c>
      <c r="AA148" s="153"/>
    </row>
    <row r="149" spans="1:27" s="1" customFormat="1" x14ac:dyDescent="0.25">
      <c r="A149" s="96" t="s">
        <v>460</v>
      </c>
      <c r="B149" s="101">
        <v>43318</v>
      </c>
      <c r="C149" s="154">
        <v>44119</v>
      </c>
      <c r="D149" s="131">
        <v>0.33800000000000002</v>
      </c>
      <c r="E149" s="131">
        <v>0.20599999999999999</v>
      </c>
      <c r="F149" s="131">
        <v>0.14000000000000001</v>
      </c>
      <c r="G149" s="131">
        <v>7.1999999999999995E-2</v>
      </c>
      <c r="H149" s="131">
        <v>1E-3</v>
      </c>
      <c r="I149" s="131">
        <v>0</v>
      </c>
      <c r="J149" s="39">
        <f t="shared" si="52"/>
        <v>0.33700000000000002</v>
      </c>
      <c r="K149" s="39">
        <f t="shared" si="53"/>
        <v>0.20499999999999999</v>
      </c>
      <c r="L149" s="39">
        <f t="shared" si="54"/>
        <v>0.13900000000000001</v>
      </c>
      <c r="M149" s="39">
        <f t="shared" si="55"/>
        <v>7.0999999999999994E-2</v>
      </c>
      <c r="N149" s="39">
        <f t="shared" si="56"/>
        <v>3.7737100000000003</v>
      </c>
      <c r="O149" s="39">
        <f t="shared" si="57"/>
        <v>0.90440000000000031</v>
      </c>
      <c r="P149" s="39">
        <f t="shared" si="58"/>
        <v>0.12172999999999978</v>
      </c>
      <c r="Q149" s="166">
        <v>0.05</v>
      </c>
      <c r="R149" s="166">
        <v>0.5</v>
      </c>
      <c r="S149" s="24">
        <v>0.01</v>
      </c>
      <c r="T149" s="162">
        <v>2.1375000000000002</v>
      </c>
      <c r="U149" s="39">
        <f t="shared" si="59"/>
        <v>176.54783625730994</v>
      </c>
      <c r="V149" s="39">
        <f t="shared" si="60"/>
        <v>42.311111111111124</v>
      </c>
      <c r="W149" s="39">
        <f t="shared" si="61"/>
        <v>5.6949707602339066</v>
      </c>
      <c r="X149" s="39">
        <f t="shared" si="62"/>
        <v>14.364912280701695</v>
      </c>
      <c r="Y149" s="39">
        <f t="shared" si="63"/>
        <v>164.88421052631583</v>
      </c>
      <c r="Z149" s="39">
        <f t="shared" si="64"/>
        <v>1.6439024390243904</v>
      </c>
      <c r="AA149" s="153"/>
    </row>
    <row r="150" spans="1:27" s="1" customFormat="1" x14ac:dyDescent="0.25">
      <c r="A150" s="96" t="s">
        <v>461</v>
      </c>
      <c r="B150" s="101">
        <v>43318</v>
      </c>
      <c r="C150" s="154">
        <v>44119</v>
      </c>
      <c r="D150" s="131">
        <v>0.04</v>
      </c>
      <c r="E150" s="131">
        <v>2.4E-2</v>
      </c>
      <c r="F150" s="131">
        <v>1.2E-2</v>
      </c>
      <c r="G150" s="131">
        <v>8.0000000000000002E-3</v>
      </c>
      <c r="H150" s="131">
        <v>0</v>
      </c>
      <c r="I150" s="131">
        <v>0</v>
      </c>
      <c r="J150" s="39">
        <f t="shared" si="52"/>
        <v>0.04</v>
      </c>
      <c r="K150" s="39">
        <f t="shared" si="53"/>
        <v>2.4E-2</v>
      </c>
      <c r="L150" s="39">
        <f t="shared" si="54"/>
        <v>1.2E-2</v>
      </c>
      <c r="M150" s="39">
        <f t="shared" si="55"/>
        <v>8.0000000000000002E-3</v>
      </c>
      <c r="N150" s="39">
        <f t="shared" si="56"/>
        <v>0.45488000000000001</v>
      </c>
      <c r="O150" s="39">
        <f t="shared" si="57"/>
        <v>1.3880000000000024E-2</v>
      </c>
      <c r="P150" s="39">
        <f t="shared" si="58"/>
        <v>3.8159999999999999E-2</v>
      </c>
      <c r="Q150" s="166">
        <v>0.05</v>
      </c>
      <c r="R150" s="166">
        <v>0.5</v>
      </c>
      <c r="S150" s="24">
        <v>0.01</v>
      </c>
      <c r="T150" s="162">
        <v>11.4</v>
      </c>
      <c r="U150" s="39">
        <f t="shared" si="59"/>
        <v>3.9901754385964909</v>
      </c>
      <c r="V150" s="39">
        <f t="shared" si="60"/>
        <v>0.12175438596491249</v>
      </c>
      <c r="W150" s="39">
        <f t="shared" si="61"/>
        <v>0.33473684210526317</v>
      </c>
      <c r="X150" s="39">
        <f t="shared" si="62"/>
        <v>0.18736842105263207</v>
      </c>
      <c r="Y150" s="39">
        <f t="shared" si="63"/>
        <v>3.7473684210526317</v>
      </c>
      <c r="Z150" s="39">
        <f t="shared" si="64"/>
        <v>1.6666666666666667</v>
      </c>
      <c r="AA150" s="153"/>
    </row>
    <row r="151" spans="1:27" s="1" customFormat="1" x14ac:dyDescent="0.25">
      <c r="A151" s="96" t="s">
        <v>462</v>
      </c>
      <c r="B151" s="101">
        <v>43318</v>
      </c>
      <c r="C151" s="154">
        <v>44119</v>
      </c>
      <c r="D151" s="131">
        <v>0.13700000000000001</v>
      </c>
      <c r="E151" s="131">
        <v>8.3000000000000004E-2</v>
      </c>
      <c r="F151" s="131">
        <v>3.7999999999999999E-2</v>
      </c>
      <c r="G151" s="131">
        <v>2.8000000000000001E-2</v>
      </c>
      <c r="H151" s="131">
        <v>0</v>
      </c>
      <c r="I151" s="131">
        <v>0</v>
      </c>
      <c r="J151" s="39">
        <f t="shared" si="52"/>
        <v>0.13700000000000001</v>
      </c>
      <c r="K151" s="39">
        <f t="shared" si="53"/>
        <v>8.3000000000000004E-2</v>
      </c>
      <c r="L151" s="39">
        <f t="shared" si="54"/>
        <v>3.7999999999999999E-2</v>
      </c>
      <c r="M151" s="39">
        <f t="shared" si="55"/>
        <v>2.8000000000000001E-2</v>
      </c>
      <c r="N151" s="39">
        <f t="shared" si="56"/>
        <v>1.5626900000000001</v>
      </c>
      <c r="O151" s="39">
        <f t="shared" si="57"/>
        <v>-1.9250000000000003E-2</v>
      </c>
      <c r="P151" s="39">
        <f t="shared" si="58"/>
        <v>0.16896999999999993</v>
      </c>
      <c r="Q151" s="166">
        <v>0.05</v>
      </c>
      <c r="R151" s="166">
        <v>0.5</v>
      </c>
      <c r="S151" s="24">
        <v>0.01</v>
      </c>
      <c r="T151" s="162">
        <v>3.4200000000000004</v>
      </c>
      <c r="U151" s="39">
        <f t="shared" si="59"/>
        <v>45.692690058479535</v>
      </c>
      <c r="V151" s="39">
        <f t="shared" si="60"/>
        <v>-0.5628654970760234</v>
      </c>
      <c r="W151" s="39">
        <f t="shared" si="61"/>
        <v>4.9406432748537981</v>
      </c>
      <c r="X151" s="39">
        <f t="shared" si="62"/>
        <v>3.2008771929824502</v>
      </c>
      <c r="Y151" s="39">
        <f t="shared" si="63"/>
        <v>42.157894736842103</v>
      </c>
      <c r="Z151" s="39">
        <f t="shared" si="64"/>
        <v>1.6506024096385543</v>
      </c>
      <c r="AA151" s="153"/>
    </row>
    <row r="152" spans="1:27" s="1" customFormat="1" x14ac:dyDescent="0.25">
      <c r="A152" s="96" t="s">
        <v>463</v>
      </c>
      <c r="B152" s="101">
        <v>43318</v>
      </c>
      <c r="C152" s="154">
        <v>44119</v>
      </c>
      <c r="D152" s="131">
        <v>0.45200000000000001</v>
      </c>
      <c r="E152" s="131">
        <v>0.27800000000000002</v>
      </c>
      <c r="F152" s="131">
        <v>0.11899999999999999</v>
      </c>
      <c r="G152" s="131">
        <v>0.08</v>
      </c>
      <c r="H152" s="131">
        <v>2E-3</v>
      </c>
      <c r="I152" s="131">
        <v>1E-3</v>
      </c>
      <c r="J152" s="39">
        <f t="shared" si="52"/>
        <v>0.45</v>
      </c>
      <c r="K152" s="39">
        <f t="shared" si="53"/>
        <v>0.27600000000000002</v>
      </c>
      <c r="L152" s="39">
        <f t="shared" si="54"/>
        <v>0.11699999999999999</v>
      </c>
      <c r="M152" s="39">
        <f t="shared" si="55"/>
        <v>7.8E-2</v>
      </c>
      <c r="N152" s="39">
        <f t="shared" si="56"/>
        <v>5.1460799999999995</v>
      </c>
      <c r="O152" s="39">
        <f t="shared" si="57"/>
        <v>-0.19046999999999958</v>
      </c>
      <c r="P152" s="39">
        <f t="shared" si="58"/>
        <v>0.27186000000000032</v>
      </c>
      <c r="Q152" s="166">
        <v>0.05</v>
      </c>
      <c r="R152" s="166">
        <v>0.5</v>
      </c>
      <c r="S152" s="24">
        <v>0.01</v>
      </c>
      <c r="T152" s="162">
        <v>1.1400000000000001</v>
      </c>
      <c r="U152" s="39">
        <f t="shared" si="59"/>
        <v>451.41052631578935</v>
      </c>
      <c r="V152" s="39">
        <f t="shared" si="60"/>
        <v>-16.707894736842068</v>
      </c>
      <c r="W152" s="39">
        <f t="shared" si="61"/>
        <v>23.847368421052657</v>
      </c>
      <c r="X152" s="39">
        <f t="shared" si="62"/>
        <v>44.968421052631562</v>
      </c>
      <c r="Y152" s="39">
        <f t="shared" si="63"/>
        <v>407.52631578947353</v>
      </c>
      <c r="Z152" s="39">
        <f t="shared" si="64"/>
        <v>1.6304347826086956</v>
      </c>
      <c r="AA152" s="153"/>
    </row>
    <row r="153" spans="1:27" s="1" customFormat="1" x14ac:dyDescent="0.25">
      <c r="A153" s="96" t="s">
        <v>464</v>
      </c>
      <c r="B153" s="101">
        <v>43318</v>
      </c>
      <c r="C153" s="154">
        <v>44119</v>
      </c>
      <c r="D153" s="131">
        <v>0.09</v>
      </c>
      <c r="E153" s="131">
        <v>5.7000000000000002E-2</v>
      </c>
      <c r="F153" s="131">
        <v>2.5999999999999999E-2</v>
      </c>
      <c r="G153" s="131">
        <v>1.9E-2</v>
      </c>
      <c r="H153" s="131">
        <v>1E-3</v>
      </c>
      <c r="I153" s="131">
        <v>1E-3</v>
      </c>
      <c r="J153" s="39">
        <f t="shared" si="52"/>
        <v>8.8999999999999996E-2</v>
      </c>
      <c r="K153" s="39">
        <f t="shared" si="53"/>
        <v>5.6000000000000001E-2</v>
      </c>
      <c r="L153" s="39">
        <f t="shared" si="54"/>
        <v>2.4999999999999998E-2</v>
      </c>
      <c r="M153" s="39">
        <f t="shared" si="55"/>
        <v>1.7999999999999999E-2</v>
      </c>
      <c r="N153" s="39">
        <f t="shared" si="56"/>
        <v>1.0147099999999998</v>
      </c>
      <c r="O153" s="39">
        <f t="shared" si="57"/>
        <v>-5.4000000000000367E-3</v>
      </c>
      <c r="P153" s="39">
        <f t="shared" si="58"/>
        <v>0.10273000000000004</v>
      </c>
      <c r="Q153" s="166">
        <v>0.05</v>
      </c>
      <c r="R153" s="166">
        <v>0.5</v>
      </c>
      <c r="S153" s="24">
        <v>0.01</v>
      </c>
      <c r="T153" s="162">
        <v>5.7</v>
      </c>
      <c r="U153" s="39">
        <f t="shared" si="59"/>
        <v>17.801929824561395</v>
      </c>
      <c r="V153" s="39">
        <f t="shared" si="60"/>
        <v>-9.4736842105263799E-2</v>
      </c>
      <c r="W153" s="39">
        <f t="shared" si="61"/>
        <v>1.8022807017543867</v>
      </c>
      <c r="X153" s="39">
        <f t="shared" si="62"/>
        <v>2.9042105263157874</v>
      </c>
      <c r="Y153" s="39">
        <f t="shared" si="63"/>
        <v>15.457894736842105</v>
      </c>
      <c r="Z153" s="39">
        <f t="shared" si="64"/>
        <v>1.5892857142857142</v>
      </c>
      <c r="AA153" s="153"/>
    </row>
    <row r="154" spans="1:27" s="1" customFormat="1" x14ac:dyDescent="0.25">
      <c r="A154" s="96" t="s">
        <v>465</v>
      </c>
      <c r="B154" s="101">
        <v>43318</v>
      </c>
      <c r="C154" s="154">
        <v>44119</v>
      </c>
      <c r="D154" s="131">
        <v>0.27600000000000002</v>
      </c>
      <c r="E154" s="131">
        <v>0.17199999999999999</v>
      </c>
      <c r="F154" s="131">
        <v>7.6999999999999999E-2</v>
      </c>
      <c r="G154" s="131">
        <v>5.8000000000000003E-2</v>
      </c>
      <c r="H154" s="131">
        <v>1E-3</v>
      </c>
      <c r="I154" s="131">
        <v>2E-3</v>
      </c>
      <c r="J154" s="39">
        <f t="shared" si="52"/>
        <v>0.27500000000000002</v>
      </c>
      <c r="K154" s="39">
        <f t="shared" si="53"/>
        <v>0.17099999999999999</v>
      </c>
      <c r="L154" s="39">
        <f t="shared" si="54"/>
        <v>7.5999999999999998E-2</v>
      </c>
      <c r="M154" s="39">
        <f t="shared" si="55"/>
        <v>5.7000000000000002E-2</v>
      </c>
      <c r="N154" s="39">
        <f t="shared" si="56"/>
        <v>3.1371500000000001</v>
      </c>
      <c r="O154" s="39">
        <f t="shared" si="57"/>
        <v>-4.6589999999999826E-2</v>
      </c>
      <c r="P154" s="39">
        <f t="shared" si="58"/>
        <v>0.36079</v>
      </c>
      <c r="Q154" s="166">
        <v>0.05</v>
      </c>
      <c r="R154" s="166">
        <v>0.5</v>
      </c>
      <c r="S154" s="24">
        <v>0.01</v>
      </c>
      <c r="T154" s="162">
        <v>2.85</v>
      </c>
      <c r="U154" s="39">
        <f t="shared" si="59"/>
        <v>110.07543859649122</v>
      </c>
      <c r="V154" s="39">
        <f t="shared" si="60"/>
        <v>-1.634736842105257</v>
      </c>
      <c r="W154" s="39">
        <f t="shared" si="61"/>
        <v>12.659298245614035</v>
      </c>
      <c r="X154" s="39">
        <f t="shared" si="62"/>
        <v>14.708421052631516</v>
      </c>
      <c r="Y154" s="39">
        <f t="shared" si="63"/>
        <v>97.43157894736845</v>
      </c>
      <c r="Z154" s="39">
        <f t="shared" si="64"/>
        <v>1.6081871345029242</v>
      </c>
      <c r="AA154" s="153"/>
    </row>
    <row r="155" spans="1:27" s="1" customFormat="1" x14ac:dyDescent="0.25">
      <c r="A155" s="96" t="s">
        <v>466</v>
      </c>
      <c r="B155" s="101">
        <v>43318</v>
      </c>
      <c r="C155" s="154">
        <v>44119</v>
      </c>
      <c r="D155" s="131">
        <v>0</v>
      </c>
      <c r="E155" s="131">
        <v>0</v>
      </c>
      <c r="F155" s="131">
        <v>0</v>
      </c>
      <c r="G155" s="131">
        <v>0</v>
      </c>
      <c r="H155" s="131">
        <v>1E-3</v>
      </c>
      <c r="I155" s="131">
        <v>0</v>
      </c>
      <c r="J155" s="39">
        <f t="shared" si="52"/>
        <v>-1E-3</v>
      </c>
      <c r="K155" s="39">
        <f t="shared" si="53"/>
        <v>-1E-3</v>
      </c>
      <c r="L155" s="39">
        <f t="shared" si="54"/>
        <v>-1E-3</v>
      </c>
      <c r="M155" s="39">
        <f t="shared" si="55"/>
        <v>-1E-3</v>
      </c>
      <c r="N155" s="39">
        <f t="shared" si="56"/>
        <v>-1.023E-2</v>
      </c>
      <c r="O155" s="39">
        <f t="shared" si="57"/>
        <v>-1.294E-2</v>
      </c>
      <c r="P155" s="39">
        <f t="shared" si="58"/>
        <v>-1.5250000000000001E-2</v>
      </c>
      <c r="Q155" s="166">
        <v>0.05</v>
      </c>
      <c r="R155" s="166">
        <v>0.5</v>
      </c>
      <c r="S155" s="24">
        <v>0.01</v>
      </c>
      <c r="T155" s="162">
        <v>10</v>
      </c>
      <c r="U155" s="39">
        <f t="shared" si="59"/>
        <v>-0.10229999999999997</v>
      </c>
      <c r="V155" s="39">
        <f t="shared" si="60"/>
        <v>-0.12940000000000002</v>
      </c>
      <c r="W155" s="39">
        <f t="shared" si="61"/>
        <v>-0.15250000000000002</v>
      </c>
      <c r="X155" s="39">
        <f t="shared" si="62"/>
        <v>-0.18689999999999996</v>
      </c>
      <c r="Y155" s="39">
        <f t="shared" si="63"/>
        <v>0</v>
      </c>
      <c r="Z155" s="39">
        <f t="shared" si="64"/>
        <v>1</v>
      </c>
      <c r="AA155" s="153"/>
    </row>
    <row r="156" spans="1:27" s="1" customFormat="1" x14ac:dyDescent="0.25">
      <c r="A156" s="96" t="s">
        <v>555</v>
      </c>
      <c r="B156" s="101">
        <v>42605</v>
      </c>
      <c r="C156" s="102">
        <v>44110</v>
      </c>
      <c r="D156" s="24">
        <v>0.49399999999999999</v>
      </c>
      <c r="E156" s="24">
        <v>0.29799999999999999</v>
      </c>
      <c r="F156" s="24">
        <v>0.17699999999999999</v>
      </c>
      <c r="G156" s="24">
        <v>0.113</v>
      </c>
      <c r="H156" s="24">
        <v>5.0000000000000001E-3</v>
      </c>
      <c r="I156" s="24">
        <v>6.0000000000000001E-3</v>
      </c>
      <c r="J156" s="39">
        <f t="shared" si="52"/>
        <v>0.48899999999999999</v>
      </c>
      <c r="K156" s="39">
        <f t="shared" si="53"/>
        <v>0.29299999999999998</v>
      </c>
      <c r="L156" s="39">
        <f t="shared" si="54"/>
        <v>0.17199999999999999</v>
      </c>
      <c r="M156" s="39">
        <f t="shared" si="55"/>
        <v>0.108</v>
      </c>
      <c r="N156" s="39">
        <f t="shared" si="56"/>
        <v>5.5211300000000003</v>
      </c>
      <c r="O156" s="39">
        <f t="shared" si="57"/>
        <v>0.67460999999999993</v>
      </c>
      <c r="P156" s="39">
        <f t="shared" si="58"/>
        <v>0.52432999999999996</v>
      </c>
      <c r="Q156" s="166">
        <v>0.05</v>
      </c>
      <c r="R156" s="166">
        <v>0.5</v>
      </c>
      <c r="S156" s="24">
        <v>0.01</v>
      </c>
      <c r="T156" s="162">
        <v>1.8666666666666667</v>
      </c>
      <c r="U156" s="39">
        <f t="shared" si="59"/>
        <v>295.77482142857144</v>
      </c>
      <c r="V156" s="39">
        <f t="shared" si="60"/>
        <v>36.139821428571423</v>
      </c>
      <c r="W156" s="39">
        <f t="shared" si="61"/>
        <v>28.089107142857138</v>
      </c>
      <c r="X156" s="39">
        <f t="shared" si="62"/>
        <v>13.016249999999914</v>
      </c>
      <c r="Y156" s="39">
        <f t="shared" si="63"/>
        <v>280.34999999999997</v>
      </c>
      <c r="Z156" s="39">
        <f t="shared" si="64"/>
        <v>1.6689419795221843</v>
      </c>
      <c r="AA156" s="153"/>
    </row>
    <row r="157" spans="1:27" s="1" customFormat="1" x14ac:dyDescent="0.25">
      <c r="A157" s="96" t="s">
        <v>556</v>
      </c>
      <c r="B157" s="101">
        <v>42605</v>
      </c>
      <c r="C157" s="102">
        <v>44110</v>
      </c>
      <c r="D157" s="24">
        <v>0.44700000000000001</v>
      </c>
      <c r="E157" s="24">
        <v>0.28399999999999997</v>
      </c>
      <c r="F157" s="24">
        <v>0.155</v>
      </c>
      <c r="G157" s="24">
        <v>9.9000000000000005E-2</v>
      </c>
      <c r="H157" s="24">
        <v>1.0999999999999999E-2</v>
      </c>
      <c r="I157" s="24">
        <v>8.9999999999999993E-3</v>
      </c>
      <c r="J157" s="39">
        <f t="shared" si="52"/>
        <v>0.436</v>
      </c>
      <c r="K157" s="39">
        <f t="shared" si="53"/>
        <v>0.27299999999999996</v>
      </c>
      <c r="L157" s="39">
        <f t="shared" si="54"/>
        <v>0.14399999999999999</v>
      </c>
      <c r="M157" s="39">
        <f t="shared" si="55"/>
        <v>8.8000000000000009E-2</v>
      </c>
      <c r="N157" s="39">
        <f t="shared" si="56"/>
        <v>4.9378000000000002</v>
      </c>
      <c r="O157" s="39">
        <f t="shared" si="57"/>
        <v>0.42675999999999981</v>
      </c>
      <c r="P157" s="39">
        <f t="shared" si="58"/>
        <v>0.33524000000000032</v>
      </c>
      <c r="Q157" s="166">
        <v>0.05</v>
      </c>
      <c r="R157" s="166">
        <v>0.5</v>
      </c>
      <c r="S157" s="24">
        <v>0.01</v>
      </c>
      <c r="T157" s="162">
        <v>1.5272727272727273</v>
      </c>
      <c r="U157" s="39">
        <f t="shared" si="59"/>
        <v>323.30833333333334</v>
      </c>
      <c r="V157" s="39">
        <f t="shared" si="60"/>
        <v>27.942619047619033</v>
      </c>
      <c r="W157" s="39">
        <f t="shared" si="61"/>
        <v>21.950238095238117</v>
      </c>
      <c r="X157" s="39">
        <f t="shared" si="62"/>
        <v>49.124821428571252</v>
      </c>
      <c r="Y157" s="39">
        <f t="shared" si="63"/>
        <v>284.9589285714286</v>
      </c>
      <c r="Z157" s="39">
        <f t="shared" si="64"/>
        <v>1.5970695970695972</v>
      </c>
      <c r="AA157" s="153"/>
    </row>
    <row r="158" spans="1:27" s="1" customFormat="1" x14ac:dyDescent="0.25">
      <c r="A158" s="96" t="s">
        <v>557</v>
      </c>
      <c r="B158" s="101">
        <v>42605</v>
      </c>
      <c r="C158" s="102">
        <v>44110</v>
      </c>
      <c r="D158" s="24">
        <v>0.30499999999999999</v>
      </c>
      <c r="E158" s="24">
        <v>0.191</v>
      </c>
      <c r="F158" s="24">
        <v>0.114</v>
      </c>
      <c r="G158" s="24">
        <v>7.5999999999999998E-2</v>
      </c>
      <c r="H158" s="24">
        <v>8.9999999999999993E-3</v>
      </c>
      <c r="I158" s="24">
        <v>0.01</v>
      </c>
      <c r="J158" s="39">
        <f t="shared" si="52"/>
        <v>0.29599999999999999</v>
      </c>
      <c r="K158" s="39">
        <f t="shared" si="53"/>
        <v>0.182</v>
      </c>
      <c r="L158" s="39">
        <f t="shared" si="54"/>
        <v>0.10500000000000001</v>
      </c>
      <c r="M158" s="39">
        <f t="shared" si="55"/>
        <v>6.7000000000000004E-2</v>
      </c>
      <c r="N158" s="39">
        <f t="shared" si="56"/>
        <v>3.3405399999999994</v>
      </c>
      <c r="O158" s="39">
        <f t="shared" si="57"/>
        <v>0.42265000000000041</v>
      </c>
      <c r="P158" s="39">
        <f t="shared" si="58"/>
        <v>0.35052000000000005</v>
      </c>
      <c r="Q158" s="166">
        <v>0.05</v>
      </c>
      <c r="R158" s="166">
        <v>0.5</v>
      </c>
      <c r="S158" s="24">
        <v>0.01</v>
      </c>
      <c r="T158" s="162">
        <v>1.1199999999999999</v>
      </c>
      <c r="U158" s="39">
        <f t="shared" si="59"/>
        <v>298.26249999999993</v>
      </c>
      <c r="V158" s="39">
        <f t="shared" si="60"/>
        <v>37.736607142857189</v>
      </c>
      <c r="W158" s="39">
        <f t="shared" si="61"/>
        <v>31.296428571428571</v>
      </c>
      <c r="X158" s="39">
        <f t="shared" si="62"/>
        <v>31.944642857142913</v>
      </c>
      <c r="Y158" s="39">
        <f t="shared" si="63"/>
        <v>271.76785714285711</v>
      </c>
      <c r="Z158" s="39">
        <f t="shared" si="64"/>
        <v>1.6263736263736264</v>
      </c>
      <c r="AA158" s="153"/>
    </row>
    <row r="159" spans="1:27" s="1" customFormat="1" x14ac:dyDescent="0.25">
      <c r="A159" s="96" t="s">
        <v>558</v>
      </c>
      <c r="B159" s="101">
        <v>42605</v>
      </c>
      <c r="C159" s="102">
        <v>44110</v>
      </c>
      <c r="D159" s="131">
        <v>0.41499999999999998</v>
      </c>
      <c r="E159" s="131">
        <v>0.252</v>
      </c>
      <c r="F159" s="131">
        <v>0.14299999999999999</v>
      </c>
      <c r="G159" s="131">
        <v>9.2999999999999999E-2</v>
      </c>
      <c r="H159" s="131">
        <v>7.0000000000000001E-3</v>
      </c>
      <c r="I159" s="131">
        <v>7.0000000000000001E-3</v>
      </c>
      <c r="J159" s="39">
        <f t="shared" si="52"/>
        <v>0.40799999999999997</v>
      </c>
      <c r="K159" s="39">
        <f t="shared" si="53"/>
        <v>0.245</v>
      </c>
      <c r="L159" s="39">
        <f t="shared" si="54"/>
        <v>0.13599999999999998</v>
      </c>
      <c r="M159" s="39">
        <f t="shared" si="55"/>
        <v>8.5999999999999993E-2</v>
      </c>
      <c r="N159" s="39">
        <f t="shared" si="56"/>
        <v>4.6184799999999999</v>
      </c>
      <c r="O159" s="39">
        <f t="shared" si="57"/>
        <v>0.41588000000000036</v>
      </c>
      <c r="P159" s="39">
        <f t="shared" si="58"/>
        <v>0.39376000000000011</v>
      </c>
      <c r="Q159" s="166">
        <v>0.05</v>
      </c>
      <c r="R159" s="166">
        <v>0.5</v>
      </c>
      <c r="S159" s="24">
        <v>0.01</v>
      </c>
      <c r="T159" s="162">
        <v>2.1</v>
      </c>
      <c r="U159" s="39">
        <f t="shared" si="59"/>
        <v>219.92761904761903</v>
      </c>
      <c r="V159" s="39">
        <f t="shared" si="60"/>
        <v>19.803809523809537</v>
      </c>
      <c r="W159" s="39">
        <f t="shared" si="61"/>
        <v>18.750476190476192</v>
      </c>
      <c r="X159" s="39">
        <f t="shared" si="62"/>
        <v>10.807142857142864</v>
      </c>
      <c r="Y159" s="39">
        <f t="shared" si="63"/>
        <v>207.24285714285708</v>
      </c>
      <c r="Z159" s="39">
        <f t="shared" si="64"/>
        <v>1.6653061224489796</v>
      </c>
      <c r="AA159" s="153"/>
    </row>
    <row r="160" spans="1:27" s="1" customFormat="1" x14ac:dyDescent="0.25">
      <c r="A160" s="96" t="s">
        <v>559</v>
      </c>
      <c r="B160" s="101">
        <v>42605</v>
      </c>
      <c r="C160" s="102">
        <v>44110</v>
      </c>
      <c r="D160" s="131">
        <v>0.45800000000000002</v>
      </c>
      <c r="E160" s="131">
        <v>0.27800000000000002</v>
      </c>
      <c r="F160" s="131">
        <v>0.16300000000000001</v>
      </c>
      <c r="G160" s="131">
        <v>0.11</v>
      </c>
      <c r="H160" s="131">
        <v>0.02</v>
      </c>
      <c r="I160" s="131">
        <v>2.4E-2</v>
      </c>
      <c r="J160" s="39">
        <f t="shared" si="52"/>
        <v>0.438</v>
      </c>
      <c r="K160" s="39">
        <f t="shared" si="53"/>
        <v>0.25800000000000001</v>
      </c>
      <c r="L160" s="39">
        <f t="shared" si="54"/>
        <v>0.14300000000000002</v>
      </c>
      <c r="M160" s="39">
        <f t="shared" si="55"/>
        <v>0.09</v>
      </c>
      <c r="N160" s="39">
        <f t="shared" si="56"/>
        <v>4.9628799999999993</v>
      </c>
      <c r="O160" s="39">
        <f t="shared" si="57"/>
        <v>0.38955000000000101</v>
      </c>
      <c r="P160" s="39">
        <f t="shared" si="58"/>
        <v>0.38853999999999989</v>
      </c>
      <c r="Q160" s="166">
        <v>0.05</v>
      </c>
      <c r="R160" s="166">
        <v>0.5</v>
      </c>
      <c r="S160" s="24">
        <v>0.01</v>
      </c>
      <c r="T160" s="162">
        <v>1.2923076923076922</v>
      </c>
      <c r="U160" s="39">
        <f t="shared" si="59"/>
        <v>384.03238095238089</v>
      </c>
      <c r="V160" s="39">
        <f t="shared" si="60"/>
        <v>30.143750000000079</v>
      </c>
      <c r="W160" s="39">
        <f t="shared" si="61"/>
        <v>30.065595238095231</v>
      </c>
      <c r="X160" s="39">
        <f t="shared" si="62"/>
        <v>1.2396428571428357</v>
      </c>
      <c r="Y160" s="39">
        <f t="shared" si="63"/>
        <v>371.89285714285717</v>
      </c>
      <c r="Z160" s="39">
        <f t="shared" si="64"/>
        <v>1.6976744186046511</v>
      </c>
      <c r="AA160" s="153"/>
    </row>
    <row r="161" spans="1:27" s="1" customFormat="1" x14ac:dyDescent="0.25">
      <c r="A161" s="96" t="s">
        <v>560</v>
      </c>
      <c r="B161" s="101">
        <v>42605</v>
      </c>
      <c r="C161" s="102">
        <v>44110</v>
      </c>
      <c r="D161" s="131">
        <v>0.29099999999999998</v>
      </c>
      <c r="E161" s="131">
        <v>0.17699999999999999</v>
      </c>
      <c r="F161" s="131">
        <v>0.111</v>
      </c>
      <c r="G161" s="131">
        <v>6.9000000000000006E-2</v>
      </c>
      <c r="H161" s="131">
        <v>6.0000000000000001E-3</v>
      </c>
      <c r="I161" s="131">
        <v>6.0000000000000001E-3</v>
      </c>
      <c r="J161" s="39">
        <f t="shared" si="52"/>
        <v>0.28499999999999998</v>
      </c>
      <c r="K161" s="39">
        <f t="shared" si="53"/>
        <v>0.17099999999999999</v>
      </c>
      <c r="L161" s="39">
        <f t="shared" si="54"/>
        <v>0.105</v>
      </c>
      <c r="M161" s="39">
        <f t="shared" si="55"/>
        <v>6.3E-2</v>
      </c>
      <c r="N161" s="39">
        <f t="shared" si="56"/>
        <v>3.2105099999999993</v>
      </c>
      <c r="O161" s="39">
        <f t="shared" si="57"/>
        <v>0.49302000000000007</v>
      </c>
      <c r="P161" s="39">
        <f t="shared" si="58"/>
        <v>0.27081000000000005</v>
      </c>
      <c r="Q161" s="166">
        <v>0.05</v>
      </c>
      <c r="R161" s="166">
        <v>0.5</v>
      </c>
      <c r="S161" s="24">
        <v>0.01</v>
      </c>
      <c r="T161" s="162">
        <v>1.4</v>
      </c>
      <c r="U161" s="39">
        <f t="shared" si="59"/>
        <v>229.32214285714278</v>
      </c>
      <c r="V161" s="39">
        <f t="shared" si="60"/>
        <v>35.215714285714292</v>
      </c>
      <c r="W161" s="39">
        <f t="shared" si="61"/>
        <v>19.343571428571433</v>
      </c>
      <c r="X161" s="39">
        <f t="shared" si="62"/>
        <v>10.870714285714254</v>
      </c>
      <c r="Y161" s="39">
        <f t="shared" si="63"/>
        <v>217.41428571428568</v>
      </c>
      <c r="Z161" s="39">
        <f t="shared" si="64"/>
        <v>1.6666666666666667</v>
      </c>
      <c r="AA161" s="153"/>
    </row>
    <row r="162" spans="1:27" s="1" customFormat="1" x14ac:dyDescent="0.25">
      <c r="A162" s="96" t="s">
        <v>561</v>
      </c>
      <c r="B162" s="101">
        <v>42605</v>
      </c>
      <c r="C162" s="102">
        <v>44110</v>
      </c>
      <c r="D162" s="131">
        <v>0.29499999999999998</v>
      </c>
      <c r="E162" s="131">
        <v>0.17599999999999999</v>
      </c>
      <c r="F162" s="131">
        <v>0.11600000000000001</v>
      </c>
      <c r="G162" s="131">
        <v>6.7000000000000004E-2</v>
      </c>
      <c r="H162" s="131">
        <v>5.0000000000000001E-3</v>
      </c>
      <c r="I162" s="131">
        <v>6.0000000000000001E-3</v>
      </c>
      <c r="J162" s="39">
        <f t="shared" si="52"/>
        <v>0.28999999999999998</v>
      </c>
      <c r="K162" s="39">
        <f t="shared" si="53"/>
        <v>0.17099999999999999</v>
      </c>
      <c r="L162" s="39">
        <f t="shared" si="54"/>
        <v>0.111</v>
      </c>
      <c r="M162" s="39">
        <f t="shared" si="55"/>
        <v>6.2000000000000006E-2</v>
      </c>
      <c r="N162" s="39">
        <f t="shared" si="56"/>
        <v>3.2605999999999997</v>
      </c>
      <c r="O162" s="39">
        <f t="shared" si="57"/>
        <v>0.59471000000000018</v>
      </c>
      <c r="P162" s="39">
        <f t="shared" si="58"/>
        <v>0.19234000000000007</v>
      </c>
      <c r="Q162" s="166">
        <v>0.05</v>
      </c>
      <c r="R162" s="166">
        <v>0.5</v>
      </c>
      <c r="S162" s="24">
        <v>0.01</v>
      </c>
      <c r="T162" s="162">
        <v>1.0181818181818183</v>
      </c>
      <c r="U162" s="39">
        <f t="shared" si="59"/>
        <v>320.2374999999999</v>
      </c>
      <c r="V162" s="39">
        <f t="shared" si="60"/>
        <v>58.409017857142864</v>
      </c>
      <c r="W162" s="39">
        <f t="shared" si="61"/>
        <v>18.890535714285718</v>
      </c>
      <c r="X162" s="39">
        <f t="shared" si="62"/>
        <v>1.835624999999943</v>
      </c>
      <c r="Y162" s="39">
        <f t="shared" si="63"/>
        <v>312.05624999999992</v>
      </c>
      <c r="Z162" s="39">
        <f t="shared" si="64"/>
        <v>1.695906432748538</v>
      </c>
      <c r="AA162" s="153"/>
    </row>
    <row r="163" spans="1:27" s="1" customFormat="1" x14ac:dyDescent="0.25">
      <c r="A163" s="96" t="s">
        <v>562</v>
      </c>
      <c r="B163" s="101">
        <v>42605</v>
      </c>
      <c r="C163" s="102">
        <v>44110</v>
      </c>
      <c r="D163" s="131">
        <v>0.246</v>
      </c>
      <c r="E163" s="131">
        <v>0.14899999999999999</v>
      </c>
      <c r="F163" s="131">
        <v>9.1999999999999998E-2</v>
      </c>
      <c r="G163" s="131">
        <v>5.7000000000000002E-2</v>
      </c>
      <c r="H163" s="131">
        <v>6.0000000000000001E-3</v>
      </c>
      <c r="I163" s="131">
        <v>5.0000000000000001E-3</v>
      </c>
      <c r="J163" s="39">
        <f t="shared" si="52"/>
        <v>0.24</v>
      </c>
      <c r="K163" s="39">
        <f t="shared" si="53"/>
        <v>0.14299999999999999</v>
      </c>
      <c r="L163" s="39">
        <f t="shared" si="54"/>
        <v>8.5999999999999993E-2</v>
      </c>
      <c r="M163" s="39">
        <f t="shared" si="55"/>
        <v>5.1000000000000004E-2</v>
      </c>
      <c r="N163" s="39">
        <f t="shared" si="56"/>
        <v>2.7074799999999999</v>
      </c>
      <c r="O163" s="39">
        <f t="shared" si="57"/>
        <v>0.36971999999999994</v>
      </c>
      <c r="P163" s="39">
        <f t="shared" si="58"/>
        <v>0.19612000000000013</v>
      </c>
      <c r="Q163" s="166">
        <v>0.05</v>
      </c>
      <c r="R163" s="166">
        <v>0.5</v>
      </c>
      <c r="S163" s="24">
        <v>0.01</v>
      </c>
      <c r="T163" s="162">
        <v>0.93333333333333335</v>
      </c>
      <c r="U163" s="39">
        <f t="shared" si="59"/>
        <v>290.08714285714279</v>
      </c>
      <c r="V163" s="39">
        <f t="shared" si="60"/>
        <v>39.612857142857131</v>
      </c>
      <c r="W163" s="39">
        <f t="shared" si="61"/>
        <v>21.012857142857161</v>
      </c>
      <c r="X163" s="39">
        <f t="shared" si="62"/>
        <v>8.8682142857142612</v>
      </c>
      <c r="Y163" s="39">
        <f t="shared" si="63"/>
        <v>277.4892857142857</v>
      </c>
      <c r="Z163" s="39">
        <f t="shared" si="64"/>
        <v>1.6783216783216783</v>
      </c>
      <c r="AA163" s="153"/>
    </row>
    <row r="164" spans="1:27" s="1" customFormat="1" x14ac:dyDescent="0.25">
      <c r="A164" s="96" t="s">
        <v>563</v>
      </c>
      <c r="B164" s="101">
        <v>42605</v>
      </c>
      <c r="C164" s="102">
        <v>44110</v>
      </c>
      <c r="D164" s="131">
        <v>0.25600000000000001</v>
      </c>
      <c r="E164" s="131">
        <v>0.159</v>
      </c>
      <c r="F164" s="131">
        <v>0.105</v>
      </c>
      <c r="G164" s="131">
        <v>6.7000000000000004E-2</v>
      </c>
      <c r="H164" s="131">
        <v>1.4E-2</v>
      </c>
      <c r="I164" s="131">
        <v>1.2E-2</v>
      </c>
      <c r="J164" s="39">
        <f t="shared" ref="J164:J227" si="65">D164-H164</f>
        <v>0.24199999999999999</v>
      </c>
      <c r="K164" s="39">
        <f t="shared" ref="K164:K227" si="66">E164-H164</f>
        <v>0.14499999999999999</v>
      </c>
      <c r="L164" s="39">
        <f t="shared" ref="L164:L227" si="67">F164-H164</f>
        <v>9.0999999999999998E-2</v>
      </c>
      <c r="M164" s="39">
        <f t="shared" ref="M164:M227" si="68">G164-H164</f>
        <v>5.3000000000000005E-2</v>
      </c>
      <c r="N164" s="39">
        <f t="shared" ref="N164:N227" si="69">(11.85*J164)-(1.54*L164)-(0.08*M164)</f>
        <v>2.7233199999999997</v>
      </c>
      <c r="O164" s="39">
        <f t="shared" ref="O164:O227" si="70">(21.03*L164)-(5.43*J164)-(2.66*M164)</f>
        <v>0.45869000000000038</v>
      </c>
      <c r="P164" s="39">
        <f t="shared" ref="P164:P227" si="71">(24.52*M164)-(7.6*L164)-(1.67*J164)</f>
        <v>0.20382000000000011</v>
      </c>
      <c r="Q164" s="166">
        <v>0.05</v>
      </c>
      <c r="R164" s="166">
        <v>0.5</v>
      </c>
      <c r="S164" s="24">
        <v>0.01</v>
      </c>
      <c r="T164" s="162">
        <v>0.93333333333333335</v>
      </c>
      <c r="U164" s="39">
        <f t="shared" si="59"/>
        <v>291.78428571428566</v>
      </c>
      <c r="V164" s="39">
        <f t="shared" si="60"/>
        <v>49.145357142857179</v>
      </c>
      <c r="W164" s="39">
        <f t="shared" si="61"/>
        <v>21.837857142857157</v>
      </c>
      <c r="X164" s="39">
        <f t="shared" si="62"/>
        <v>12.873214285714219</v>
      </c>
      <c r="Y164" s="39">
        <f t="shared" si="63"/>
        <v>277.4892857142857</v>
      </c>
      <c r="Z164" s="39">
        <f t="shared" si="64"/>
        <v>1.6689655172413793</v>
      </c>
      <c r="AA164" s="153"/>
    </row>
    <row r="165" spans="1:27" s="1" customFormat="1" x14ac:dyDescent="0.25">
      <c r="A165" s="96" t="s">
        <v>546</v>
      </c>
      <c r="B165" s="101">
        <v>42605</v>
      </c>
      <c r="C165" s="102">
        <v>44110</v>
      </c>
      <c r="D165" s="131">
        <v>1.4999999999999999E-2</v>
      </c>
      <c r="E165" s="131">
        <v>1.4999999999999999E-2</v>
      </c>
      <c r="F165" s="131">
        <v>1.4999999999999999E-2</v>
      </c>
      <c r="G165" s="131">
        <v>1.7000000000000001E-2</v>
      </c>
      <c r="H165" s="131">
        <v>2.1000000000000001E-2</v>
      </c>
      <c r="I165" s="131">
        <v>0.02</v>
      </c>
      <c r="J165" s="39">
        <f t="shared" si="65"/>
        <v>-6.0000000000000019E-3</v>
      </c>
      <c r="K165" s="39">
        <f t="shared" si="66"/>
        <v>-6.0000000000000019E-3</v>
      </c>
      <c r="L165" s="39">
        <f t="shared" si="67"/>
        <v>-6.0000000000000019E-3</v>
      </c>
      <c r="M165" s="39">
        <f t="shared" si="68"/>
        <v>-4.0000000000000001E-3</v>
      </c>
      <c r="N165" s="39">
        <f t="shared" si="69"/>
        <v>-6.1540000000000018E-2</v>
      </c>
      <c r="O165" s="39">
        <f t="shared" si="70"/>
        <v>-8.2960000000000034E-2</v>
      </c>
      <c r="P165" s="39">
        <f t="shared" si="71"/>
        <v>-4.2459999999999991E-2</v>
      </c>
      <c r="Q165" s="166">
        <v>0.05</v>
      </c>
      <c r="R165" s="166">
        <v>0.5</v>
      </c>
      <c r="S165" s="24">
        <v>0.01</v>
      </c>
      <c r="T165" s="162">
        <v>0.93333333333333335</v>
      </c>
      <c r="U165" s="39">
        <f t="shared" si="59"/>
        <v>-6.5935714285714306</v>
      </c>
      <c r="V165" s="39">
        <f t="shared" si="60"/>
        <v>-8.8885714285714315</v>
      </c>
      <c r="W165" s="39">
        <f t="shared" si="61"/>
        <v>-4.5492857142857135</v>
      </c>
      <c r="X165" s="39">
        <f t="shared" si="62"/>
        <v>-12.015000000000001</v>
      </c>
      <c r="Y165" s="39">
        <f t="shared" si="63"/>
        <v>0</v>
      </c>
      <c r="Z165" s="39">
        <f t="shared" si="64"/>
        <v>1</v>
      </c>
      <c r="AA165" s="153"/>
    </row>
    <row r="166" spans="1:27" s="1" customFormat="1" x14ac:dyDescent="0.25">
      <c r="A166" s="96" t="s">
        <v>564</v>
      </c>
      <c r="B166" s="101">
        <v>42605</v>
      </c>
      <c r="C166" s="102">
        <v>44110</v>
      </c>
      <c r="D166" s="131">
        <v>0.217</v>
      </c>
      <c r="E166" s="131">
        <v>0.13400000000000001</v>
      </c>
      <c r="F166" s="131">
        <v>8.7999999999999995E-2</v>
      </c>
      <c r="G166" s="131">
        <v>5.7000000000000002E-2</v>
      </c>
      <c r="H166" s="131">
        <v>8.9999999999999993E-3</v>
      </c>
      <c r="I166" s="131">
        <v>8.9999999999999993E-3</v>
      </c>
      <c r="J166" s="39">
        <f t="shared" si="65"/>
        <v>0.20799999999999999</v>
      </c>
      <c r="K166" s="39">
        <f t="shared" si="66"/>
        <v>0.125</v>
      </c>
      <c r="L166" s="39">
        <f t="shared" si="67"/>
        <v>7.9000000000000001E-2</v>
      </c>
      <c r="M166" s="39">
        <f t="shared" si="68"/>
        <v>4.8000000000000001E-2</v>
      </c>
      <c r="N166" s="39">
        <f t="shared" si="69"/>
        <v>2.3393000000000002</v>
      </c>
      <c r="O166" s="39">
        <f t="shared" si="70"/>
        <v>0.40425</v>
      </c>
      <c r="P166" s="39">
        <f t="shared" si="71"/>
        <v>0.22920000000000013</v>
      </c>
      <c r="Q166" s="166">
        <v>0.05</v>
      </c>
      <c r="R166" s="166">
        <v>0.5</v>
      </c>
      <c r="S166" s="24">
        <v>0.01</v>
      </c>
      <c r="T166" s="162">
        <v>0.93333333333333335</v>
      </c>
      <c r="U166" s="39">
        <f t="shared" si="59"/>
        <v>250.63928571428573</v>
      </c>
      <c r="V166" s="39">
        <f t="shared" si="60"/>
        <v>43.3125</v>
      </c>
      <c r="W166" s="39">
        <f t="shared" si="61"/>
        <v>24.557142857142871</v>
      </c>
      <c r="X166" s="39">
        <f t="shared" si="62"/>
        <v>12.873214285714296</v>
      </c>
      <c r="Y166" s="39">
        <f t="shared" si="63"/>
        <v>237.43928571428566</v>
      </c>
      <c r="Z166" s="39">
        <f t="shared" si="64"/>
        <v>1.6639999999999999</v>
      </c>
      <c r="AA166" s="153"/>
    </row>
    <row r="167" spans="1:27" s="1" customFormat="1" x14ac:dyDescent="0.25">
      <c r="A167" s="96" t="s">
        <v>565</v>
      </c>
      <c r="B167" s="101">
        <v>42605</v>
      </c>
      <c r="C167" s="102">
        <v>44110</v>
      </c>
      <c r="D167" s="131">
        <v>0.15</v>
      </c>
      <c r="E167" s="131">
        <v>0.11600000000000001</v>
      </c>
      <c r="F167" s="131">
        <v>5.5E-2</v>
      </c>
      <c r="G167" s="131">
        <v>3.9E-2</v>
      </c>
      <c r="H167" s="131">
        <v>7.0000000000000001E-3</v>
      </c>
      <c r="I167" s="131">
        <v>8.0000000000000002E-3</v>
      </c>
      <c r="J167" s="39">
        <f t="shared" si="65"/>
        <v>0.14299999999999999</v>
      </c>
      <c r="K167" s="39">
        <f t="shared" si="66"/>
        <v>0.109</v>
      </c>
      <c r="L167" s="39">
        <f t="shared" si="67"/>
        <v>4.8000000000000001E-2</v>
      </c>
      <c r="M167" s="39">
        <f t="shared" si="68"/>
        <v>3.2000000000000001E-2</v>
      </c>
      <c r="N167" s="39">
        <f t="shared" si="69"/>
        <v>1.6180699999999999</v>
      </c>
      <c r="O167" s="39">
        <f t="shared" si="70"/>
        <v>0.14783000000000021</v>
      </c>
      <c r="P167" s="39">
        <f t="shared" si="71"/>
        <v>0.18103000000000002</v>
      </c>
      <c r="Q167" s="166">
        <v>0.05</v>
      </c>
      <c r="R167" s="166">
        <v>0.5</v>
      </c>
      <c r="S167" s="24">
        <v>0.01</v>
      </c>
      <c r="T167" s="162">
        <v>1.6</v>
      </c>
      <c r="U167" s="39">
        <f t="shared" si="59"/>
        <v>101.12937499999998</v>
      </c>
      <c r="V167" s="39">
        <f t="shared" si="60"/>
        <v>9.2393750000000114</v>
      </c>
      <c r="W167" s="39">
        <f t="shared" si="61"/>
        <v>11.314375</v>
      </c>
      <c r="X167" s="39">
        <f t="shared" si="62"/>
        <v>70.588124999999991</v>
      </c>
      <c r="Y167" s="39">
        <f t="shared" si="63"/>
        <v>56.737499999999983</v>
      </c>
      <c r="Z167" s="39">
        <f t="shared" si="64"/>
        <v>1.3119266055045871</v>
      </c>
      <c r="AA167" s="153"/>
    </row>
    <row r="168" spans="1:27" s="1" customFormat="1" x14ac:dyDescent="0.25">
      <c r="A168" s="96" t="s">
        <v>566</v>
      </c>
      <c r="B168" s="101">
        <v>42605</v>
      </c>
      <c r="C168" s="102">
        <v>44110</v>
      </c>
      <c r="D168" s="131">
        <v>0.28999999999999998</v>
      </c>
      <c r="E168" s="131">
        <v>0.17499999999999999</v>
      </c>
      <c r="F168" s="131">
        <v>0.104</v>
      </c>
      <c r="G168" s="131">
        <v>7.0999999999999994E-2</v>
      </c>
      <c r="H168" s="131">
        <v>0.01</v>
      </c>
      <c r="I168" s="131">
        <v>0.01</v>
      </c>
      <c r="J168" s="39">
        <f t="shared" si="65"/>
        <v>0.27999999999999997</v>
      </c>
      <c r="K168" s="39">
        <f t="shared" si="66"/>
        <v>0.16499999999999998</v>
      </c>
      <c r="L168" s="39">
        <f t="shared" si="67"/>
        <v>9.4E-2</v>
      </c>
      <c r="M168" s="39">
        <f t="shared" si="68"/>
        <v>6.0999999999999992E-2</v>
      </c>
      <c r="N168" s="39">
        <f t="shared" si="69"/>
        <v>3.1683599999999998</v>
      </c>
      <c r="O168" s="39">
        <f t="shared" si="70"/>
        <v>0.29416000000000031</v>
      </c>
      <c r="P168" s="39">
        <f t="shared" si="71"/>
        <v>0.31371999999999989</v>
      </c>
      <c r="Q168" s="166">
        <v>0.05</v>
      </c>
      <c r="R168" s="166">
        <v>0.5</v>
      </c>
      <c r="S168" s="24">
        <v>0.01</v>
      </c>
      <c r="T168" s="162">
        <v>1.0181818181818183</v>
      </c>
      <c r="U168" s="39">
        <f t="shared" si="59"/>
        <v>311.1782142857142</v>
      </c>
      <c r="V168" s="39">
        <f t="shared" si="60"/>
        <v>28.89071428571431</v>
      </c>
      <c r="W168" s="39">
        <f t="shared" si="61"/>
        <v>30.811785714285694</v>
      </c>
      <c r="X168" s="39">
        <f t="shared" si="62"/>
        <v>1.3111607142857151</v>
      </c>
      <c r="Y168" s="39">
        <f t="shared" si="63"/>
        <v>301.56696428571416</v>
      </c>
      <c r="Z168" s="39">
        <f t="shared" si="64"/>
        <v>1.696969696969697</v>
      </c>
      <c r="AA168" s="153"/>
    </row>
    <row r="169" spans="1:27" s="1" customFormat="1" x14ac:dyDescent="0.25">
      <c r="A169" s="96" t="s">
        <v>567</v>
      </c>
      <c r="B169" s="101">
        <v>42605</v>
      </c>
      <c r="C169" s="102">
        <v>44110</v>
      </c>
      <c r="D169" s="131">
        <v>0.23799999999999999</v>
      </c>
      <c r="E169" s="131">
        <v>0.14599999999999999</v>
      </c>
      <c r="F169" s="131">
        <v>8.4000000000000005E-2</v>
      </c>
      <c r="G169" s="131">
        <v>0.06</v>
      </c>
      <c r="H169" s="131">
        <v>0.01</v>
      </c>
      <c r="I169" s="131">
        <v>0.01</v>
      </c>
      <c r="J169" s="39">
        <f t="shared" si="65"/>
        <v>0.22799999999999998</v>
      </c>
      <c r="K169" s="39">
        <f t="shared" si="66"/>
        <v>0.13599999999999998</v>
      </c>
      <c r="L169" s="39">
        <f t="shared" si="67"/>
        <v>7.400000000000001E-2</v>
      </c>
      <c r="M169" s="39">
        <f t="shared" si="68"/>
        <v>4.9999999999999996E-2</v>
      </c>
      <c r="N169" s="39">
        <f t="shared" si="69"/>
        <v>2.5838399999999995</v>
      </c>
      <c r="O169" s="39">
        <f t="shared" si="70"/>
        <v>0.18518000000000057</v>
      </c>
      <c r="P169" s="39">
        <f t="shared" si="71"/>
        <v>0.28284000000000004</v>
      </c>
      <c r="Q169" s="166">
        <v>0.05</v>
      </c>
      <c r="R169" s="166">
        <v>0.5</v>
      </c>
      <c r="S169" s="24">
        <v>0.01</v>
      </c>
      <c r="T169" s="162">
        <v>0.86153846153846148</v>
      </c>
      <c r="U169" s="39">
        <f t="shared" si="59"/>
        <v>299.90999999999997</v>
      </c>
      <c r="V169" s="39">
        <f t="shared" si="60"/>
        <v>21.494107142857207</v>
      </c>
      <c r="W169" s="39">
        <f t="shared" si="61"/>
        <v>32.829642857142865</v>
      </c>
      <c r="X169" s="39">
        <f t="shared" si="62"/>
        <v>9.917142857142796</v>
      </c>
      <c r="Y169" s="39">
        <f t="shared" si="63"/>
        <v>285.11785714285713</v>
      </c>
      <c r="Z169" s="39">
        <f t="shared" si="64"/>
        <v>1.6764705882352942</v>
      </c>
      <c r="AA169" s="153"/>
    </row>
    <row r="170" spans="1:27" s="1" customFormat="1" x14ac:dyDescent="0.25">
      <c r="A170" s="96" t="s">
        <v>568</v>
      </c>
      <c r="B170" s="101">
        <v>42605</v>
      </c>
      <c r="C170" s="102">
        <v>44110</v>
      </c>
      <c r="D170" s="131">
        <v>0.23699999999999999</v>
      </c>
      <c r="E170" s="131">
        <v>0.14499999999999999</v>
      </c>
      <c r="F170" s="131">
        <v>8.8999999999999996E-2</v>
      </c>
      <c r="G170" s="131">
        <v>6.2E-2</v>
      </c>
      <c r="H170" s="131">
        <v>0.01</v>
      </c>
      <c r="I170" s="131">
        <v>1.0999999999999999E-2</v>
      </c>
      <c r="J170" s="39">
        <f t="shared" si="65"/>
        <v>0.22699999999999998</v>
      </c>
      <c r="K170" s="39">
        <f t="shared" si="66"/>
        <v>0.13499999999999998</v>
      </c>
      <c r="L170" s="39">
        <f t="shared" si="67"/>
        <v>7.9000000000000001E-2</v>
      </c>
      <c r="M170" s="39">
        <f t="shared" si="68"/>
        <v>5.1999999999999998E-2</v>
      </c>
      <c r="N170" s="39">
        <f t="shared" si="69"/>
        <v>2.5641299999999996</v>
      </c>
      <c r="O170" s="39">
        <f t="shared" si="70"/>
        <v>0.29044000000000025</v>
      </c>
      <c r="P170" s="39">
        <f t="shared" si="71"/>
        <v>0.29555000000000009</v>
      </c>
      <c r="Q170" s="166">
        <v>0.05</v>
      </c>
      <c r="R170" s="166">
        <v>0.5</v>
      </c>
      <c r="S170" s="24">
        <v>0.01</v>
      </c>
      <c r="T170" s="162">
        <v>0.93333333333333335</v>
      </c>
      <c r="U170" s="39">
        <f t="shared" si="59"/>
        <v>274.72821428571422</v>
      </c>
      <c r="V170" s="39">
        <f t="shared" si="60"/>
        <v>31.118571428571453</v>
      </c>
      <c r="W170" s="39">
        <f t="shared" si="61"/>
        <v>31.666071428571438</v>
      </c>
      <c r="X170" s="39">
        <f t="shared" si="62"/>
        <v>7.1517857142856389</v>
      </c>
      <c r="Y170" s="39">
        <f t="shared" si="63"/>
        <v>263.18571428571425</v>
      </c>
      <c r="Z170" s="39">
        <f t="shared" si="64"/>
        <v>1.6814814814814816</v>
      </c>
      <c r="AA170" s="153"/>
    </row>
    <row r="171" spans="1:27" s="1" customFormat="1" x14ac:dyDescent="0.25">
      <c r="A171" s="96" t="s">
        <v>569</v>
      </c>
      <c r="B171" s="101">
        <v>42605</v>
      </c>
      <c r="C171" s="102">
        <v>44110</v>
      </c>
      <c r="D171" s="131">
        <v>0.23200000000000001</v>
      </c>
      <c r="E171" s="131">
        <v>0.14199999999999999</v>
      </c>
      <c r="F171" s="131">
        <v>9.5000000000000001E-2</v>
      </c>
      <c r="G171" s="131">
        <v>6.2E-2</v>
      </c>
      <c r="H171" s="131">
        <v>1.2E-2</v>
      </c>
      <c r="I171" s="131">
        <v>8.9999999999999993E-3</v>
      </c>
      <c r="J171" s="39">
        <f t="shared" si="65"/>
        <v>0.22</v>
      </c>
      <c r="K171" s="39">
        <f t="shared" si="66"/>
        <v>0.12999999999999998</v>
      </c>
      <c r="L171" s="39">
        <f t="shared" si="67"/>
        <v>8.3000000000000004E-2</v>
      </c>
      <c r="M171" s="39">
        <f t="shared" si="68"/>
        <v>0.05</v>
      </c>
      <c r="N171" s="39">
        <f t="shared" si="69"/>
        <v>2.4751799999999999</v>
      </c>
      <c r="O171" s="39">
        <f t="shared" si="70"/>
        <v>0.41789000000000032</v>
      </c>
      <c r="P171" s="39">
        <f t="shared" si="71"/>
        <v>0.22779999999999995</v>
      </c>
      <c r="Q171" s="166">
        <v>0.05</v>
      </c>
      <c r="R171" s="166">
        <v>0.5</v>
      </c>
      <c r="S171" s="24">
        <v>0.01</v>
      </c>
      <c r="T171" s="162">
        <v>1.0181818181818183</v>
      </c>
      <c r="U171" s="39">
        <f t="shared" si="59"/>
        <v>243.09803571428569</v>
      </c>
      <c r="V171" s="39">
        <f t="shared" si="60"/>
        <v>41.042767857142884</v>
      </c>
      <c r="W171" s="39">
        <f t="shared" si="61"/>
        <v>22.373214285714276</v>
      </c>
      <c r="X171" s="39">
        <f t="shared" si="62"/>
        <v>2.6223214285712846</v>
      </c>
      <c r="Y171" s="39">
        <f t="shared" si="63"/>
        <v>236.00892857142858</v>
      </c>
      <c r="Z171" s="39">
        <f t="shared" si="64"/>
        <v>1.6923076923076925</v>
      </c>
      <c r="AA171" s="153"/>
    </row>
    <row r="172" spans="1:27" s="1" customFormat="1" x14ac:dyDescent="0.25">
      <c r="A172" s="96" t="s">
        <v>570</v>
      </c>
      <c r="B172" s="101">
        <v>42605</v>
      </c>
      <c r="C172" s="102">
        <v>44110</v>
      </c>
      <c r="D172" s="131">
        <v>0.23100000000000001</v>
      </c>
      <c r="E172" s="131">
        <v>0.13800000000000001</v>
      </c>
      <c r="F172" s="131">
        <v>9.5000000000000001E-2</v>
      </c>
      <c r="G172" s="131">
        <v>5.3999999999999999E-2</v>
      </c>
      <c r="H172" s="131">
        <v>4.0000000000000001E-3</v>
      </c>
      <c r="I172" s="131">
        <v>0</v>
      </c>
      <c r="J172" s="39">
        <f t="shared" si="65"/>
        <v>0.22700000000000001</v>
      </c>
      <c r="K172" s="39">
        <f t="shared" si="66"/>
        <v>0.13400000000000001</v>
      </c>
      <c r="L172" s="39">
        <f t="shared" si="67"/>
        <v>9.0999999999999998E-2</v>
      </c>
      <c r="M172" s="39">
        <f t="shared" si="68"/>
        <v>0.05</v>
      </c>
      <c r="N172" s="39">
        <f t="shared" si="69"/>
        <v>2.5458099999999999</v>
      </c>
      <c r="O172" s="39">
        <f t="shared" si="70"/>
        <v>0.54812000000000016</v>
      </c>
      <c r="P172" s="39">
        <f t="shared" si="71"/>
        <v>0.15531</v>
      </c>
      <c r="Q172" s="166">
        <v>0.05</v>
      </c>
      <c r="R172" s="166">
        <v>0.5</v>
      </c>
      <c r="S172" s="24">
        <v>0.01</v>
      </c>
      <c r="T172" s="162">
        <v>0.86153846153846148</v>
      </c>
      <c r="U172" s="39">
        <f t="shared" si="59"/>
        <v>295.49580357142855</v>
      </c>
      <c r="V172" s="39">
        <f t="shared" si="60"/>
        <v>63.621071428571454</v>
      </c>
      <c r="W172" s="39">
        <f t="shared" si="61"/>
        <v>18.027053571428571</v>
      </c>
      <c r="X172" s="39">
        <f t="shared" si="62"/>
        <v>2.479285714285699</v>
      </c>
      <c r="Y172" s="39">
        <f t="shared" si="63"/>
        <v>288.21696428571431</v>
      </c>
      <c r="Z172" s="39">
        <f t="shared" si="64"/>
        <v>1.6940298507462686</v>
      </c>
      <c r="AA172" s="153"/>
    </row>
    <row r="173" spans="1:27" s="1" customFormat="1" x14ac:dyDescent="0.25">
      <c r="A173" s="96" t="s">
        <v>571</v>
      </c>
      <c r="B173" s="101">
        <v>42605</v>
      </c>
      <c r="C173" s="102">
        <v>44110</v>
      </c>
      <c r="D173" s="131">
        <v>0.35</v>
      </c>
      <c r="E173" s="131">
        <v>0.20899999999999999</v>
      </c>
      <c r="F173" s="131">
        <v>0.13900000000000001</v>
      </c>
      <c r="G173" s="131">
        <v>8.1000000000000003E-2</v>
      </c>
      <c r="H173" s="131">
        <v>7.0000000000000001E-3</v>
      </c>
      <c r="I173" s="131">
        <v>2E-3</v>
      </c>
      <c r="J173" s="39">
        <f t="shared" si="65"/>
        <v>0.34299999999999997</v>
      </c>
      <c r="K173" s="39">
        <f t="shared" si="66"/>
        <v>0.20199999999999999</v>
      </c>
      <c r="L173" s="39">
        <f t="shared" si="67"/>
        <v>0.13200000000000001</v>
      </c>
      <c r="M173" s="39">
        <f t="shared" si="68"/>
        <v>7.3999999999999996E-2</v>
      </c>
      <c r="N173" s="39">
        <f t="shared" si="69"/>
        <v>3.8553499999999996</v>
      </c>
      <c r="O173" s="39">
        <f t="shared" si="70"/>
        <v>0.71663000000000066</v>
      </c>
      <c r="P173" s="39">
        <f t="shared" si="71"/>
        <v>0.23846999999999985</v>
      </c>
      <c r="Q173" s="166">
        <v>0.05</v>
      </c>
      <c r="R173" s="166">
        <v>0.5</v>
      </c>
      <c r="S173" s="24">
        <v>0.01</v>
      </c>
      <c r="T173" s="162">
        <v>0.86153846153846148</v>
      </c>
      <c r="U173" s="39">
        <f t="shared" si="59"/>
        <v>447.49598214285714</v>
      </c>
      <c r="V173" s="39">
        <f t="shared" si="60"/>
        <v>83.180267857142923</v>
      </c>
      <c r="W173" s="39">
        <f t="shared" si="61"/>
        <v>27.679553571428556</v>
      </c>
      <c r="X173" s="39">
        <f t="shared" si="62"/>
        <v>1.2396428571428928</v>
      </c>
      <c r="Y173" s="39">
        <f t="shared" si="63"/>
        <v>436.97410714285706</v>
      </c>
      <c r="Z173" s="39">
        <f t="shared" si="64"/>
        <v>1.698019801980198</v>
      </c>
      <c r="AA173" s="153"/>
    </row>
    <row r="174" spans="1:27" s="1" customFormat="1" x14ac:dyDescent="0.25">
      <c r="A174" s="96" t="s">
        <v>581</v>
      </c>
      <c r="B174" s="101">
        <v>42585</v>
      </c>
      <c r="C174" s="102">
        <v>44110</v>
      </c>
      <c r="D174" s="105">
        <v>0.16500000000000001</v>
      </c>
      <c r="E174" s="105">
        <v>0.105</v>
      </c>
      <c r="F174" s="105">
        <v>5.6000000000000001E-2</v>
      </c>
      <c r="G174" s="105">
        <v>3.5999999999999997E-2</v>
      </c>
      <c r="H174" s="105">
        <v>4.0000000000000001E-3</v>
      </c>
      <c r="I174" s="105">
        <v>3.0000000000000001E-3</v>
      </c>
      <c r="J174" s="39">
        <f t="shared" si="65"/>
        <v>0.161</v>
      </c>
      <c r="K174" s="39">
        <f t="shared" si="66"/>
        <v>0.10099999999999999</v>
      </c>
      <c r="L174" s="39">
        <f t="shared" si="67"/>
        <v>5.2000000000000005E-2</v>
      </c>
      <c r="M174" s="39">
        <f t="shared" si="68"/>
        <v>3.2000000000000001E-2</v>
      </c>
      <c r="N174" s="39">
        <f t="shared" si="69"/>
        <v>1.8252100000000002</v>
      </c>
      <c r="O174" s="39">
        <f t="shared" si="70"/>
        <v>0.13421000000000013</v>
      </c>
      <c r="P174" s="39">
        <f t="shared" si="71"/>
        <v>0.12057000000000001</v>
      </c>
      <c r="Q174" s="166">
        <v>0.05</v>
      </c>
      <c r="R174" s="166">
        <v>0.5</v>
      </c>
      <c r="S174" s="24">
        <v>0.01</v>
      </c>
      <c r="T174" s="162">
        <v>0.43928571428571428</v>
      </c>
      <c r="U174" s="39">
        <f t="shared" si="59"/>
        <v>415.4949593495935</v>
      </c>
      <c r="V174" s="39">
        <f t="shared" si="60"/>
        <v>30.551869918699218</v>
      </c>
      <c r="W174" s="39">
        <f t="shared" si="61"/>
        <v>27.446829268292682</v>
      </c>
      <c r="X174" s="39">
        <f t="shared" si="62"/>
        <v>65.035121951219438</v>
      </c>
      <c r="Y174" s="39">
        <f t="shared" si="63"/>
        <v>364.68292682926835</v>
      </c>
      <c r="Z174" s="39">
        <f t="shared" si="64"/>
        <v>1.5940594059405941</v>
      </c>
      <c r="AA174" s="153"/>
    </row>
    <row r="175" spans="1:27" s="1" customFormat="1" x14ac:dyDescent="0.25">
      <c r="A175" s="96" t="s">
        <v>582</v>
      </c>
      <c r="B175" s="101">
        <v>42585</v>
      </c>
      <c r="C175" s="102">
        <v>44110</v>
      </c>
      <c r="D175" s="105">
        <v>0.371</v>
      </c>
      <c r="E175" s="105">
        <v>0.23799999999999999</v>
      </c>
      <c r="F175" s="105">
        <v>0.13100000000000001</v>
      </c>
      <c r="G175" s="105">
        <v>8.4000000000000005E-2</v>
      </c>
      <c r="H175" s="105">
        <v>0.01</v>
      </c>
      <c r="I175" s="105">
        <v>0.01</v>
      </c>
      <c r="J175" s="39">
        <f t="shared" si="65"/>
        <v>0.36099999999999999</v>
      </c>
      <c r="K175" s="39">
        <f t="shared" si="66"/>
        <v>0.22799999999999998</v>
      </c>
      <c r="L175" s="39">
        <f t="shared" si="67"/>
        <v>0.12100000000000001</v>
      </c>
      <c r="M175" s="39">
        <f t="shared" si="68"/>
        <v>7.400000000000001E-2</v>
      </c>
      <c r="N175" s="39">
        <f t="shared" si="69"/>
        <v>4.0855899999999998</v>
      </c>
      <c r="O175" s="39">
        <f t="shared" si="70"/>
        <v>0.38756000000000024</v>
      </c>
      <c r="P175" s="39">
        <f t="shared" si="71"/>
        <v>0.29201000000000032</v>
      </c>
      <c r="Q175" s="166">
        <v>0.05</v>
      </c>
      <c r="R175" s="166">
        <v>0.5</v>
      </c>
      <c r="S175" s="24">
        <v>0.01</v>
      </c>
      <c r="T175" s="162">
        <v>0.57656250000000009</v>
      </c>
      <c r="U175" s="39">
        <f t="shared" si="59"/>
        <v>708.61181571815712</v>
      </c>
      <c r="V175" s="39">
        <f t="shared" si="60"/>
        <v>67.219078590785941</v>
      </c>
      <c r="W175" s="39">
        <f t="shared" si="61"/>
        <v>50.646720867208714</v>
      </c>
      <c r="X175" s="39">
        <f t="shared" si="62"/>
        <v>123.18178861788597</v>
      </c>
      <c r="Y175" s="39">
        <f t="shared" si="63"/>
        <v>615.90894308943075</v>
      </c>
      <c r="Z175" s="39">
        <f t="shared" si="64"/>
        <v>1.5833333333333335</v>
      </c>
      <c r="AA175" s="153"/>
    </row>
    <row r="176" spans="1:27" s="1" customFormat="1" x14ac:dyDescent="0.25">
      <c r="A176" s="96" t="s">
        <v>583</v>
      </c>
      <c r="B176" s="101">
        <v>42585</v>
      </c>
      <c r="C176" s="102">
        <v>44110</v>
      </c>
      <c r="D176" s="105">
        <v>0.28000000000000003</v>
      </c>
      <c r="E176" s="105">
        <v>0.183</v>
      </c>
      <c r="F176" s="105">
        <v>0.112</v>
      </c>
      <c r="G176" s="105">
        <v>7.1999999999999995E-2</v>
      </c>
      <c r="H176" s="105">
        <v>1.2E-2</v>
      </c>
      <c r="I176" s="105">
        <v>1.0999999999999999E-2</v>
      </c>
      <c r="J176" s="39">
        <f t="shared" si="65"/>
        <v>0.26800000000000002</v>
      </c>
      <c r="K176" s="39">
        <f t="shared" si="66"/>
        <v>0.17099999999999999</v>
      </c>
      <c r="L176" s="39">
        <f t="shared" si="67"/>
        <v>0.1</v>
      </c>
      <c r="M176" s="39">
        <f t="shared" si="68"/>
        <v>0.06</v>
      </c>
      <c r="N176" s="39">
        <f t="shared" si="69"/>
        <v>3.0170000000000003</v>
      </c>
      <c r="O176" s="39">
        <f t="shared" si="70"/>
        <v>0.48816000000000015</v>
      </c>
      <c r="P176" s="39">
        <f t="shared" si="71"/>
        <v>0.26363999999999982</v>
      </c>
      <c r="Q176" s="166">
        <v>0.05</v>
      </c>
      <c r="R176" s="166">
        <v>0.5</v>
      </c>
      <c r="S176" s="24">
        <v>0.01</v>
      </c>
      <c r="T176" s="162">
        <v>0.65892857142857142</v>
      </c>
      <c r="U176" s="39">
        <f t="shared" si="59"/>
        <v>457.8644986449865</v>
      </c>
      <c r="V176" s="39">
        <f t="shared" si="60"/>
        <v>74.083902439024413</v>
      </c>
      <c r="W176" s="39">
        <f t="shared" si="61"/>
        <v>40.01040650406501</v>
      </c>
      <c r="X176" s="39">
        <f t="shared" si="62"/>
        <v>91.981138211381875</v>
      </c>
      <c r="Y176" s="39">
        <f t="shared" si="63"/>
        <v>393.04715447154479</v>
      </c>
      <c r="Z176" s="39">
        <f t="shared" si="64"/>
        <v>1.5672514619883042</v>
      </c>
      <c r="AA176" s="153"/>
    </row>
    <row r="177" spans="1:27" s="1" customFormat="1" x14ac:dyDescent="0.25">
      <c r="A177" s="96" t="s">
        <v>584</v>
      </c>
      <c r="B177" s="101">
        <v>42585</v>
      </c>
      <c r="C177" s="102">
        <v>44110</v>
      </c>
      <c r="D177" s="105">
        <v>0.47</v>
      </c>
      <c r="E177" s="105">
        <v>0.29899999999999999</v>
      </c>
      <c r="F177" s="105">
        <v>0.16500000000000001</v>
      </c>
      <c r="G177" s="105">
        <v>0.107</v>
      </c>
      <c r="H177" s="105">
        <v>0.01</v>
      </c>
      <c r="I177" s="105">
        <v>0.01</v>
      </c>
      <c r="J177" s="39">
        <f t="shared" si="65"/>
        <v>0.45999999999999996</v>
      </c>
      <c r="K177" s="39">
        <f t="shared" si="66"/>
        <v>0.28899999999999998</v>
      </c>
      <c r="L177" s="39">
        <f t="shared" si="67"/>
        <v>0.155</v>
      </c>
      <c r="M177" s="39">
        <f t="shared" si="68"/>
        <v>9.7000000000000003E-2</v>
      </c>
      <c r="N177" s="39">
        <f t="shared" si="69"/>
        <v>5.2045399999999997</v>
      </c>
      <c r="O177" s="39">
        <f t="shared" si="70"/>
        <v>0.50383000000000033</v>
      </c>
      <c r="P177" s="39">
        <f t="shared" si="71"/>
        <v>0.43224000000000007</v>
      </c>
      <c r="Q177" s="166">
        <v>0.05</v>
      </c>
      <c r="R177" s="166">
        <v>0.5</v>
      </c>
      <c r="S177" s="24">
        <v>0.01</v>
      </c>
      <c r="T177" s="162">
        <v>0.65892857142857142</v>
      </c>
      <c r="U177" s="39">
        <f t="shared" si="59"/>
        <v>789.84888888888884</v>
      </c>
      <c r="V177" s="39">
        <f t="shared" si="60"/>
        <v>76.462005420054254</v>
      </c>
      <c r="W177" s="39">
        <f t="shared" si="61"/>
        <v>65.597398373983751</v>
      </c>
      <c r="X177" s="39">
        <f t="shared" si="62"/>
        <v>126.82861788617886</v>
      </c>
      <c r="Y177" s="39">
        <f t="shared" si="63"/>
        <v>692.89756097560962</v>
      </c>
      <c r="Z177" s="39">
        <f t="shared" si="64"/>
        <v>1.5916955017301038</v>
      </c>
      <c r="AA177" s="153"/>
    </row>
    <row r="178" spans="1:27" s="1" customFormat="1" x14ac:dyDescent="0.25">
      <c r="A178" s="96" t="s">
        <v>585</v>
      </c>
      <c r="B178" s="101">
        <v>42585</v>
      </c>
      <c r="C178" s="102">
        <v>44110</v>
      </c>
      <c r="D178" s="105">
        <v>0.30199999999999999</v>
      </c>
      <c r="E178" s="105">
        <v>0.191</v>
      </c>
      <c r="F178" s="105">
        <v>0.10199999999999999</v>
      </c>
      <c r="G178" s="105">
        <v>6.9000000000000006E-2</v>
      </c>
      <c r="H178" s="105">
        <v>7.0000000000000001E-3</v>
      </c>
      <c r="I178" s="105">
        <v>7.0000000000000001E-3</v>
      </c>
      <c r="J178" s="39">
        <f t="shared" si="65"/>
        <v>0.29499999999999998</v>
      </c>
      <c r="K178" s="39">
        <f t="shared" si="66"/>
        <v>0.184</v>
      </c>
      <c r="L178" s="39">
        <f t="shared" si="67"/>
        <v>9.4999999999999987E-2</v>
      </c>
      <c r="M178" s="39">
        <f t="shared" si="68"/>
        <v>6.2000000000000006E-2</v>
      </c>
      <c r="N178" s="39">
        <f t="shared" si="69"/>
        <v>3.3444899999999995</v>
      </c>
      <c r="O178" s="39">
        <f t="shared" si="70"/>
        <v>0.23108000000000009</v>
      </c>
      <c r="P178" s="39">
        <f t="shared" si="71"/>
        <v>0.30559000000000019</v>
      </c>
      <c r="Q178" s="166">
        <v>0.05</v>
      </c>
      <c r="R178" s="166">
        <v>0.5</v>
      </c>
      <c r="S178" s="24">
        <v>0.01</v>
      </c>
      <c r="T178" s="162">
        <v>0.65892857142857142</v>
      </c>
      <c r="U178" s="39">
        <f t="shared" si="59"/>
        <v>507.56487804878037</v>
      </c>
      <c r="V178" s="39">
        <f t="shared" si="60"/>
        <v>35.069051490514916</v>
      </c>
      <c r="W178" s="39">
        <f t="shared" si="61"/>
        <v>46.376802168021712</v>
      </c>
      <c r="X178" s="39">
        <f t="shared" si="62"/>
        <v>72.126178861788532</v>
      </c>
      <c r="Y178" s="39">
        <f t="shared" si="63"/>
        <v>449.77560975609754</v>
      </c>
      <c r="Z178" s="39">
        <f t="shared" si="64"/>
        <v>1.6032608695652173</v>
      </c>
      <c r="AA178" s="153"/>
    </row>
    <row r="179" spans="1:27" s="1" customFormat="1" x14ac:dyDescent="0.25">
      <c r="A179" s="96" t="s">
        <v>586</v>
      </c>
      <c r="B179" s="101">
        <v>42585</v>
      </c>
      <c r="C179" s="102">
        <v>44110</v>
      </c>
      <c r="D179" s="105">
        <v>0.22</v>
      </c>
      <c r="E179" s="105">
        <v>0.14000000000000001</v>
      </c>
      <c r="F179" s="105">
        <v>8.3000000000000004E-2</v>
      </c>
      <c r="G179" s="105">
        <v>5.1999999999999998E-2</v>
      </c>
      <c r="H179" s="105">
        <v>7.0000000000000001E-3</v>
      </c>
      <c r="I179" s="105">
        <v>6.0000000000000001E-3</v>
      </c>
      <c r="J179" s="39">
        <f t="shared" si="65"/>
        <v>0.21299999999999999</v>
      </c>
      <c r="K179" s="39">
        <f t="shared" si="66"/>
        <v>0.13300000000000001</v>
      </c>
      <c r="L179" s="39">
        <f t="shared" si="67"/>
        <v>7.5999999999999998E-2</v>
      </c>
      <c r="M179" s="39">
        <f t="shared" si="68"/>
        <v>4.4999999999999998E-2</v>
      </c>
      <c r="N179" s="39">
        <f t="shared" si="69"/>
        <v>2.40341</v>
      </c>
      <c r="O179" s="39">
        <f t="shared" si="70"/>
        <v>0.32199000000000011</v>
      </c>
      <c r="P179" s="39">
        <f t="shared" si="71"/>
        <v>0.17008999999999996</v>
      </c>
      <c r="Q179" s="166">
        <v>0.05</v>
      </c>
      <c r="R179" s="166">
        <v>0.5</v>
      </c>
      <c r="S179" s="24">
        <v>0.01</v>
      </c>
      <c r="T179" s="162">
        <v>0.61499999999999999</v>
      </c>
      <c r="U179" s="39">
        <f t="shared" si="59"/>
        <v>390.79837398373991</v>
      </c>
      <c r="V179" s="39">
        <f t="shared" si="60"/>
        <v>52.356097560975634</v>
      </c>
      <c r="W179" s="39">
        <f t="shared" si="61"/>
        <v>27.656910569105687</v>
      </c>
      <c r="X179" s="39">
        <f t="shared" si="62"/>
        <v>56.873170731707319</v>
      </c>
      <c r="Y179" s="39">
        <f t="shared" si="63"/>
        <v>347.31707317073165</v>
      </c>
      <c r="Z179" s="39">
        <f t="shared" si="64"/>
        <v>1.6015037593984962</v>
      </c>
      <c r="AA179" s="153"/>
    </row>
    <row r="180" spans="1:27" s="1" customFormat="1" x14ac:dyDescent="0.25">
      <c r="A180" s="96" t="s">
        <v>587</v>
      </c>
      <c r="B180" s="101">
        <v>42585</v>
      </c>
      <c r="C180" s="102">
        <v>44110</v>
      </c>
      <c r="D180" s="105">
        <v>0.47399999999999998</v>
      </c>
      <c r="E180" s="105">
        <v>0.31</v>
      </c>
      <c r="F180" s="105">
        <v>0.17100000000000001</v>
      </c>
      <c r="G180" s="105">
        <v>0.106</v>
      </c>
      <c r="H180" s="105">
        <v>7.0000000000000001E-3</v>
      </c>
      <c r="I180" s="105">
        <v>7.0000000000000001E-3</v>
      </c>
      <c r="J180" s="39">
        <f t="shared" si="65"/>
        <v>0.46699999999999997</v>
      </c>
      <c r="K180" s="39">
        <f t="shared" si="66"/>
        <v>0.30299999999999999</v>
      </c>
      <c r="L180" s="39">
        <f t="shared" si="67"/>
        <v>0.16400000000000001</v>
      </c>
      <c r="M180" s="39">
        <f t="shared" si="68"/>
        <v>9.8999999999999991E-2</v>
      </c>
      <c r="N180" s="39">
        <f t="shared" si="69"/>
        <v>5.2734699999999997</v>
      </c>
      <c r="O180" s="39">
        <f t="shared" si="70"/>
        <v>0.64977000000000062</v>
      </c>
      <c r="P180" s="39">
        <f t="shared" si="71"/>
        <v>0.40118999999999971</v>
      </c>
      <c r="Q180" s="166">
        <v>0.05</v>
      </c>
      <c r="R180" s="166">
        <v>0.5</v>
      </c>
      <c r="S180" s="24">
        <v>0.01</v>
      </c>
      <c r="T180" s="162">
        <v>0.61499999999999999</v>
      </c>
      <c r="U180" s="39">
        <f t="shared" si="59"/>
        <v>857.47479674796739</v>
      </c>
      <c r="V180" s="39">
        <f t="shared" si="60"/>
        <v>105.65365853658547</v>
      </c>
      <c r="W180" s="39">
        <f t="shared" si="61"/>
        <v>65.234146341463358</v>
      </c>
      <c r="X180" s="39">
        <f t="shared" si="62"/>
        <v>208.82439024390257</v>
      </c>
      <c r="Y180" s="39">
        <f t="shared" si="63"/>
        <v>711.99999999999989</v>
      </c>
      <c r="Z180" s="39">
        <f t="shared" si="64"/>
        <v>1.5412541254125411</v>
      </c>
      <c r="AA180" s="153"/>
    </row>
    <row r="181" spans="1:27" s="1" customFormat="1" x14ac:dyDescent="0.25">
      <c r="A181" s="96" t="s">
        <v>588</v>
      </c>
      <c r="B181" s="101">
        <v>42585</v>
      </c>
      <c r="C181" s="102">
        <v>44110</v>
      </c>
      <c r="D181" s="105">
        <v>0.54700000000000004</v>
      </c>
      <c r="E181" s="105">
        <v>0.35599999999999998</v>
      </c>
      <c r="F181" s="105">
        <v>0.192</v>
      </c>
      <c r="G181" s="105">
        <v>0.11899999999999999</v>
      </c>
      <c r="H181" s="105">
        <v>5.0000000000000001E-3</v>
      </c>
      <c r="I181" s="105">
        <v>6.0000000000000001E-3</v>
      </c>
      <c r="J181" s="39">
        <f t="shared" si="65"/>
        <v>0.54200000000000004</v>
      </c>
      <c r="K181" s="39">
        <f t="shared" si="66"/>
        <v>0.35099999999999998</v>
      </c>
      <c r="L181" s="39">
        <f t="shared" si="67"/>
        <v>0.187</v>
      </c>
      <c r="M181" s="39">
        <f t="shared" si="68"/>
        <v>0.11399999999999999</v>
      </c>
      <c r="N181" s="39">
        <f t="shared" si="69"/>
        <v>6.1255999999999995</v>
      </c>
      <c r="O181" s="39">
        <f t="shared" si="70"/>
        <v>0.68631000000000042</v>
      </c>
      <c r="P181" s="39">
        <f t="shared" si="71"/>
        <v>0.46893999999999947</v>
      </c>
      <c r="Q181" s="166">
        <v>0.05</v>
      </c>
      <c r="R181" s="166">
        <v>0.5</v>
      </c>
      <c r="S181" s="24">
        <v>0.01</v>
      </c>
      <c r="T181" s="162">
        <v>0.57656250000000009</v>
      </c>
      <c r="U181" s="39">
        <f t="shared" si="59"/>
        <v>1062.4346883468834</v>
      </c>
      <c r="V181" s="39">
        <f t="shared" si="60"/>
        <v>119.03479674796753</v>
      </c>
      <c r="W181" s="39">
        <f t="shared" si="61"/>
        <v>81.333766937669267</v>
      </c>
      <c r="X181" s="39">
        <f t="shared" si="62"/>
        <v>253.30991869918628</v>
      </c>
      <c r="Y181" s="39">
        <f t="shared" si="63"/>
        <v>884.50081300813019</v>
      </c>
      <c r="Z181" s="39">
        <f t="shared" si="64"/>
        <v>1.5441595441595444</v>
      </c>
      <c r="AA181" s="153"/>
    </row>
    <row r="182" spans="1:27" s="1" customFormat="1" x14ac:dyDescent="0.25">
      <c r="A182" s="96" t="s">
        <v>589</v>
      </c>
      <c r="B182" s="101">
        <v>42585</v>
      </c>
      <c r="C182" s="102">
        <v>44110</v>
      </c>
      <c r="D182" s="105">
        <v>0.26700000000000002</v>
      </c>
      <c r="E182" s="105">
        <v>0.17799999999999999</v>
      </c>
      <c r="F182" s="105">
        <v>0.112</v>
      </c>
      <c r="G182" s="105">
        <v>7.0999999999999994E-2</v>
      </c>
      <c r="H182" s="105">
        <v>1.2999999999999999E-2</v>
      </c>
      <c r="I182" s="105">
        <v>1.2E-2</v>
      </c>
      <c r="J182" s="39">
        <f t="shared" si="65"/>
        <v>0.254</v>
      </c>
      <c r="K182" s="39">
        <f t="shared" si="66"/>
        <v>0.16499999999999998</v>
      </c>
      <c r="L182" s="39">
        <f t="shared" si="67"/>
        <v>9.9000000000000005E-2</v>
      </c>
      <c r="M182" s="39">
        <f t="shared" si="68"/>
        <v>5.7999999999999996E-2</v>
      </c>
      <c r="N182" s="39">
        <f t="shared" si="69"/>
        <v>2.8527999999999998</v>
      </c>
      <c r="O182" s="39">
        <f t="shared" si="70"/>
        <v>0.54847000000000024</v>
      </c>
      <c r="P182" s="39">
        <f t="shared" si="71"/>
        <v>0.24557999999999991</v>
      </c>
      <c r="Q182" s="166">
        <v>0.05</v>
      </c>
      <c r="R182" s="166">
        <v>0.5</v>
      </c>
      <c r="S182" s="24">
        <v>0.01</v>
      </c>
      <c r="T182" s="162">
        <v>0.20500000000000002</v>
      </c>
      <c r="U182" s="39">
        <f t="shared" si="59"/>
        <v>1391.6097560975606</v>
      </c>
      <c r="V182" s="39">
        <f t="shared" si="60"/>
        <v>267.54634146341471</v>
      </c>
      <c r="W182" s="39">
        <f t="shared" si="61"/>
        <v>119.79512195121947</v>
      </c>
      <c r="X182" s="39">
        <f t="shared" si="62"/>
        <v>345.14634146341422</v>
      </c>
      <c r="Y182" s="39">
        <f t="shared" si="63"/>
        <v>1159.1707317073171</v>
      </c>
      <c r="Z182" s="39">
        <f t="shared" si="64"/>
        <v>1.5393939393939395</v>
      </c>
      <c r="AA182" s="153"/>
    </row>
    <row r="183" spans="1:27" s="1" customFormat="1" x14ac:dyDescent="0.25">
      <c r="A183" s="96" t="s">
        <v>590</v>
      </c>
      <c r="B183" s="101">
        <v>42585</v>
      </c>
      <c r="C183" s="102">
        <v>44110</v>
      </c>
      <c r="D183" s="105">
        <v>0.251</v>
      </c>
      <c r="E183" s="105">
        <v>0.16500000000000001</v>
      </c>
      <c r="F183" s="105">
        <v>9.9000000000000005E-2</v>
      </c>
      <c r="G183" s="105">
        <v>5.8000000000000003E-2</v>
      </c>
      <c r="H183" s="105">
        <v>3.0000000000000001E-3</v>
      </c>
      <c r="I183" s="105">
        <v>3.0000000000000001E-3</v>
      </c>
      <c r="J183" s="39">
        <f t="shared" si="65"/>
        <v>0.248</v>
      </c>
      <c r="K183" s="39">
        <f t="shared" si="66"/>
        <v>0.16200000000000001</v>
      </c>
      <c r="L183" s="39">
        <f t="shared" si="67"/>
        <v>9.6000000000000002E-2</v>
      </c>
      <c r="M183" s="39">
        <f t="shared" si="68"/>
        <v>5.5E-2</v>
      </c>
      <c r="N183" s="39">
        <f t="shared" si="69"/>
        <v>2.7865600000000001</v>
      </c>
      <c r="O183" s="39">
        <f t="shared" si="70"/>
        <v>0.52594000000000041</v>
      </c>
      <c r="P183" s="39">
        <f t="shared" si="71"/>
        <v>0.20484000000000002</v>
      </c>
      <c r="Q183" s="166">
        <v>0.05</v>
      </c>
      <c r="R183" s="166">
        <v>0.5</v>
      </c>
      <c r="S183" s="24">
        <v>0.01</v>
      </c>
      <c r="T183" s="162">
        <v>0.20500000000000002</v>
      </c>
      <c r="U183" s="39">
        <f t="shared" si="59"/>
        <v>1359.2975609756097</v>
      </c>
      <c r="V183" s="39">
        <f t="shared" si="60"/>
        <v>256.55609756097579</v>
      </c>
      <c r="W183" s="39">
        <f t="shared" si="61"/>
        <v>99.921951219512181</v>
      </c>
      <c r="X183" s="39">
        <f t="shared" si="62"/>
        <v>356.86829268292655</v>
      </c>
      <c r="Y183" s="39">
        <f t="shared" si="63"/>
        <v>1120.0975609756097</v>
      </c>
      <c r="Z183" s="39">
        <f t="shared" si="64"/>
        <v>1.5308641975308641</v>
      </c>
      <c r="AA183" s="153"/>
    </row>
    <row r="184" spans="1:27" s="1" customFormat="1" x14ac:dyDescent="0.25">
      <c r="A184" s="96" t="s">
        <v>591</v>
      </c>
      <c r="B184" s="101">
        <v>42585</v>
      </c>
      <c r="C184" s="102">
        <v>44110</v>
      </c>
      <c r="D184" s="105">
        <v>0.161</v>
      </c>
      <c r="E184" s="105">
        <v>9.9000000000000005E-2</v>
      </c>
      <c r="F184" s="105">
        <v>5.0999999999999997E-2</v>
      </c>
      <c r="G184" s="105">
        <v>3.6999999999999998E-2</v>
      </c>
      <c r="H184" s="105">
        <v>5.0000000000000001E-3</v>
      </c>
      <c r="I184" s="105">
        <v>5.0000000000000001E-3</v>
      </c>
      <c r="J184" s="39">
        <f t="shared" si="65"/>
        <v>0.156</v>
      </c>
      <c r="K184" s="39">
        <f t="shared" si="66"/>
        <v>9.4E-2</v>
      </c>
      <c r="L184" s="39">
        <f t="shared" si="67"/>
        <v>4.5999999999999999E-2</v>
      </c>
      <c r="M184" s="39">
        <f t="shared" si="68"/>
        <v>3.2000000000000001E-2</v>
      </c>
      <c r="N184" s="39">
        <f t="shared" si="69"/>
        <v>1.7752000000000001</v>
      </c>
      <c r="O184" s="39">
        <f t="shared" si="70"/>
        <v>3.5180000000000072E-2</v>
      </c>
      <c r="P184" s="39">
        <f t="shared" si="71"/>
        <v>0.17452000000000006</v>
      </c>
      <c r="Q184" s="166">
        <v>0.05</v>
      </c>
      <c r="R184" s="166">
        <v>0.5</v>
      </c>
      <c r="S184" s="24">
        <v>0.01</v>
      </c>
      <c r="T184" s="162">
        <v>0.65892857142857142</v>
      </c>
      <c r="U184" s="39">
        <f t="shared" si="59"/>
        <v>269.40704607046069</v>
      </c>
      <c r="V184" s="39">
        <f t="shared" si="60"/>
        <v>5.3389701897019082</v>
      </c>
      <c r="W184" s="39">
        <f t="shared" si="61"/>
        <v>26.485420054200549</v>
      </c>
      <c r="X184" s="39">
        <f t="shared" si="62"/>
        <v>15.397723577235762</v>
      </c>
      <c r="Y184" s="39">
        <f t="shared" si="63"/>
        <v>251.22601626016262</v>
      </c>
      <c r="Z184" s="39">
        <f t="shared" si="64"/>
        <v>1.6595744680851063</v>
      </c>
      <c r="AA184" s="153"/>
    </row>
    <row r="185" spans="1:27" s="1" customFormat="1" x14ac:dyDescent="0.25">
      <c r="A185" s="96" t="s">
        <v>592</v>
      </c>
      <c r="B185" s="101">
        <v>42585</v>
      </c>
      <c r="C185" s="102">
        <v>44110</v>
      </c>
      <c r="D185" s="105">
        <v>0.38500000000000001</v>
      </c>
      <c r="E185" s="105">
        <v>0.248</v>
      </c>
      <c r="F185" s="105">
        <v>0.14199999999999999</v>
      </c>
      <c r="G185" s="105">
        <v>8.7999999999999995E-2</v>
      </c>
      <c r="H185" s="105">
        <v>5.0000000000000001E-3</v>
      </c>
      <c r="I185" s="105">
        <v>5.0000000000000001E-3</v>
      </c>
      <c r="J185" s="39">
        <f t="shared" si="65"/>
        <v>0.38</v>
      </c>
      <c r="K185" s="39">
        <f t="shared" si="66"/>
        <v>0.24299999999999999</v>
      </c>
      <c r="L185" s="39">
        <f t="shared" si="67"/>
        <v>0.13699999999999998</v>
      </c>
      <c r="M185" s="39">
        <f t="shared" si="68"/>
        <v>8.299999999999999E-2</v>
      </c>
      <c r="N185" s="39">
        <f t="shared" si="69"/>
        <v>4.28538</v>
      </c>
      <c r="O185" s="39">
        <f t="shared" si="70"/>
        <v>0.59692999999999952</v>
      </c>
      <c r="P185" s="39">
        <f t="shared" si="71"/>
        <v>0.35936000000000001</v>
      </c>
      <c r="Q185" s="166">
        <v>0.05</v>
      </c>
      <c r="R185" s="166">
        <v>0.5</v>
      </c>
      <c r="S185" s="24">
        <v>0.01</v>
      </c>
      <c r="T185" s="162">
        <v>0.43928571428571428</v>
      </c>
      <c r="U185" s="39">
        <f t="shared" si="59"/>
        <v>975.53365853658534</v>
      </c>
      <c r="V185" s="39">
        <f t="shared" si="60"/>
        <v>135.88650406504053</v>
      </c>
      <c r="W185" s="39">
        <f t="shared" si="61"/>
        <v>81.805528455284559</v>
      </c>
      <c r="X185" s="39">
        <f t="shared" si="62"/>
        <v>201.18341463414612</v>
      </c>
      <c r="Y185" s="39">
        <f t="shared" si="63"/>
        <v>832.69268292682932</v>
      </c>
      <c r="Z185" s="39">
        <f t="shared" si="64"/>
        <v>1.5637860082304527</v>
      </c>
      <c r="AA185" s="153"/>
    </row>
    <row r="186" spans="1:27" s="1" customFormat="1" x14ac:dyDescent="0.25">
      <c r="A186" s="96" t="s">
        <v>593</v>
      </c>
      <c r="B186" s="101">
        <v>42585</v>
      </c>
      <c r="C186" s="102">
        <v>44111</v>
      </c>
      <c r="D186" s="105">
        <v>0.26</v>
      </c>
      <c r="E186" s="105">
        <v>0.16700000000000001</v>
      </c>
      <c r="F186" s="105">
        <v>0.10199999999999999</v>
      </c>
      <c r="G186" s="105">
        <v>5.8999999999999997E-2</v>
      </c>
      <c r="H186" s="105">
        <v>4.0000000000000001E-3</v>
      </c>
      <c r="I186" s="105">
        <v>4.0000000000000001E-3</v>
      </c>
      <c r="J186" s="39">
        <f t="shared" si="65"/>
        <v>0.25600000000000001</v>
      </c>
      <c r="K186" s="39">
        <f t="shared" si="66"/>
        <v>0.16300000000000001</v>
      </c>
      <c r="L186" s="39">
        <f t="shared" si="67"/>
        <v>9.799999999999999E-2</v>
      </c>
      <c r="M186" s="39">
        <f t="shared" si="68"/>
        <v>5.4999999999999993E-2</v>
      </c>
      <c r="N186" s="39">
        <f t="shared" si="69"/>
        <v>2.8782799999999997</v>
      </c>
      <c r="O186" s="39">
        <f t="shared" si="70"/>
        <v>0.52456000000000003</v>
      </c>
      <c r="P186" s="39">
        <f t="shared" si="71"/>
        <v>0.17627999999999988</v>
      </c>
      <c r="Q186" s="166">
        <v>0.05</v>
      </c>
      <c r="R186" s="166">
        <v>0.5</v>
      </c>
      <c r="S186" s="24">
        <v>0.01</v>
      </c>
      <c r="T186" s="162">
        <v>0.38437500000000002</v>
      </c>
      <c r="U186" s="39">
        <f t="shared" si="59"/>
        <v>748.82081300813002</v>
      </c>
      <c r="V186" s="39">
        <f t="shared" si="60"/>
        <v>136.47089430894309</v>
      </c>
      <c r="W186" s="39">
        <f t="shared" si="61"/>
        <v>45.861463414634109</v>
      </c>
      <c r="X186" s="39">
        <f t="shared" si="62"/>
        <v>146.56780487804883</v>
      </c>
      <c r="Y186" s="39">
        <f t="shared" si="63"/>
        <v>646.00975609756085</v>
      </c>
      <c r="Z186" s="39">
        <f t="shared" si="64"/>
        <v>1.5705521472392638</v>
      </c>
      <c r="AA186" s="153"/>
    </row>
    <row r="187" spans="1:27" s="1" customFormat="1" x14ac:dyDescent="0.25">
      <c r="A187" s="96" t="s">
        <v>594</v>
      </c>
      <c r="B187" s="101">
        <v>42585</v>
      </c>
      <c r="C187" s="102">
        <v>44111</v>
      </c>
      <c r="D187" s="105">
        <v>0.254</v>
      </c>
      <c r="E187" s="105">
        <v>0.16600000000000001</v>
      </c>
      <c r="F187" s="105">
        <v>9.5000000000000001E-2</v>
      </c>
      <c r="G187" s="105">
        <v>6.2E-2</v>
      </c>
      <c r="H187" s="105">
        <v>0.01</v>
      </c>
      <c r="I187" s="105">
        <v>0.01</v>
      </c>
      <c r="J187" s="39">
        <f t="shared" si="65"/>
        <v>0.24399999999999999</v>
      </c>
      <c r="K187" s="39">
        <f t="shared" si="66"/>
        <v>0.156</v>
      </c>
      <c r="L187" s="39">
        <f t="shared" si="67"/>
        <v>8.5000000000000006E-2</v>
      </c>
      <c r="M187" s="39">
        <f t="shared" si="68"/>
        <v>5.1999999999999998E-2</v>
      </c>
      <c r="N187" s="39">
        <f t="shared" si="69"/>
        <v>2.7563399999999998</v>
      </c>
      <c r="O187" s="39">
        <f t="shared" si="70"/>
        <v>0.32431000000000032</v>
      </c>
      <c r="P187" s="39">
        <f t="shared" si="71"/>
        <v>0.22155999999999998</v>
      </c>
      <c r="Q187" s="166">
        <v>0.05</v>
      </c>
      <c r="R187" s="166">
        <v>0.5</v>
      </c>
      <c r="S187" s="24">
        <v>0.01</v>
      </c>
      <c r="T187" s="162">
        <v>0.65892857142857142</v>
      </c>
      <c r="U187" s="39">
        <f t="shared" si="59"/>
        <v>418.30634146341458</v>
      </c>
      <c r="V187" s="39">
        <f t="shared" si="60"/>
        <v>49.217777777777826</v>
      </c>
      <c r="W187" s="39">
        <f t="shared" si="61"/>
        <v>33.624281842818426</v>
      </c>
      <c r="X187" s="39">
        <f t="shared" si="62"/>
        <v>85.903089430894283</v>
      </c>
      <c r="Y187" s="39">
        <f t="shared" si="63"/>
        <v>356.57886178861781</v>
      </c>
      <c r="Z187" s="39">
        <f t="shared" si="64"/>
        <v>1.5641025641025641</v>
      </c>
      <c r="AA187" s="153"/>
    </row>
    <row r="188" spans="1:27" s="1" customFormat="1" x14ac:dyDescent="0.25">
      <c r="A188" s="96" t="s">
        <v>595</v>
      </c>
      <c r="B188" s="101">
        <v>42585</v>
      </c>
      <c r="C188" s="102">
        <v>44111</v>
      </c>
      <c r="D188" s="105">
        <v>0.17699999999999999</v>
      </c>
      <c r="E188" s="105">
        <v>0.11899999999999999</v>
      </c>
      <c r="F188" s="105">
        <v>7.1999999999999995E-2</v>
      </c>
      <c r="G188" s="105">
        <v>4.7E-2</v>
      </c>
      <c r="H188" s="105">
        <v>8.9999999999999993E-3</v>
      </c>
      <c r="I188" s="105">
        <v>8.0000000000000002E-3</v>
      </c>
      <c r="J188" s="39">
        <f t="shared" si="65"/>
        <v>0.16799999999999998</v>
      </c>
      <c r="K188" s="39">
        <f t="shared" si="66"/>
        <v>0.11</v>
      </c>
      <c r="L188" s="39">
        <f t="shared" si="67"/>
        <v>6.3E-2</v>
      </c>
      <c r="M188" s="39">
        <f t="shared" si="68"/>
        <v>3.7999999999999999E-2</v>
      </c>
      <c r="N188" s="39">
        <f t="shared" si="69"/>
        <v>1.8907399999999996</v>
      </c>
      <c r="O188" s="39">
        <f t="shared" si="70"/>
        <v>0.31157000000000029</v>
      </c>
      <c r="P188" s="39">
        <f t="shared" si="71"/>
        <v>0.17239999999999994</v>
      </c>
      <c r="Q188" s="166">
        <v>0.05</v>
      </c>
      <c r="R188" s="166">
        <v>0.5</v>
      </c>
      <c r="S188" s="24">
        <v>0.01</v>
      </c>
      <c r="T188" s="162">
        <v>0.43928571428571428</v>
      </c>
      <c r="U188" s="39">
        <f t="shared" si="59"/>
        <v>430.41235772357714</v>
      </c>
      <c r="V188" s="39">
        <f t="shared" si="60"/>
        <v>70.926504065040717</v>
      </c>
      <c r="W188" s="39">
        <f t="shared" si="61"/>
        <v>39.245528455284536</v>
      </c>
      <c r="X188" s="39">
        <f t="shared" si="62"/>
        <v>115.48292682926841</v>
      </c>
      <c r="Y188" s="39">
        <f t="shared" si="63"/>
        <v>352.52682926829254</v>
      </c>
      <c r="Z188" s="39">
        <f t="shared" si="64"/>
        <v>1.5272727272727271</v>
      </c>
      <c r="AA188" s="153"/>
    </row>
    <row r="189" spans="1:27" s="1" customFormat="1" x14ac:dyDescent="0.25">
      <c r="A189" s="96" t="s">
        <v>596</v>
      </c>
      <c r="B189" s="101">
        <v>42585</v>
      </c>
      <c r="C189" s="102">
        <v>44111</v>
      </c>
      <c r="D189" s="105">
        <v>0.38200000000000001</v>
      </c>
      <c r="E189" s="105">
        <v>0.255</v>
      </c>
      <c r="F189" s="105">
        <v>0.151</v>
      </c>
      <c r="G189" s="105">
        <v>9.6000000000000002E-2</v>
      </c>
      <c r="H189" s="105">
        <v>7.0000000000000001E-3</v>
      </c>
      <c r="I189" s="105">
        <v>8.0000000000000002E-3</v>
      </c>
      <c r="J189" s="39">
        <f t="shared" si="65"/>
        <v>0.375</v>
      </c>
      <c r="K189" s="39">
        <f t="shared" si="66"/>
        <v>0.248</v>
      </c>
      <c r="L189" s="39">
        <f t="shared" si="67"/>
        <v>0.14399999999999999</v>
      </c>
      <c r="M189" s="39">
        <f t="shared" si="68"/>
        <v>8.8999999999999996E-2</v>
      </c>
      <c r="N189" s="39">
        <f t="shared" si="69"/>
        <v>4.2148700000000003</v>
      </c>
      <c r="O189" s="39">
        <f t="shared" si="70"/>
        <v>0.75533000000000006</v>
      </c>
      <c r="P189" s="39">
        <f t="shared" si="71"/>
        <v>0.46163000000000021</v>
      </c>
      <c r="Q189" s="166">
        <v>0.05</v>
      </c>
      <c r="R189" s="166">
        <v>0.5</v>
      </c>
      <c r="S189" s="24">
        <v>0.01</v>
      </c>
      <c r="T189" s="162">
        <v>0.43928571428571428</v>
      </c>
      <c r="U189" s="39">
        <f t="shared" si="59"/>
        <v>959.48260162601628</v>
      </c>
      <c r="V189" s="39">
        <f t="shared" si="60"/>
        <v>171.9450406504065</v>
      </c>
      <c r="W189" s="39">
        <f t="shared" si="61"/>
        <v>105.08650406504069</v>
      </c>
      <c r="X189" s="39">
        <f t="shared" si="62"/>
        <v>283.23707317073149</v>
      </c>
      <c r="Y189" s="39">
        <f t="shared" si="63"/>
        <v>771.91219512195119</v>
      </c>
      <c r="Z189" s="39">
        <f t="shared" si="64"/>
        <v>1.5120967741935485</v>
      </c>
      <c r="AA189" s="153"/>
    </row>
    <row r="190" spans="1:27" s="1" customFormat="1" x14ac:dyDescent="0.25">
      <c r="A190" s="96" t="s">
        <v>597</v>
      </c>
      <c r="B190" s="101">
        <v>42585</v>
      </c>
      <c r="C190" s="102">
        <v>44111</v>
      </c>
      <c r="D190" s="105">
        <v>4.9000000000000002E-2</v>
      </c>
      <c r="E190" s="105">
        <v>3.1E-2</v>
      </c>
      <c r="F190" s="105">
        <v>2.3E-2</v>
      </c>
      <c r="G190" s="105">
        <v>1.4999999999999999E-2</v>
      </c>
      <c r="H190" s="105">
        <v>3.0000000000000001E-3</v>
      </c>
      <c r="I190" s="105">
        <v>2E-3</v>
      </c>
      <c r="J190" s="39">
        <f t="shared" si="65"/>
        <v>4.5999999999999999E-2</v>
      </c>
      <c r="K190" s="39">
        <f t="shared" si="66"/>
        <v>2.8000000000000001E-2</v>
      </c>
      <c r="L190" s="39">
        <f t="shared" si="67"/>
        <v>0.02</v>
      </c>
      <c r="M190" s="39">
        <f t="shared" si="68"/>
        <v>1.2E-2</v>
      </c>
      <c r="N190" s="39">
        <f t="shared" si="69"/>
        <v>0.51334000000000002</v>
      </c>
      <c r="O190" s="39">
        <f t="shared" si="70"/>
        <v>0.13890000000000005</v>
      </c>
      <c r="P190" s="39">
        <f t="shared" si="71"/>
        <v>6.5420000000000006E-2</v>
      </c>
      <c r="Q190" s="166">
        <v>0.05</v>
      </c>
      <c r="R190" s="166">
        <v>0.5</v>
      </c>
      <c r="S190" s="24">
        <v>0.01</v>
      </c>
      <c r="T190" s="162">
        <v>0.65892857142857142</v>
      </c>
      <c r="U190" s="39">
        <f t="shared" si="59"/>
        <v>77.905257452574546</v>
      </c>
      <c r="V190" s="39">
        <f t="shared" si="60"/>
        <v>21.079674796747977</v>
      </c>
      <c r="W190" s="39">
        <f t="shared" si="61"/>
        <v>9.928238482384824</v>
      </c>
      <c r="X190" s="39">
        <f t="shared" si="62"/>
        <v>6.4832520325203147</v>
      </c>
      <c r="Y190" s="39">
        <f t="shared" si="63"/>
        <v>72.936585365853645</v>
      </c>
      <c r="Z190" s="39">
        <f t="shared" si="64"/>
        <v>1.6428571428571428</v>
      </c>
      <c r="AA190" s="153"/>
    </row>
    <row r="191" spans="1:27" s="1" customFormat="1" x14ac:dyDescent="0.25">
      <c r="A191" s="96" t="s">
        <v>598</v>
      </c>
      <c r="B191" s="101">
        <v>42585</v>
      </c>
      <c r="C191" s="102">
        <v>44111</v>
      </c>
      <c r="D191" s="105">
        <v>0.23499999999999999</v>
      </c>
      <c r="E191" s="105">
        <v>0.14000000000000001</v>
      </c>
      <c r="F191" s="105">
        <v>0.115</v>
      </c>
      <c r="G191" s="105">
        <v>6.2E-2</v>
      </c>
      <c r="H191" s="105">
        <v>3.0000000000000001E-3</v>
      </c>
      <c r="I191" s="105">
        <v>2E-3</v>
      </c>
      <c r="J191" s="39">
        <f t="shared" si="65"/>
        <v>0.23199999999999998</v>
      </c>
      <c r="K191" s="39">
        <f t="shared" si="66"/>
        <v>0.13700000000000001</v>
      </c>
      <c r="L191" s="39">
        <f t="shared" si="67"/>
        <v>0.112</v>
      </c>
      <c r="M191" s="39">
        <f t="shared" si="68"/>
        <v>5.8999999999999997E-2</v>
      </c>
      <c r="N191" s="39">
        <f t="shared" si="69"/>
        <v>2.5719999999999996</v>
      </c>
      <c r="O191" s="39">
        <f t="shared" si="70"/>
        <v>0.93866000000000038</v>
      </c>
      <c r="P191" s="39">
        <f t="shared" si="71"/>
        <v>0.20804000000000006</v>
      </c>
      <c r="Q191" s="166">
        <v>0.05</v>
      </c>
      <c r="R191" s="166">
        <v>0.5</v>
      </c>
      <c r="S191" s="24">
        <v>0.01</v>
      </c>
      <c r="T191" s="162">
        <v>0.43928571428571428</v>
      </c>
      <c r="U191" s="39">
        <f t="shared" si="59"/>
        <v>585.49593495934948</v>
      </c>
      <c r="V191" s="39">
        <f t="shared" si="60"/>
        <v>213.67869918699196</v>
      </c>
      <c r="W191" s="39">
        <f t="shared" si="61"/>
        <v>47.358699186991878</v>
      </c>
      <c r="X191" s="39">
        <f t="shared" si="62"/>
        <v>5.4702439024392646</v>
      </c>
      <c r="Y191" s="39">
        <f t="shared" si="63"/>
        <v>577.41463414634131</v>
      </c>
      <c r="Z191" s="39">
        <f t="shared" si="64"/>
        <v>1.6934306569343063</v>
      </c>
      <c r="AA191" s="153"/>
    </row>
    <row r="192" spans="1:27" s="1" customFormat="1" x14ac:dyDescent="0.25">
      <c r="A192" s="96" t="s">
        <v>599</v>
      </c>
      <c r="B192" s="101">
        <v>42585</v>
      </c>
      <c r="C192" s="102">
        <v>44111</v>
      </c>
      <c r="D192" s="105">
        <v>0.23300000000000001</v>
      </c>
      <c r="E192" s="105">
        <v>0.14199999999999999</v>
      </c>
      <c r="F192" s="105">
        <v>9.0999999999999998E-2</v>
      </c>
      <c r="G192" s="105">
        <v>6.4000000000000001E-2</v>
      </c>
      <c r="H192" s="105">
        <v>1.0999999999999999E-2</v>
      </c>
      <c r="I192" s="105">
        <v>1.0999999999999999E-2</v>
      </c>
      <c r="J192" s="39">
        <f t="shared" si="65"/>
        <v>0.222</v>
      </c>
      <c r="K192" s="39">
        <f t="shared" si="66"/>
        <v>0.13099999999999998</v>
      </c>
      <c r="L192" s="39">
        <f t="shared" si="67"/>
        <v>0.08</v>
      </c>
      <c r="M192" s="39">
        <f t="shared" si="68"/>
        <v>5.3000000000000005E-2</v>
      </c>
      <c r="N192" s="39">
        <f t="shared" si="69"/>
        <v>2.50326</v>
      </c>
      <c r="O192" s="39">
        <f t="shared" si="70"/>
        <v>0.33596000000000015</v>
      </c>
      <c r="P192" s="39">
        <f t="shared" si="71"/>
        <v>0.32082000000000005</v>
      </c>
      <c r="Q192" s="166">
        <v>0.05</v>
      </c>
      <c r="R192" s="166">
        <v>0.5</v>
      </c>
      <c r="S192" s="24">
        <v>0.01</v>
      </c>
      <c r="T192" s="162">
        <v>0.41000000000000003</v>
      </c>
      <c r="U192" s="39">
        <f t="shared" si="59"/>
        <v>610.55121951219508</v>
      </c>
      <c r="V192" s="39">
        <f t="shared" si="60"/>
        <v>81.941463414634185</v>
      </c>
      <c r="W192" s="39">
        <f t="shared" si="61"/>
        <v>78.248780487804865</v>
      </c>
      <c r="X192" s="39">
        <f t="shared" si="62"/>
        <v>4.5585365853655322</v>
      </c>
      <c r="Y192" s="39">
        <f t="shared" si="63"/>
        <v>592.6097560975611</v>
      </c>
      <c r="Z192" s="39">
        <f t="shared" si="64"/>
        <v>1.6946564885496187</v>
      </c>
      <c r="AA192" s="153"/>
    </row>
    <row r="193" spans="1:27" s="1" customFormat="1" x14ac:dyDescent="0.25">
      <c r="A193" s="96" t="s">
        <v>600</v>
      </c>
      <c r="B193" s="101">
        <v>42585</v>
      </c>
      <c r="C193" s="102">
        <v>44111</v>
      </c>
      <c r="D193" s="105">
        <v>1.7999999999999999E-2</v>
      </c>
      <c r="E193" s="105">
        <v>1.7000000000000001E-2</v>
      </c>
      <c r="F193" s="105">
        <v>8.9999999999999993E-3</v>
      </c>
      <c r="G193" s="105">
        <v>3.4000000000000002E-2</v>
      </c>
      <c r="H193" s="105">
        <v>8.0000000000000002E-3</v>
      </c>
      <c r="I193" s="105">
        <v>8.0000000000000002E-3</v>
      </c>
      <c r="J193" s="39">
        <f t="shared" si="65"/>
        <v>9.9999999999999985E-3</v>
      </c>
      <c r="K193" s="39">
        <f t="shared" si="66"/>
        <v>9.0000000000000011E-3</v>
      </c>
      <c r="L193" s="39">
        <f t="shared" si="67"/>
        <v>9.9999999999999915E-4</v>
      </c>
      <c r="M193" s="39">
        <f t="shared" si="68"/>
        <v>2.6000000000000002E-2</v>
      </c>
      <c r="N193" s="39">
        <f t="shared" si="69"/>
        <v>0.11487999999999998</v>
      </c>
      <c r="O193" s="39">
        <f t="shared" si="70"/>
        <v>-0.10243000000000002</v>
      </c>
      <c r="P193" s="39">
        <f t="shared" si="71"/>
        <v>0.6132200000000001</v>
      </c>
      <c r="Q193" s="166">
        <v>0.05</v>
      </c>
      <c r="R193" s="166">
        <v>0.5</v>
      </c>
      <c r="S193" s="24">
        <v>0.01</v>
      </c>
      <c r="T193" s="162">
        <v>0.41000000000000003</v>
      </c>
      <c r="U193" s="39">
        <f t="shared" si="59"/>
        <v>28.019512195121948</v>
      </c>
      <c r="V193" s="39">
        <f t="shared" si="60"/>
        <v>-24.98292682926829</v>
      </c>
      <c r="W193" s="39">
        <f t="shared" si="61"/>
        <v>149.56585365853658</v>
      </c>
      <c r="X193" s="39">
        <f t="shared" si="62"/>
        <v>34.514634146341479</v>
      </c>
      <c r="Y193" s="39">
        <f t="shared" si="63"/>
        <v>6.5121951219512013</v>
      </c>
      <c r="Z193" s="39">
        <f t="shared" si="64"/>
        <v>1.1111111111111107</v>
      </c>
      <c r="AA193" s="153"/>
    </row>
    <row r="194" spans="1:27" s="1" customFormat="1" x14ac:dyDescent="0.25">
      <c r="A194" s="96" t="s">
        <v>601</v>
      </c>
      <c r="B194" s="101">
        <v>42585</v>
      </c>
      <c r="C194" s="102">
        <v>44111</v>
      </c>
      <c r="D194" s="105">
        <v>0.36499999999999999</v>
      </c>
      <c r="E194" s="105">
        <v>0.22</v>
      </c>
      <c r="F194" s="105">
        <v>0.16900000000000001</v>
      </c>
      <c r="G194" s="105">
        <v>9.4E-2</v>
      </c>
      <c r="H194" s="105">
        <v>1.2E-2</v>
      </c>
      <c r="I194" s="105">
        <v>1.4E-2</v>
      </c>
      <c r="J194" s="39">
        <f t="shared" si="65"/>
        <v>0.35299999999999998</v>
      </c>
      <c r="K194" s="39">
        <f t="shared" si="66"/>
        <v>0.20799999999999999</v>
      </c>
      <c r="L194" s="39">
        <f t="shared" si="67"/>
        <v>0.157</v>
      </c>
      <c r="M194" s="39">
        <f t="shared" si="68"/>
        <v>8.2000000000000003E-2</v>
      </c>
      <c r="N194" s="39">
        <f t="shared" si="69"/>
        <v>3.9347099999999999</v>
      </c>
      <c r="O194" s="39">
        <f t="shared" si="70"/>
        <v>1.1668000000000005</v>
      </c>
      <c r="P194" s="39">
        <f t="shared" si="71"/>
        <v>0.22792999999999997</v>
      </c>
      <c r="Q194" s="166">
        <v>0.05</v>
      </c>
      <c r="R194" s="166">
        <v>0.5</v>
      </c>
      <c r="S194" s="24">
        <v>0.01</v>
      </c>
      <c r="T194" s="162">
        <v>0.41000000000000003</v>
      </c>
      <c r="U194" s="39">
        <f t="shared" si="59"/>
        <v>959.68536585365848</v>
      </c>
      <c r="V194" s="39">
        <f t="shared" si="60"/>
        <v>284.58536585365863</v>
      </c>
      <c r="W194" s="39">
        <f t="shared" si="61"/>
        <v>55.592682926829255</v>
      </c>
      <c r="X194" s="39">
        <f t="shared" si="62"/>
        <v>3.9073170731706628</v>
      </c>
      <c r="Y194" s="39">
        <f t="shared" si="63"/>
        <v>944.26829268292681</v>
      </c>
      <c r="Z194" s="39">
        <f t="shared" si="64"/>
        <v>1.6971153846153846</v>
      </c>
      <c r="AA194" s="153"/>
    </row>
    <row r="195" spans="1:27" s="1" customFormat="1" x14ac:dyDescent="0.25">
      <c r="A195" s="96" t="s">
        <v>602</v>
      </c>
      <c r="B195" s="101">
        <v>42585</v>
      </c>
      <c r="C195" s="102">
        <v>44111</v>
      </c>
      <c r="D195" s="105">
        <v>0.30599999999999999</v>
      </c>
      <c r="E195" s="105">
        <v>0.193</v>
      </c>
      <c r="F195" s="105">
        <v>0.11899999999999999</v>
      </c>
      <c r="G195" s="105">
        <v>7.3999999999999996E-2</v>
      </c>
      <c r="H195" s="105">
        <v>8.9999999999999993E-3</v>
      </c>
      <c r="I195" s="105">
        <v>8.9999999999999993E-3</v>
      </c>
      <c r="J195" s="39">
        <f t="shared" si="65"/>
        <v>0.29699999999999999</v>
      </c>
      <c r="K195" s="39">
        <f t="shared" si="66"/>
        <v>0.184</v>
      </c>
      <c r="L195" s="39">
        <f t="shared" si="67"/>
        <v>0.11</v>
      </c>
      <c r="M195" s="39">
        <f t="shared" si="68"/>
        <v>6.5000000000000002E-2</v>
      </c>
      <c r="N195" s="39">
        <f t="shared" si="69"/>
        <v>3.3448499999999997</v>
      </c>
      <c r="O195" s="39">
        <f t="shared" si="70"/>
        <v>0.52769000000000044</v>
      </c>
      <c r="P195" s="39">
        <f t="shared" si="71"/>
        <v>0.26181000000000021</v>
      </c>
      <c r="Q195" s="166">
        <v>0.05</v>
      </c>
      <c r="R195" s="166">
        <v>0.5</v>
      </c>
      <c r="S195" s="24">
        <v>0.01</v>
      </c>
      <c r="T195" s="162">
        <v>0.41000000000000003</v>
      </c>
      <c r="U195" s="39">
        <f t="shared" si="59"/>
        <v>815.81707317073165</v>
      </c>
      <c r="V195" s="39">
        <f t="shared" si="60"/>
        <v>128.70487804878059</v>
      </c>
      <c r="W195" s="39">
        <f t="shared" si="61"/>
        <v>63.856097560975655</v>
      </c>
      <c r="X195" s="39">
        <f t="shared" si="62"/>
        <v>102.89268292682912</v>
      </c>
      <c r="Y195" s="39">
        <f t="shared" si="63"/>
        <v>735.87804878048757</v>
      </c>
      <c r="Z195" s="39">
        <f t="shared" si="64"/>
        <v>1.6141304347826086</v>
      </c>
      <c r="AA195" s="153"/>
    </row>
    <row r="196" spans="1:27" s="1" customFormat="1" x14ac:dyDescent="0.25">
      <c r="A196" s="96" t="s">
        <v>603</v>
      </c>
      <c r="B196" s="101">
        <v>42585</v>
      </c>
      <c r="C196" s="102">
        <v>44111</v>
      </c>
      <c r="D196" s="105">
        <v>0.27500000000000002</v>
      </c>
      <c r="E196" s="105">
        <v>0.16800000000000001</v>
      </c>
      <c r="F196" s="105">
        <v>0.10199999999999999</v>
      </c>
      <c r="G196" s="105">
        <v>0.06</v>
      </c>
      <c r="H196" s="105">
        <v>4.0000000000000001E-3</v>
      </c>
      <c r="I196" s="105">
        <v>4.0000000000000001E-3</v>
      </c>
      <c r="J196" s="39">
        <f t="shared" si="65"/>
        <v>0.27100000000000002</v>
      </c>
      <c r="K196" s="39">
        <f t="shared" si="66"/>
        <v>0.16400000000000001</v>
      </c>
      <c r="L196" s="39">
        <f t="shared" si="67"/>
        <v>9.799999999999999E-2</v>
      </c>
      <c r="M196" s="39">
        <f t="shared" si="68"/>
        <v>5.5999999999999994E-2</v>
      </c>
      <c r="N196" s="39">
        <f t="shared" si="69"/>
        <v>3.0559499999999997</v>
      </c>
      <c r="O196" s="39">
        <f t="shared" si="70"/>
        <v>0.44045000000000001</v>
      </c>
      <c r="P196" s="39">
        <f t="shared" si="71"/>
        <v>0.17574999999999996</v>
      </c>
      <c r="Q196" s="166">
        <v>0.05</v>
      </c>
      <c r="R196" s="166">
        <v>0.5</v>
      </c>
      <c r="S196" s="24">
        <v>0.01</v>
      </c>
      <c r="T196" s="162">
        <v>0.43928571428571428</v>
      </c>
      <c r="U196" s="39">
        <f t="shared" si="59"/>
        <v>695.66341463414631</v>
      </c>
      <c r="V196" s="39">
        <f t="shared" si="60"/>
        <v>100.2650406504065</v>
      </c>
      <c r="W196" s="39">
        <f t="shared" si="61"/>
        <v>40.008130081300813</v>
      </c>
      <c r="X196" s="39">
        <f t="shared" si="62"/>
        <v>47.408780487804705</v>
      </c>
      <c r="Y196" s="39">
        <f t="shared" si="63"/>
        <v>650.35121951219514</v>
      </c>
      <c r="Z196" s="39">
        <f t="shared" si="64"/>
        <v>1.652439024390244</v>
      </c>
      <c r="AA196" s="153"/>
    </row>
    <row r="197" spans="1:27" s="1" customFormat="1" x14ac:dyDescent="0.25">
      <c r="A197" s="96" t="s">
        <v>604</v>
      </c>
      <c r="B197" s="101">
        <v>42585</v>
      </c>
      <c r="C197" s="102">
        <v>44111</v>
      </c>
      <c r="D197" s="105">
        <v>0.16900000000000001</v>
      </c>
      <c r="E197" s="105">
        <v>0.10199999999999999</v>
      </c>
      <c r="F197" s="105">
        <v>0.05</v>
      </c>
      <c r="G197" s="105">
        <v>3.5999999999999997E-2</v>
      </c>
      <c r="H197" s="105">
        <v>3.0000000000000001E-3</v>
      </c>
      <c r="I197" s="105">
        <v>2E-3</v>
      </c>
      <c r="J197" s="39">
        <f t="shared" si="65"/>
        <v>0.16600000000000001</v>
      </c>
      <c r="K197" s="39">
        <f t="shared" si="66"/>
        <v>9.8999999999999991E-2</v>
      </c>
      <c r="L197" s="39">
        <f t="shared" si="67"/>
        <v>4.7E-2</v>
      </c>
      <c r="M197" s="39">
        <f t="shared" si="68"/>
        <v>3.2999999999999995E-2</v>
      </c>
      <c r="N197" s="39">
        <f t="shared" si="69"/>
        <v>1.89208</v>
      </c>
      <c r="O197" s="39">
        <f t="shared" si="70"/>
        <v>-7.4999999999994515E-4</v>
      </c>
      <c r="P197" s="39">
        <f t="shared" si="71"/>
        <v>0.1747399999999999</v>
      </c>
      <c r="Q197" s="166">
        <v>0.05</v>
      </c>
      <c r="R197" s="166">
        <v>0.5</v>
      </c>
      <c r="S197" s="24">
        <v>0.01</v>
      </c>
      <c r="T197" s="162">
        <v>0.43928571428571428</v>
      </c>
      <c r="U197" s="39">
        <f t="shared" si="59"/>
        <v>430.71739837398377</v>
      </c>
      <c r="V197" s="39">
        <f t="shared" si="60"/>
        <v>-0.17073170731706067</v>
      </c>
      <c r="W197" s="39">
        <f t="shared" si="61"/>
        <v>39.778211382113803</v>
      </c>
      <c r="X197" s="39">
        <f t="shared" si="62"/>
        <v>13.979512195121762</v>
      </c>
      <c r="Y197" s="39">
        <f t="shared" si="63"/>
        <v>407.229268292683</v>
      </c>
      <c r="Z197" s="39">
        <f t="shared" si="64"/>
        <v>1.6767676767676769</v>
      </c>
      <c r="AA197" s="153"/>
    </row>
    <row r="198" spans="1:27" s="1" customFormat="1" x14ac:dyDescent="0.25">
      <c r="A198" s="96" t="s">
        <v>605</v>
      </c>
      <c r="B198" s="101">
        <v>42585</v>
      </c>
      <c r="C198" s="102">
        <v>44111</v>
      </c>
      <c r="D198" s="105">
        <v>0.23599999999999999</v>
      </c>
      <c r="E198" s="105">
        <v>0.15</v>
      </c>
      <c r="F198" s="105">
        <v>8.2000000000000003E-2</v>
      </c>
      <c r="G198" s="105">
        <v>5.8000000000000003E-2</v>
      </c>
      <c r="H198" s="105">
        <v>1.2E-2</v>
      </c>
      <c r="I198" s="105">
        <v>1.0999999999999999E-2</v>
      </c>
      <c r="J198" s="39">
        <f t="shared" si="65"/>
        <v>0.22399999999999998</v>
      </c>
      <c r="K198" s="39">
        <f t="shared" si="66"/>
        <v>0.13799999999999998</v>
      </c>
      <c r="L198" s="39">
        <f t="shared" si="67"/>
        <v>7.0000000000000007E-2</v>
      </c>
      <c r="M198" s="39">
        <f t="shared" si="68"/>
        <v>4.5999999999999999E-2</v>
      </c>
      <c r="N198" s="39">
        <f t="shared" si="69"/>
        <v>2.5429199999999992</v>
      </c>
      <c r="O198" s="39">
        <f t="shared" si="70"/>
        <v>0.13342000000000032</v>
      </c>
      <c r="P198" s="39">
        <f t="shared" si="71"/>
        <v>0.22184000000000004</v>
      </c>
      <c r="Q198" s="166">
        <v>0.05</v>
      </c>
      <c r="R198" s="166">
        <v>0.5</v>
      </c>
      <c r="S198" s="24">
        <v>0.01</v>
      </c>
      <c r="T198" s="162">
        <v>0.47307692307692306</v>
      </c>
      <c r="U198" s="39">
        <f t="shared" si="59"/>
        <v>537.52780487804864</v>
      </c>
      <c r="V198" s="39">
        <f t="shared" si="60"/>
        <v>28.202601626016328</v>
      </c>
      <c r="W198" s="39">
        <f t="shared" si="61"/>
        <v>46.893008130081313</v>
      </c>
      <c r="X198" s="39">
        <f t="shared" si="62"/>
        <v>59.825365853658518</v>
      </c>
      <c r="Y198" s="39">
        <f t="shared" si="63"/>
        <v>485.37560975609756</v>
      </c>
      <c r="Z198" s="39">
        <f t="shared" si="64"/>
        <v>1.6231884057971016</v>
      </c>
      <c r="AA198" s="153"/>
    </row>
    <row r="199" spans="1:27" s="1" customFormat="1" x14ac:dyDescent="0.25">
      <c r="A199" s="96" t="s">
        <v>606</v>
      </c>
      <c r="B199" s="101">
        <v>42585</v>
      </c>
      <c r="C199" s="102">
        <v>44111</v>
      </c>
      <c r="D199" s="105">
        <v>0.54400000000000004</v>
      </c>
      <c r="E199" s="105">
        <v>0.33400000000000002</v>
      </c>
      <c r="F199" s="105">
        <v>0.22700000000000001</v>
      </c>
      <c r="G199" s="105">
        <v>0.126</v>
      </c>
      <c r="H199" s="105">
        <v>0.01</v>
      </c>
      <c r="I199" s="105">
        <v>0.01</v>
      </c>
      <c r="J199" s="39">
        <f t="shared" si="65"/>
        <v>0.53400000000000003</v>
      </c>
      <c r="K199" s="39">
        <f t="shared" si="66"/>
        <v>0.32400000000000001</v>
      </c>
      <c r="L199" s="39">
        <f t="shared" si="67"/>
        <v>0.217</v>
      </c>
      <c r="M199" s="39">
        <f t="shared" si="68"/>
        <v>0.11600000000000001</v>
      </c>
      <c r="N199" s="39">
        <f t="shared" si="69"/>
        <v>5.9844400000000002</v>
      </c>
      <c r="O199" s="39">
        <f t="shared" si="70"/>
        <v>1.3553299999999999</v>
      </c>
      <c r="P199" s="39">
        <f t="shared" si="71"/>
        <v>0.30334000000000017</v>
      </c>
      <c r="Q199" s="166">
        <v>0.05</v>
      </c>
      <c r="R199" s="166">
        <v>0.5</v>
      </c>
      <c r="S199" s="24">
        <v>0.01</v>
      </c>
      <c r="T199" s="162">
        <v>0.21964285714285714</v>
      </c>
      <c r="U199" s="39">
        <f t="shared" si="59"/>
        <v>2724.6230894308942</v>
      </c>
      <c r="V199" s="39">
        <f t="shared" si="60"/>
        <v>617.06081300813003</v>
      </c>
      <c r="W199" s="39">
        <f t="shared" si="61"/>
        <v>138.10601626016268</v>
      </c>
      <c r="X199" s="39">
        <f t="shared" si="62"/>
        <v>204.22243902438933</v>
      </c>
      <c r="Y199" s="39">
        <f t="shared" si="63"/>
        <v>2552.7804878048782</v>
      </c>
      <c r="Z199" s="39">
        <f t="shared" si="64"/>
        <v>1.6481481481481481</v>
      </c>
      <c r="AA199" s="153"/>
    </row>
    <row r="200" spans="1:27" s="1" customFormat="1" x14ac:dyDescent="0.25">
      <c r="A200" s="96" t="s">
        <v>607</v>
      </c>
      <c r="B200" s="101">
        <v>42585</v>
      </c>
      <c r="C200" s="102">
        <v>44111</v>
      </c>
      <c r="D200" s="105">
        <v>0.29499999999999998</v>
      </c>
      <c r="E200" s="105">
        <v>0.182</v>
      </c>
      <c r="F200" s="105">
        <v>0.10299999999999999</v>
      </c>
      <c r="G200" s="105">
        <v>6.5000000000000002E-2</v>
      </c>
      <c r="H200" s="105">
        <v>6.0000000000000001E-3</v>
      </c>
      <c r="I200" s="105">
        <v>5.0000000000000001E-3</v>
      </c>
      <c r="J200" s="39">
        <f t="shared" si="65"/>
        <v>0.28899999999999998</v>
      </c>
      <c r="K200" s="39">
        <f t="shared" si="66"/>
        <v>0.17599999999999999</v>
      </c>
      <c r="L200" s="39">
        <f t="shared" si="67"/>
        <v>9.6999999999999989E-2</v>
      </c>
      <c r="M200" s="39">
        <f t="shared" si="68"/>
        <v>5.9000000000000004E-2</v>
      </c>
      <c r="N200" s="39">
        <f t="shared" si="69"/>
        <v>3.2705500000000001</v>
      </c>
      <c r="O200" s="39">
        <f t="shared" si="70"/>
        <v>0.31370000000000015</v>
      </c>
      <c r="P200" s="39">
        <f t="shared" si="71"/>
        <v>0.22685000000000016</v>
      </c>
      <c r="Q200" s="166">
        <v>0.05</v>
      </c>
      <c r="R200" s="166">
        <v>0.5</v>
      </c>
      <c r="S200" s="24">
        <v>0.01</v>
      </c>
      <c r="T200" s="162">
        <v>0.41000000000000003</v>
      </c>
      <c r="U200" s="39">
        <f t="shared" si="59"/>
        <v>797.69512195121933</v>
      </c>
      <c r="V200" s="39">
        <f t="shared" si="60"/>
        <v>76.512195121951237</v>
      </c>
      <c r="W200" s="39">
        <f t="shared" si="61"/>
        <v>55.329268292682968</v>
      </c>
      <c r="X200" s="39">
        <f t="shared" si="62"/>
        <v>66.424390243902337</v>
      </c>
      <c r="Y200" s="39">
        <f t="shared" si="63"/>
        <v>735.87804878048757</v>
      </c>
      <c r="Z200" s="39">
        <f t="shared" si="64"/>
        <v>1.6420454545454546</v>
      </c>
      <c r="AA200" s="153"/>
    </row>
    <row r="201" spans="1:27" s="1" customFormat="1" x14ac:dyDescent="0.25">
      <c r="A201" s="96" t="s">
        <v>608</v>
      </c>
      <c r="B201" s="101">
        <v>42585</v>
      </c>
      <c r="C201" s="102">
        <v>44111</v>
      </c>
      <c r="D201" s="105">
        <v>0.40799999999999997</v>
      </c>
      <c r="E201" s="105">
        <v>0.254</v>
      </c>
      <c r="F201" s="105">
        <v>0.15</v>
      </c>
      <c r="G201" s="105">
        <v>8.8999999999999996E-2</v>
      </c>
      <c r="H201" s="105">
        <v>7.0000000000000001E-3</v>
      </c>
      <c r="I201" s="105">
        <v>6.0000000000000001E-3</v>
      </c>
      <c r="J201" s="39">
        <f t="shared" si="65"/>
        <v>0.40099999999999997</v>
      </c>
      <c r="K201" s="39">
        <f t="shared" si="66"/>
        <v>0.247</v>
      </c>
      <c r="L201" s="39">
        <f t="shared" si="67"/>
        <v>0.14299999999999999</v>
      </c>
      <c r="M201" s="39">
        <f t="shared" si="68"/>
        <v>8.199999999999999E-2</v>
      </c>
      <c r="N201" s="39">
        <f t="shared" si="69"/>
        <v>4.5250699999999986</v>
      </c>
      <c r="O201" s="39">
        <f t="shared" si="70"/>
        <v>0.61174000000000006</v>
      </c>
      <c r="P201" s="39">
        <f t="shared" si="71"/>
        <v>0.2541699999999999</v>
      </c>
      <c r="Q201" s="166">
        <v>0.05</v>
      </c>
      <c r="R201" s="166">
        <v>0.5</v>
      </c>
      <c r="S201" s="24">
        <v>0.01</v>
      </c>
      <c r="T201" s="162">
        <v>0.41000000000000003</v>
      </c>
      <c r="U201" s="39">
        <f t="shared" ref="U201:U264" si="72">(((N201*S201*R201)/Q201)/T201)*1000</f>
        <v>1103.6756097560972</v>
      </c>
      <c r="V201" s="39">
        <f t="shared" ref="V201:V264" si="73">(((O201*S201*R201)/Q201)/T201)*1000</f>
        <v>149.2048780487805</v>
      </c>
      <c r="W201" s="39">
        <f t="shared" ref="W201:W264" si="74">((P201*S201*R201)/Q201)/T201*1000</f>
        <v>61.992682926829247</v>
      </c>
      <c r="X201" s="39">
        <f t="shared" ref="X201:X264" si="75">((26.7*((1.7*K201)-J201)*S201*R201)/(Q201*1))/T201*1000</f>
        <v>123.0804878048782</v>
      </c>
      <c r="Y201" s="39">
        <f t="shared" ref="Y201:Y264" si="76">((26.7*(J201-K201)*S201*R201)/(Q201*1))/T201*1000</f>
        <v>1002.8780487804873</v>
      </c>
      <c r="Z201" s="39">
        <f t="shared" ref="Z201:Z264" si="77">J201/K201</f>
        <v>1.6234817813765181</v>
      </c>
      <c r="AA201" s="153"/>
    </row>
    <row r="202" spans="1:27" s="1" customFormat="1" x14ac:dyDescent="0.25">
      <c r="A202" s="96" t="s">
        <v>609</v>
      </c>
      <c r="B202" s="101">
        <v>42585</v>
      </c>
      <c r="C202" s="102">
        <v>44111</v>
      </c>
      <c r="D202" s="105">
        <v>0.32900000000000001</v>
      </c>
      <c r="E202" s="105">
        <v>0.20699999999999999</v>
      </c>
      <c r="F202" s="105">
        <v>0.13400000000000001</v>
      </c>
      <c r="G202" s="105">
        <v>7.8E-2</v>
      </c>
      <c r="H202" s="105">
        <v>7.0000000000000001E-3</v>
      </c>
      <c r="I202" s="105">
        <v>6.0000000000000001E-3</v>
      </c>
      <c r="J202" s="39">
        <f t="shared" si="65"/>
        <v>0.32200000000000001</v>
      </c>
      <c r="K202" s="39">
        <f t="shared" si="66"/>
        <v>0.19999999999999998</v>
      </c>
      <c r="L202" s="39">
        <f t="shared" si="67"/>
        <v>0.127</v>
      </c>
      <c r="M202" s="39">
        <f t="shared" si="68"/>
        <v>7.0999999999999994E-2</v>
      </c>
      <c r="N202" s="39">
        <f t="shared" si="69"/>
        <v>3.6144400000000001</v>
      </c>
      <c r="O202" s="39">
        <f t="shared" si="70"/>
        <v>0.73349000000000042</v>
      </c>
      <c r="P202" s="39">
        <f t="shared" si="71"/>
        <v>0.23797999999999986</v>
      </c>
      <c r="Q202" s="166">
        <v>0.05</v>
      </c>
      <c r="R202" s="166">
        <v>0.5</v>
      </c>
      <c r="S202" s="24">
        <v>0.01</v>
      </c>
      <c r="T202" s="162">
        <v>0.43928571428571428</v>
      </c>
      <c r="U202" s="39">
        <f t="shared" si="72"/>
        <v>822.79934959349589</v>
      </c>
      <c r="V202" s="39">
        <f t="shared" si="73"/>
        <v>166.97333333333341</v>
      </c>
      <c r="W202" s="39">
        <f t="shared" si="74"/>
        <v>54.1743089430894</v>
      </c>
      <c r="X202" s="39">
        <f t="shared" si="75"/>
        <v>109.40487804878023</v>
      </c>
      <c r="Y202" s="39">
        <f t="shared" si="76"/>
        <v>741.52195121951229</v>
      </c>
      <c r="Z202" s="39">
        <f t="shared" si="77"/>
        <v>1.61</v>
      </c>
      <c r="AA202" s="153"/>
    </row>
    <row r="203" spans="1:27" s="1" customFormat="1" x14ac:dyDescent="0.25">
      <c r="A203" s="96" t="s">
        <v>610</v>
      </c>
      <c r="B203" s="101">
        <v>42585</v>
      </c>
      <c r="C203" s="102">
        <v>44111</v>
      </c>
      <c r="D203" s="105">
        <v>0.19700000000000001</v>
      </c>
      <c r="E203" s="105">
        <v>0.129</v>
      </c>
      <c r="F203" s="105">
        <v>7.4999999999999997E-2</v>
      </c>
      <c r="G203" s="105">
        <v>5.7000000000000002E-2</v>
      </c>
      <c r="H203" s="105">
        <v>1.7999999999999999E-2</v>
      </c>
      <c r="I203" s="105">
        <v>1.6E-2</v>
      </c>
      <c r="J203" s="39">
        <f t="shared" si="65"/>
        <v>0.17900000000000002</v>
      </c>
      <c r="K203" s="39">
        <f t="shared" si="66"/>
        <v>0.111</v>
      </c>
      <c r="L203" s="39">
        <f t="shared" si="67"/>
        <v>5.6999999999999995E-2</v>
      </c>
      <c r="M203" s="39">
        <f t="shared" si="68"/>
        <v>3.9000000000000007E-2</v>
      </c>
      <c r="N203" s="39">
        <f t="shared" si="69"/>
        <v>2.0302500000000001</v>
      </c>
      <c r="O203" s="39">
        <f t="shared" si="70"/>
        <v>0.1229999999999998</v>
      </c>
      <c r="P203" s="39">
        <f t="shared" si="71"/>
        <v>0.22415000000000018</v>
      </c>
      <c r="Q203" s="166">
        <v>0.05</v>
      </c>
      <c r="R203" s="166">
        <v>0.5</v>
      </c>
      <c r="S203" s="24">
        <v>0.01</v>
      </c>
      <c r="T203" s="162">
        <v>0.65892857142857142</v>
      </c>
      <c r="U203" s="39">
        <f t="shared" si="72"/>
        <v>308.11382113821139</v>
      </c>
      <c r="V203" s="39">
        <f t="shared" si="73"/>
        <v>18.666666666666636</v>
      </c>
      <c r="W203" s="39">
        <f t="shared" si="74"/>
        <v>34.017344173441757</v>
      </c>
      <c r="X203" s="39">
        <f t="shared" si="75"/>
        <v>39.304715447154415</v>
      </c>
      <c r="Y203" s="39">
        <f t="shared" si="76"/>
        <v>275.53821138211396</v>
      </c>
      <c r="Z203" s="39">
        <f t="shared" si="77"/>
        <v>1.6126126126126128</v>
      </c>
      <c r="AA203" s="153"/>
    </row>
    <row r="204" spans="1:27" s="1" customFormat="1" x14ac:dyDescent="0.25">
      <c r="A204" s="96" t="s">
        <v>611</v>
      </c>
      <c r="B204" s="101">
        <v>42585</v>
      </c>
      <c r="C204" s="102">
        <v>44111</v>
      </c>
      <c r="D204" s="105">
        <v>0.22500000000000001</v>
      </c>
      <c r="E204" s="105">
        <v>0.14799999999999999</v>
      </c>
      <c r="F204" s="105">
        <v>9.8000000000000004E-2</v>
      </c>
      <c r="G204" s="105">
        <v>6.3E-2</v>
      </c>
      <c r="H204" s="105">
        <v>1.4999999999999999E-2</v>
      </c>
      <c r="I204" s="105">
        <v>1.4999999999999999E-2</v>
      </c>
      <c r="J204" s="39">
        <f t="shared" si="65"/>
        <v>0.21000000000000002</v>
      </c>
      <c r="K204" s="39">
        <f t="shared" si="66"/>
        <v>0.13300000000000001</v>
      </c>
      <c r="L204" s="39">
        <f t="shared" si="67"/>
        <v>8.3000000000000004E-2</v>
      </c>
      <c r="M204" s="39">
        <f t="shared" si="68"/>
        <v>4.8000000000000001E-2</v>
      </c>
      <c r="N204" s="39">
        <f t="shared" si="69"/>
        <v>2.3568400000000005</v>
      </c>
      <c r="O204" s="39">
        <f t="shared" si="70"/>
        <v>0.4775100000000001</v>
      </c>
      <c r="P204" s="39">
        <f t="shared" si="71"/>
        <v>0.19545999999999997</v>
      </c>
      <c r="Q204" s="166">
        <v>0.05</v>
      </c>
      <c r="R204" s="166">
        <v>0.5</v>
      </c>
      <c r="S204" s="24">
        <v>0.01</v>
      </c>
      <c r="T204" s="162">
        <v>0.43928571428571428</v>
      </c>
      <c r="U204" s="39">
        <f t="shared" si="72"/>
        <v>536.51642276422785</v>
      </c>
      <c r="V204" s="39">
        <f t="shared" si="73"/>
        <v>108.70146341463418</v>
      </c>
      <c r="W204" s="39">
        <f t="shared" si="74"/>
        <v>44.494959349593493</v>
      </c>
      <c r="X204" s="39">
        <f t="shared" si="75"/>
        <v>97.856585365853491</v>
      </c>
      <c r="Y204" s="39">
        <f t="shared" si="76"/>
        <v>468.00975609756102</v>
      </c>
      <c r="Z204" s="39">
        <f t="shared" si="77"/>
        <v>1.5789473684210527</v>
      </c>
      <c r="AA204" s="153"/>
    </row>
    <row r="205" spans="1:27" s="1" customFormat="1" x14ac:dyDescent="0.25">
      <c r="A205" s="96" t="s">
        <v>612</v>
      </c>
      <c r="B205" s="101">
        <v>42585</v>
      </c>
      <c r="C205" s="102">
        <v>44112</v>
      </c>
      <c r="D205" s="105">
        <v>6.0999999999999999E-2</v>
      </c>
      <c r="E205" s="105">
        <v>3.9E-2</v>
      </c>
      <c r="F205" s="105">
        <v>2.5999999999999999E-2</v>
      </c>
      <c r="G205" s="105">
        <v>1.7000000000000001E-2</v>
      </c>
      <c r="H205" s="105">
        <v>4.0000000000000001E-3</v>
      </c>
      <c r="I205" s="105">
        <v>3.0000000000000001E-3</v>
      </c>
      <c r="J205" s="39">
        <f t="shared" si="65"/>
        <v>5.6999999999999995E-2</v>
      </c>
      <c r="K205" s="39">
        <f t="shared" si="66"/>
        <v>3.5000000000000003E-2</v>
      </c>
      <c r="L205" s="39">
        <f t="shared" si="67"/>
        <v>2.1999999999999999E-2</v>
      </c>
      <c r="M205" s="39">
        <f t="shared" si="68"/>
        <v>1.3000000000000001E-2</v>
      </c>
      <c r="N205" s="39">
        <f t="shared" si="69"/>
        <v>0.64052999999999982</v>
      </c>
      <c r="O205" s="39">
        <f t="shared" si="70"/>
        <v>0.11857000000000006</v>
      </c>
      <c r="P205" s="39">
        <f t="shared" si="71"/>
        <v>5.6370000000000073E-2</v>
      </c>
      <c r="Q205" s="166">
        <v>0.05</v>
      </c>
      <c r="R205" s="166">
        <v>0.5</v>
      </c>
      <c r="S205" s="24">
        <v>0.01</v>
      </c>
      <c r="T205" s="162">
        <v>1.7571428571428571</v>
      </c>
      <c r="U205" s="39">
        <f t="shared" si="72"/>
        <v>36.452926829268286</v>
      </c>
      <c r="V205" s="39">
        <f t="shared" si="73"/>
        <v>6.7478861788617923</v>
      </c>
      <c r="W205" s="39">
        <f t="shared" si="74"/>
        <v>3.2080487804878093</v>
      </c>
      <c r="X205" s="39">
        <f t="shared" si="75"/>
        <v>3.7987804878048919</v>
      </c>
      <c r="Y205" s="39">
        <f t="shared" si="76"/>
        <v>33.42926829268292</v>
      </c>
      <c r="Z205" s="39">
        <f t="shared" si="77"/>
        <v>1.6285714285714283</v>
      </c>
      <c r="AA205" s="153"/>
    </row>
    <row r="206" spans="1:27" s="1" customFormat="1" x14ac:dyDescent="0.25">
      <c r="A206" s="96" t="s">
        <v>613</v>
      </c>
      <c r="B206" s="101">
        <v>42585</v>
      </c>
      <c r="C206" s="102">
        <v>44112</v>
      </c>
      <c r="D206" s="105">
        <v>8.7999999999999995E-2</v>
      </c>
      <c r="E206" s="105">
        <v>5.5E-2</v>
      </c>
      <c r="F206" s="105">
        <v>3.7999999999999999E-2</v>
      </c>
      <c r="G206" s="105">
        <v>2.4E-2</v>
      </c>
      <c r="H206" s="105">
        <v>5.0000000000000001E-3</v>
      </c>
      <c r="I206" s="105">
        <v>5.0000000000000001E-3</v>
      </c>
      <c r="J206" s="39">
        <f t="shared" si="65"/>
        <v>8.299999999999999E-2</v>
      </c>
      <c r="K206" s="39">
        <f t="shared" si="66"/>
        <v>0.05</v>
      </c>
      <c r="L206" s="39">
        <f t="shared" si="67"/>
        <v>3.3000000000000002E-2</v>
      </c>
      <c r="M206" s="39">
        <f t="shared" si="68"/>
        <v>1.9E-2</v>
      </c>
      <c r="N206" s="39">
        <f t="shared" si="69"/>
        <v>0.93120999999999987</v>
      </c>
      <c r="O206" s="39">
        <f t="shared" si="70"/>
        <v>0.19276000000000018</v>
      </c>
      <c r="P206" s="39">
        <f t="shared" si="71"/>
        <v>7.6469999999999955E-2</v>
      </c>
      <c r="Q206" s="166">
        <v>0.05</v>
      </c>
      <c r="R206" s="166">
        <v>0.5</v>
      </c>
      <c r="S206" s="24">
        <v>0.01</v>
      </c>
      <c r="T206" s="162">
        <v>1.0982142857142858</v>
      </c>
      <c r="U206" s="39">
        <f t="shared" si="72"/>
        <v>84.79310569105688</v>
      </c>
      <c r="V206" s="39">
        <f t="shared" si="73"/>
        <v>17.552130081300827</v>
      </c>
      <c r="W206" s="39">
        <f t="shared" si="74"/>
        <v>6.9631219512195068</v>
      </c>
      <c r="X206" s="39">
        <f t="shared" si="75"/>
        <v>4.8624390243902811</v>
      </c>
      <c r="Y206" s="39">
        <f t="shared" si="76"/>
        <v>80.230243902438986</v>
      </c>
      <c r="Z206" s="39">
        <f t="shared" si="77"/>
        <v>1.6599999999999997</v>
      </c>
      <c r="AA206" s="153"/>
    </row>
    <row r="207" spans="1:27" s="1" customFormat="1" x14ac:dyDescent="0.25">
      <c r="A207" s="96" t="s">
        <v>614</v>
      </c>
      <c r="B207" s="101">
        <v>42585</v>
      </c>
      <c r="C207" s="102">
        <v>44112</v>
      </c>
      <c r="D207" s="105">
        <v>0.157</v>
      </c>
      <c r="E207" s="105">
        <v>0.1</v>
      </c>
      <c r="F207" s="105">
        <v>7.0000000000000007E-2</v>
      </c>
      <c r="G207" s="105">
        <v>4.2999999999999997E-2</v>
      </c>
      <c r="H207" s="105">
        <v>6.0000000000000001E-3</v>
      </c>
      <c r="I207" s="105">
        <v>5.0000000000000001E-3</v>
      </c>
      <c r="J207" s="39">
        <f t="shared" si="65"/>
        <v>0.151</v>
      </c>
      <c r="K207" s="39">
        <f t="shared" si="66"/>
        <v>9.4E-2</v>
      </c>
      <c r="L207" s="39">
        <f t="shared" si="67"/>
        <v>6.4000000000000001E-2</v>
      </c>
      <c r="M207" s="39">
        <f t="shared" si="68"/>
        <v>3.6999999999999998E-2</v>
      </c>
      <c r="N207" s="39">
        <f t="shared" si="69"/>
        <v>1.6878299999999999</v>
      </c>
      <c r="O207" s="39">
        <f t="shared" si="70"/>
        <v>0.42757000000000006</v>
      </c>
      <c r="P207" s="39">
        <f t="shared" si="71"/>
        <v>0.16866999999999993</v>
      </c>
      <c r="Q207" s="166">
        <v>0.05</v>
      </c>
      <c r="R207" s="166">
        <v>0.5</v>
      </c>
      <c r="S207" s="24">
        <v>0.01</v>
      </c>
      <c r="T207" s="162">
        <v>0.87857142857142856</v>
      </c>
      <c r="U207" s="39">
        <f t="shared" si="72"/>
        <v>192.11073170731709</v>
      </c>
      <c r="V207" s="39">
        <f t="shared" si="73"/>
        <v>48.666504065040655</v>
      </c>
      <c r="W207" s="39">
        <f t="shared" si="74"/>
        <v>19.198211382113811</v>
      </c>
      <c r="X207" s="39">
        <f t="shared" si="75"/>
        <v>26.743414634146351</v>
      </c>
      <c r="Y207" s="39">
        <f t="shared" si="76"/>
        <v>173.22439024390241</v>
      </c>
      <c r="Z207" s="39">
        <f t="shared" si="77"/>
        <v>1.6063829787234043</v>
      </c>
      <c r="AA207" s="153"/>
    </row>
    <row r="208" spans="1:27" s="1" customFormat="1" x14ac:dyDescent="0.25">
      <c r="A208" s="96" t="s">
        <v>615</v>
      </c>
      <c r="B208" s="101">
        <v>42585</v>
      </c>
      <c r="C208" s="102">
        <v>44112</v>
      </c>
      <c r="D208" s="105">
        <v>0.10100000000000001</v>
      </c>
      <c r="E208" s="105">
        <v>6.5000000000000002E-2</v>
      </c>
      <c r="F208" s="105">
        <v>4.5999999999999999E-2</v>
      </c>
      <c r="G208" s="105">
        <v>3.1E-2</v>
      </c>
      <c r="H208" s="105">
        <v>8.0000000000000002E-3</v>
      </c>
      <c r="I208" s="105">
        <v>8.0000000000000002E-3</v>
      </c>
      <c r="J208" s="39">
        <f t="shared" si="65"/>
        <v>9.2999999999999999E-2</v>
      </c>
      <c r="K208" s="39">
        <f t="shared" si="66"/>
        <v>5.7000000000000002E-2</v>
      </c>
      <c r="L208" s="39">
        <f t="shared" si="67"/>
        <v>3.7999999999999999E-2</v>
      </c>
      <c r="M208" s="39">
        <f t="shared" si="68"/>
        <v>2.3E-2</v>
      </c>
      <c r="N208" s="39">
        <f t="shared" si="69"/>
        <v>1.04169</v>
      </c>
      <c r="O208" s="39">
        <f t="shared" si="70"/>
        <v>0.23297000000000012</v>
      </c>
      <c r="P208" s="39">
        <f t="shared" si="71"/>
        <v>0.11985000000000001</v>
      </c>
      <c r="Q208" s="166">
        <v>0.05</v>
      </c>
      <c r="R208" s="166">
        <v>0.5</v>
      </c>
      <c r="S208" s="24">
        <v>0.01</v>
      </c>
      <c r="T208" s="162">
        <v>1.0982142857142858</v>
      </c>
      <c r="U208" s="39">
        <f t="shared" si="72"/>
        <v>94.853073170731705</v>
      </c>
      <c r="V208" s="39">
        <f t="shared" si="73"/>
        <v>21.213528455284564</v>
      </c>
      <c r="W208" s="39">
        <f t="shared" si="74"/>
        <v>10.913170731707316</v>
      </c>
      <c r="X208" s="39">
        <f t="shared" si="75"/>
        <v>9.4817560975609769</v>
      </c>
      <c r="Y208" s="39">
        <f t="shared" si="76"/>
        <v>87.523902439024369</v>
      </c>
      <c r="Z208" s="39">
        <f t="shared" si="77"/>
        <v>1.631578947368421</v>
      </c>
      <c r="AA208" s="153"/>
    </row>
    <row r="209" spans="1:27" s="1" customFormat="1" x14ac:dyDescent="0.25">
      <c r="A209" s="96" t="s">
        <v>616</v>
      </c>
      <c r="B209" s="101">
        <v>42585</v>
      </c>
      <c r="C209" s="102">
        <v>44112</v>
      </c>
      <c r="D209" s="105">
        <v>0.17100000000000001</v>
      </c>
      <c r="E209" s="105">
        <v>0.106</v>
      </c>
      <c r="F209" s="105">
        <v>58</v>
      </c>
      <c r="G209" s="105">
        <v>3.9E-2</v>
      </c>
      <c r="H209" s="105">
        <v>5.0000000000000001E-3</v>
      </c>
      <c r="I209" s="105">
        <v>5.0000000000000001E-3</v>
      </c>
      <c r="J209" s="39">
        <f t="shared" si="65"/>
        <v>0.16600000000000001</v>
      </c>
      <c r="K209" s="39">
        <f t="shared" si="66"/>
        <v>0.10099999999999999</v>
      </c>
      <c r="L209" s="39">
        <f t="shared" si="67"/>
        <v>57.994999999999997</v>
      </c>
      <c r="M209" s="39">
        <f t="shared" si="68"/>
        <v>3.4000000000000002E-2</v>
      </c>
      <c r="N209" s="39">
        <f t="shared" si="69"/>
        <v>-87.347919999999988</v>
      </c>
      <c r="O209" s="39">
        <f t="shared" si="70"/>
        <v>1218.64303</v>
      </c>
      <c r="P209" s="39">
        <f t="shared" si="71"/>
        <v>-440.20553999999993</v>
      </c>
      <c r="Q209" s="166">
        <v>0.05</v>
      </c>
      <c r="R209" s="166">
        <v>0.5</v>
      </c>
      <c r="S209" s="24">
        <v>0.01</v>
      </c>
      <c r="T209" s="162">
        <v>0.94615384615384612</v>
      </c>
      <c r="U209" s="39">
        <f t="shared" si="72"/>
        <v>-9231.8939837398357</v>
      </c>
      <c r="V209" s="39">
        <f t="shared" si="73"/>
        <v>128799.66983739837</v>
      </c>
      <c r="W209" s="39">
        <f t="shared" si="74"/>
        <v>-46525.788780487797</v>
      </c>
      <c r="X209" s="39">
        <f t="shared" si="75"/>
        <v>16.085121951219467</v>
      </c>
      <c r="Y209" s="39">
        <f t="shared" si="76"/>
        <v>183.42682926829272</v>
      </c>
      <c r="Z209" s="39">
        <f t="shared" si="77"/>
        <v>1.6435643564356437</v>
      </c>
      <c r="AA209" s="153"/>
    </row>
    <row r="210" spans="1:27" s="1" customFormat="1" x14ac:dyDescent="0.25">
      <c r="A210" s="96" t="s">
        <v>617</v>
      </c>
      <c r="B210" s="101">
        <v>42585</v>
      </c>
      <c r="C210" s="102">
        <v>44112</v>
      </c>
      <c r="D210" s="105">
        <v>0.19700000000000001</v>
      </c>
      <c r="E210" s="105">
        <v>0.127</v>
      </c>
      <c r="F210" s="105">
        <v>0.08</v>
      </c>
      <c r="G210" s="105">
        <v>4.7E-2</v>
      </c>
      <c r="H210" s="105">
        <v>4.0000000000000001E-3</v>
      </c>
      <c r="I210" s="105">
        <v>5.0000000000000001E-3</v>
      </c>
      <c r="J210" s="39">
        <f t="shared" si="65"/>
        <v>0.193</v>
      </c>
      <c r="K210" s="39">
        <f t="shared" si="66"/>
        <v>0.123</v>
      </c>
      <c r="L210" s="39">
        <f t="shared" si="67"/>
        <v>7.5999999999999998E-2</v>
      </c>
      <c r="M210" s="39">
        <f t="shared" si="68"/>
        <v>4.2999999999999997E-2</v>
      </c>
      <c r="N210" s="39">
        <f t="shared" si="69"/>
        <v>2.1665700000000001</v>
      </c>
      <c r="O210" s="39">
        <f t="shared" si="70"/>
        <v>0.43591000000000019</v>
      </c>
      <c r="P210" s="39">
        <f t="shared" si="71"/>
        <v>0.15444999999999998</v>
      </c>
      <c r="Q210" s="166">
        <v>0.05</v>
      </c>
      <c r="R210" s="166">
        <v>0.5</v>
      </c>
      <c r="S210" s="24">
        <v>0.01</v>
      </c>
      <c r="T210" s="162">
        <v>0.65892857142857142</v>
      </c>
      <c r="U210" s="39">
        <f t="shared" si="72"/>
        <v>328.8019512195122</v>
      </c>
      <c r="V210" s="39">
        <f t="shared" si="73"/>
        <v>66.154363143631457</v>
      </c>
      <c r="W210" s="39">
        <f t="shared" si="74"/>
        <v>23.439566395663956</v>
      </c>
      <c r="X210" s="39">
        <f t="shared" si="75"/>
        <v>65.237723577235656</v>
      </c>
      <c r="Y210" s="39">
        <f t="shared" si="76"/>
        <v>283.64227642276421</v>
      </c>
      <c r="Z210" s="39">
        <f t="shared" si="77"/>
        <v>1.5691056910569106</v>
      </c>
      <c r="AA210" s="153"/>
    </row>
    <row r="211" spans="1:27" s="1" customFormat="1" x14ac:dyDescent="0.25">
      <c r="A211" s="96" t="s">
        <v>618</v>
      </c>
      <c r="B211" s="101">
        <v>42585</v>
      </c>
      <c r="C211" s="102">
        <v>44112</v>
      </c>
      <c r="D211" s="105">
        <v>0.57199999999999995</v>
      </c>
      <c r="E211" s="105">
        <v>0.35599999999999998</v>
      </c>
      <c r="F211" s="105">
        <v>0.16</v>
      </c>
      <c r="G211" s="105">
        <v>0.11</v>
      </c>
      <c r="H211" s="105">
        <v>3.0000000000000001E-3</v>
      </c>
      <c r="I211" s="105">
        <v>4.0000000000000001E-3</v>
      </c>
      <c r="J211" s="39">
        <f t="shared" si="65"/>
        <v>0.56899999999999995</v>
      </c>
      <c r="K211" s="39">
        <f t="shared" si="66"/>
        <v>0.35299999999999998</v>
      </c>
      <c r="L211" s="39">
        <f t="shared" si="67"/>
        <v>0.157</v>
      </c>
      <c r="M211" s="39">
        <f t="shared" si="68"/>
        <v>0.107</v>
      </c>
      <c r="N211" s="39">
        <f t="shared" si="69"/>
        <v>6.4923099999999989</v>
      </c>
      <c r="O211" s="39">
        <f t="shared" si="70"/>
        <v>-7.257999999999909E-2</v>
      </c>
      <c r="P211" s="39">
        <f t="shared" si="71"/>
        <v>0.48021000000000003</v>
      </c>
      <c r="Q211" s="166">
        <v>0.05</v>
      </c>
      <c r="R211" s="166">
        <v>0.5</v>
      </c>
      <c r="S211" s="24">
        <v>0.01</v>
      </c>
      <c r="T211" s="162">
        <v>0.41000000000000003</v>
      </c>
      <c r="U211" s="39">
        <f t="shared" si="72"/>
        <v>1583.4902439024384</v>
      </c>
      <c r="V211" s="39">
        <f t="shared" si="73"/>
        <v>-17.702439024390017</v>
      </c>
      <c r="W211" s="39">
        <f t="shared" si="74"/>
        <v>117.12439024390244</v>
      </c>
      <c r="X211" s="39">
        <f t="shared" si="75"/>
        <v>202.52926829268301</v>
      </c>
      <c r="Y211" s="39">
        <f t="shared" si="76"/>
        <v>1406.6341463414631</v>
      </c>
      <c r="Z211" s="39">
        <f t="shared" si="77"/>
        <v>1.6118980169971671</v>
      </c>
      <c r="AA211" s="153"/>
    </row>
    <row r="212" spans="1:27" s="1" customFormat="1" x14ac:dyDescent="0.25">
      <c r="A212" s="96" t="s">
        <v>619</v>
      </c>
      <c r="B212" s="101">
        <v>42585</v>
      </c>
      <c r="C212" s="102">
        <v>44112</v>
      </c>
      <c r="D212" s="105">
        <v>0.16500000000000001</v>
      </c>
      <c r="E212" s="105">
        <v>0.104</v>
      </c>
      <c r="F212" s="105">
        <v>5.7000000000000002E-2</v>
      </c>
      <c r="G212" s="105">
        <v>3.7999999999999999E-2</v>
      </c>
      <c r="H212" s="105">
        <v>4.0000000000000001E-3</v>
      </c>
      <c r="I212" s="105">
        <v>4.0000000000000001E-3</v>
      </c>
      <c r="J212" s="39">
        <f t="shared" si="65"/>
        <v>0.161</v>
      </c>
      <c r="K212" s="39">
        <f t="shared" si="66"/>
        <v>9.9999999999999992E-2</v>
      </c>
      <c r="L212" s="39">
        <f t="shared" si="67"/>
        <v>5.3000000000000005E-2</v>
      </c>
      <c r="M212" s="39">
        <f t="shared" si="68"/>
        <v>3.4000000000000002E-2</v>
      </c>
      <c r="N212" s="39">
        <f t="shared" si="69"/>
        <v>1.82351</v>
      </c>
      <c r="O212" s="39">
        <f t="shared" si="70"/>
        <v>0.14992000000000022</v>
      </c>
      <c r="P212" s="39">
        <f t="shared" si="71"/>
        <v>0.16201000000000004</v>
      </c>
      <c r="Q212" s="166">
        <v>0.05</v>
      </c>
      <c r="R212" s="166">
        <v>0.5</v>
      </c>
      <c r="S212" s="24">
        <v>0.01</v>
      </c>
      <c r="T212" s="162">
        <v>0.82000000000000006</v>
      </c>
      <c r="U212" s="39">
        <f t="shared" si="72"/>
        <v>222.37926829268289</v>
      </c>
      <c r="V212" s="39">
        <f t="shared" si="73"/>
        <v>18.282926829268316</v>
      </c>
      <c r="W212" s="39">
        <f t="shared" si="74"/>
        <v>19.757317073170732</v>
      </c>
      <c r="X212" s="39">
        <f t="shared" si="75"/>
        <v>29.304878048780417</v>
      </c>
      <c r="Y212" s="39">
        <f t="shared" si="76"/>
        <v>198.6219512195122</v>
      </c>
      <c r="Z212" s="39">
        <f t="shared" si="77"/>
        <v>1.61</v>
      </c>
      <c r="AA212" s="153"/>
    </row>
    <row r="213" spans="1:27" s="1" customFormat="1" x14ac:dyDescent="0.25">
      <c r="A213" s="96" t="s">
        <v>620</v>
      </c>
      <c r="B213" s="101">
        <v>42585</v>
      </c>
      <c r="C213" s="102">
        <v>44112</v>
      </c>
      <c r="D213" s="105">
        <v>2E-3</v>
      </c>
      <c r="E213" s="105">
        <v>2E-3</v>
      </c>
      <c r="F213" s="105">
        <v>2E-3</v>
      </c>
      <c r="G213" s="105">
        <v>2E-3</v>
      </c>
      <c r="H213" s="105">
        <v>1E-3</v>
      </c>
      <c r="I213" s="105">
        <v>1E-3</v>
      </c>
      <c r="J213" s="39">
        <f t="shared" si="65"/>
        <v>1E-3</v>
      </c>
      <c r="K213" s="39">
        <f t="shared" si="66"/>
        <v>1E-3</v>
      </c>
      <c r="L213" s="39">
        <f t="shared" si="67"/>
        <v>1E-3</v>
      </c>
      <c r="M213" s="39">
        <f t="shared" si="68"/>
        <v>1E-3</v>
      </c>
      <c r="N213" s="39">
        <f t="shared" si="69"/>
        <v>1.023E-2</v>
      </c>
      <c r="O213" s="39">
        <f t="shared" si="70"/>
        <v>1.294E-2</v>
      </c>
      <c r="P213" s="39">
        <f t="shared" si="71"/>
        <v>1.5250000000000001E-2</v>
      </c>
      <c r="Q213" s="166">
        <v>0.05</v>
      </c>
      <c r="R213" s="166">
        <v>0.5</v>
      </c>
      <c r="S213" s="24">
        <v>0.01</v>
      </c>
      <c r="T213" s="162">
        <v>0.82000000000000006</v>
      </c>
      <c r="U213" s="39">
        <f t="shared" si="72"/>
        <v>1.2475609756097557</v>
      </c>
      <c r="V213" s="39">
        <f t="shared" si="73"/>
        <v>1.5780487804878047</v>
      </c>
      <c r="W213" s="39">
        <f t="shared" si="74"/>
        <v>1.8597560975609755</v>
      </c>
      <c r="X213" s="39">
        <f t="shared" si="75"/>
        <v>2.279268292682926</v>
      </c>
      <c r="Y213" s="39">
        <f t="shared" si="76"/>
        <v>0</v>
      </c>
      <c r="Z213" s="39">
        <f t="shared" si="77"/>
        <v>1</v>
      </c>
      <c r="AA213" s="153"/>
    </row>
    <row r="214" spans="1:27" s="1" customFormat="1" x14ac:dyDescent="0.25">
      <c r="A214" s="96" t="s">
        <v>621</v>
      </c>
      <c r="B214" s="101">
        <v>42585</v>
      </c>
      <c r="C214" s="102">
        <v>44112</v>
      </c>
      <c r="D214" s="105">
        <v>0.10100000000000001</v>
      </c>
      <c r="E214" s="105">
        <v>6.9000000000000006E-2</v>
      </c>
      <c r="F214" s="105">
        <v>3.6999999999999998E-2</v>
      </c>
      <c r="G214" s="105">
        <v>2.5000000000000001E-2</v>
      </c>
      <c r="H214" s="105">
        <v>4.0000000000000001E-3</v>
      </c>
      <c r="I214" s="105">
        <v>6.0000000000000001E-3</v>
      </c>
      <c r="J214" s="39">
        <f t="shared" si="65"/>
        <v>9.7000000000000003E-2</v>
      </c>
      <c r="K214" s="39">
        <f t="shared" si="66"/>
        <v>6.5000000000000002E-2</v>
      </c>
      <c r="L214" s="39">
        <f t="shared" si="67"/>
        <v>3.3000000000000002E-2</v>
      </c>
      <c r="M214" s="39">
        <f t="shared" si="68"/>
        <v>2.1000000000000001E-2</v>
      </c>
      <c r="N214" s="39">
        <f t="shared" si="69"/>
        <v>1.0969500000000001</v>
      </c>
      <c r="O214" s="39">
        <f t="shared" si="70"/>
        <v>0.11142000000000009</v>
      </c>
      <c r="P214" s="39">
        <f t="shared" si="71"/>
        <v>0.10213000000000003</v>
      </c>
      <c r="Q214" s="166">
        <v>0.05</v>
      </c>
      <c r="R214" s="166">
        <v>0.5</v>
      </c>
      <c r="S214" s="24">
        <v>0.01</v>
      </c>
      <c r="T214" s="162">
        <v>0.41000000000000003</v>
      </c>
      <c r="U214" s="39">
        <f t="shared" si="72"/>
        <v>267.54878048780489</v>
      </c>
      <c r="V214" s="39">
        <f t="shared" si="73"/>
        <v>27.175609756097582</v>
      </c>
      <c r="W214" s="39">
        <f t="shared" si="74"/>
        <v>24.909756097560983</v>
      </c>
      <c r="X214" s="39">
        <f t="shared" si="75"/>
        <v>87.914634146341442</v>
      </c>
      <c r="Y214" s="39">
        <f t="shared" si="76"/>
        <v>208.39024390243901</v>
      </c>
      <c r="Z214" s="39">
        <f t="shared" si="77"/>
        <v>1.4923076923076923</v>
      </c>
      <c r="AA214" s="153"/>
    </row>
    <row r="215" spans="1:27" s="1" customFormat="1" x14ac:dyDescent="0.25">
      <c r="A215" s="96" t="s">
        <v>622</v>
      </c>
      <c r="B215" s="101">
        <v>42585</v>
      </c>
      <c r="C215" s="102">
        <v>44112</v>
      </c>
      <c r="D215" s="105">
        <v>0.49399999999999999</v>
      </c>
      <c r="E215" s="105">
        <v>0.311</v>
      </c>
      <c r="F215" s="105">
        <v>0.153</v>
      </c>
      <c r="G215" s="105">
        <v>0.10100000000000001</v>
      </c>
      <c r="H215" s="105">
        <v>6.0000000000000001E-3</v>
      </c>
      <c r="I215" s="105">
        <v>6.0000000000000001E-3</v>
      </c>
      <c r="J215" s="39">
        <f t="shared" si="65"/>
        <v>0.48799999999999999</v>
      </c>
      <c r="K215" s="39">
        <f t="shared" si="66"/>
        <v>0.30499999999999999</v>
      </c>
      <c r="L215" s="39">
        <f t="shared" si="67"/>
        <v>0.14699999999999999</v>
      </c>
      <c r="M215" s="39">
        <f t="shared" si="68"/>
        <v>9.5000000000000001E-2</v>
      </c>
      <c r="N215" s="39">
        <f t="shared" si="69"/>
        <v>5.5488200000000001</v>
      </c>
      <c r="O215" s="39">
        <f t="shared" si="70"/>
        <v>0.18887000000000043</v>
      </c>
      <c r="P215" s="39">
        <f t="shared" si="71"/>
        <v>0.39724000000000026</v>
      </c>
      <c r="Q215" s="166">
        <v>0.05</v>
      </c>
      <c r="R215" s="166">
        <v>0.5</v>
      </c>
      <c r="S215" s="24">
        <v>0.01</v>
      </c>
      <c r="T215" s="162">
        <v>0.41000000000000003</v>
      </c>
      <c r="U215" s="39">
        <f t="shared" si="72"/>
        <v>1353.370731707317</v>
      </c>
      <c r="V215" s="39">
        <f t="shared" si="73"/>
        <v>46.065853658536689</v>
      </c>
      <c r="W215" s="39">
        <f t="shared" si="74"/>
        <v>96.88780487804884</v>
      </c>
      <c r="X215" s="39">
        <f t="shared" si="75"/>
        <v>198.62195121951197</v>
      </c>
      <c r="Y215" s="39">
        <f t="shared" si="76"/>
        <v>1191.731707317073</v>
      </c>
      <c r="Z215" s="39">
        <f t="shared" si="77"/>
        <v>1.6</v>
      </c>
      <c r="AA215" s="153"/>
    </row>
    <row r="216" spans="1:27" s="1" customFormat="1" x14ac:dyDescent="0.25">
      <c r="A216" s="96" t="s">
        <v>623</v>
      </c>
      <c r="B216" s="101">
        <v>42585</v>
      </c>
      <c r="C216" s="102">
        <v>44112</v>
      </c>
      <c r="D216" s="105">
        <v>0.13800000000000001</v>
      </c>
      <c r="E216" s="105">
        <v>8.7999999999999995E-2</v>
      </c>
      <c r="F216" s="105">
        <v>4.2999999999999997E-2</v>
      </c>
      <c r="G216" s="105">
        <v>3.2000000000000001E-2</v>
      </c>
      <c r="H216" s="105">
        <v>5.0000000000000001E-3</v>
      </c>
      <c r="I216" s="105">
        <v>5.0000000000000001E-3</v>
      </c>
      <c r="J216" s="39">
        <f t="shared" si="65"/>
        <v>0.13300000000000001</v>
      </c>
      <c r="K216" s="39">
        <f t="shared" si="66"/>
        <v>8.299999999999999E-2</v>
      </c>
      <c r="L216" s="39">
        <f t="shared" si="67"/>
        <v>3.7999999999999999E-2</v>
      </c>
      <c r="M216" s="39">
        <f t="shared" si="68"/>
        <v>2.7E-2</v>
      </c>
      <c r="N216" s="39">
        <f t="shared" si="69"/>
        <v>1.5153700000000001</v>
      </c>
      <c r="O216" s="39">
        <f t="shared" si="70"/>
        <v>5.1300000000000651E-3</v>
      </c>
      <c r="P216" s="39">
        <f t="shared" si="71"/>
        <v>0.15112999999999996</v>
      </c>
      <c r="Q216" s="166">
        <v>0.05</v>
      </c>
      <c r="R216" s="166">
        <v>0.5</v>
      </c>
      <c r="S216" s="24">
        <v>0.01</v>
      </c>
      <c r="T216" s="162">
        <v>0.43928571428571428</v>
      </c>
      <c r="U216" s="39">
        <f t="shared" si="72"/>
        <v>344.96227642276421</v>
      </c>
      <c r="V216" s="39">
        <f t="shared" si="73"/>
        <v>1.1678048780487953</v>
      </c>
      <c r="W216" s="39">
        <f t="shared" si="74"/>
        <v>34.403577235772353</v>
      </c>
      <c r="X216" s="39">
        <f t="shared" si="75"/>
        <v>49.23219512195103</v>
      </c>
      <c r="Y216" s="39">
        <f t="shared" si="76"/>
        <v>303.90243902439033</v>
      </c>
      <c r="Z216" s="39">
        <f t="shared" si="77"/>
        <v>1.602409638554217</v>
      </c>
      <c r="AA216" s="153"/>
    </row>
    <row r="217" spans="1:27" s="1" customFormat="1" x14ac:dyDescent="0.25">
      <c r="A217" s="96" t="s">
        <v>624</v>
      </c>
      <c r="B217" s="101">
        <v>42585</v>
      </c>
      <c r="C217" s="102">
        <v>44112</v>
      </c>
      <c r="D217" s="105">
        <v>0.314</v>
      </c>
      <c r="E217" s="105">
        <v>0.20100000000000001</v>
      </c>
      <c r="F217" s="105">
        <v>0.10299999999999999</v>
      </c>
      <c r="G217" s="105">
        <v>6.7000000000000004E-2</v>
      </c>
      <c r="H217" s="105">
        <v>8.0000000000000002E-3</v>
      </c>
      <c r="I217" s="105">
        <v>8.0000000000000002E-3</v>
      </c>
      <c r="J217" s="39">
        <f t="shared" si="65"/>
        <v>0.30599999999999999</v>
      </c>
      <c r="K217" s="39">
        <f t="shared" si="66"/>
        <v>0.193</v>
      </c>
      <c r="L217" s="39">
        <f t="shared" si="67"/>
        <v>9.5000000000000001E-2</v>
      </c>
      <c r="M217" s="39">
        <f t="shared" si="68"/>
        <v>5.9000000000000004E-2</v>
      </c>
      <c r="N217" s="39">
        <f t="shared" si="69"/>
        <v>3.4750799999999997</v>
      </c>
      <c r="O217" s="39">
        <f t="shared" si="70"/>
        <v>0.17933000000000027</v>
      </c>
      <c r="P217" s="39">
        <f t="shared" si="71"/>
        <v>0.21366000000000007</v>
      </c>
      <c r="Q217" s="166">
        <v>0.05</v>
      </c>
      <c r="R217" s="166">
        <v>0.5</v>
      </c>
      <c r="S217" s="24">
        <v>0.01</v>
      </c>
      <c r="T217" s="162">
        <v>0.41000000000000003</v>
      </c>
      <c r="U217" s="39">
        <f t="shared" si="72"/>
        <v>847.58048780487798</v>
      </c>
      <c r="V217" s="39">
        <f t="shared" si="73"/>
        <v>43.739024390243962</v>
      </c>
      <c r="W217" s="39">
        <f t="shared" si="74"/>
        <v>52.112195121951231</v>
      </c>
      <c r="X217" s="39">
        <f t="shared" si="75"/>
        <v>143.91951219512197</v>
      </c>
      <c r="Y217" s="39">
        <f t="shared" si="76"/>
        <v>735.87804878048757</v>
      </c>
      <c r="Z217" s="39">
        <f t="shared" si="77"/>
        <v>1.5854922279792745</v>
      </c>
      <c r="AA217" s="153"/>
    </row>
    <row r="218" spans="1:27" s="1" customFormat="1" x14ac:dyDescent="0.25">
      <c r="A218" s="96" t="s">
        <v>625</v>
      </c>
      <c r="B218" s="102">
        <v>42585</v>
      </c>
      <c r="C218" s="102">
        <v>44112</v>
      </c>
      <c r="D218" s="105">
        <v>9.1999999999999998E-2</v>
      </c>
      <c r="E218" s="105">
        <v>0.06</v>
      </c>
      <c r="F218" s="105">
        <v>2.9000000000000001E-2</v>
      </c>
      <c r="G218" s="105">
        <v>0.02</v>
      </c>
      <c r="H218" s="105">
        <v>2E-3</v>
      </c>
      <c r="I218" s="105">
        <v>2E-3</v>
      </c>
      <c r="J218" s="39">
        <f t="shared" si="65"/>
        <v>0.09</v>
      </c>
      <c r="K218" s="39">
        <f t="shared" si="66"/>
        <v>5.7999999999999996E-2</v>
      </c>
      <c r="L218" s="39">
        <f t="shared" si="67"/>
        <v>2.7000000000000003E-2</v>
      </c>
      <c r="M218" s="39">
        <f t="shared" si="68"/>
        <v>1.8000000000000002E-2</v>
      </c>
      <c r="N218" s="39">
        <f t="shared" si="69"/>
        <v>1.0234799999999999</v>
      </c>
      <c r="O218" s="39">
        <f t="shared" si="70"/>
        <v>3.1230000000000174E-2</v>
      </c>
      <c r="P218" s="39">
        <f t="shared" si="71"/>
        <v>8.586000000000002E-2</v>
      </c>
      <c r="Q218" s="166">
        <v>0.05</v>
      </c>
      <c r="R218" s="166">
        <v>0.5</v>
      </c>
      <c r="S218" s="24">
        <v>0.01</v>
      </c>
      <c r="T218" s="162">
        <v>0.87857142857142856</v>
      </c>
      <c r="U218" s="39">
        <f t="shared" si="72"/>
        <v>116.49365853658536</v>
      </c>
      <c r="V218" s="39">
        <f t="shared" si="73"/>
        <v>3.5546341463414834</v>
      </c>
      <c r="W218" s="39">
        <f t="shared" si="74"/>
        <v>9.7726829268292708</v>
      </c>
      <c r="X218" s="39">
        <f t="shared" si="75"/>
        <v>26.135609756097551</v>
      </c>
      <c r="Y218" s="39">
        <f t="shared" si="76"/>
        <v>97.248780487804893</v>
      </c>
      <c r="Z218" s="39">
        <f t="shared" si="77"/>
        <v>1.5517241379310345</v>
      </c>
      <c r="AA218" s="153"/>
    </row>
    <row r="219" spans="1:27" s="1" customFormat="1" x14ac:dyDescent="0.25">
      <c r="A219" s="103" t="s">
        <v>626</v>
      </c>
      <c r="B219" s="102">
        <v>42585</v>
      </c>
      <c r="C219" s="102">
        <v>44112</v>
      </c>
      <c r="D219" s="105">
        <v>0.14399999999999999</v>
      </c>
      <c r="E219" s="105">
        <v>8.8999999999999996E-2</v>
      </c>
      <c r="F219" s="105">
        <v>4.4999999999999998E-2</v>
      </c>
      <c r="G219" s="105">
        <v>3.1E-2</v>
      </c>
      <c r="H219" s="105">
        <v>4.0000000000000001E-3</v>
      </c>
      <c r="I219" s="105">
        <v>3.0000000000000001E-3</v>
      </c>
      <c r="J219" s="39">
        <f t="shared" si="65"/>
        <v>0.13999999999999999</v>
      </c>
      <c r="K219" s="39">
        <f t="shared" si="66"/>
        <v>8.4999999999999992E-2</v>
      </c>
      <c r="L219" s="39">
        <f t="shared" si="67"/>
        <v>4.0999999999999995E-2</v>
      </c>
      <c r="M219" s="39">
        <f t="shared" si="68"/>
        <v>2.7E-2</v>
      </c>
      <c r="N219" s="39">
        <f t="shared" si="69"/>
        <v>1.5936999999999999</v>
      </c>
      <c r="O219" s="39">
        <f t="shared" si="70"/>
        <v>3.0210000000000056E-2</v>
      </c>
      <c r="P219" s="39">
        <f t="shared" si="71"/>
        <v>0.11664000000000008</v>
      </c>
      <c r="Q219" s="166">
        <v>0.05</v>
      </c>
      <c r="R219" s="166">
        <v>0.5</v>
      </c>
      <c r="S219" s="24">
        <v>0.01</v>
      </c>
      <c r="T219" s="162">
        <v>0.87857142857142856</v>
      </c>
      <c r="U219" s="39">
        <f t="shared" si="72"/>
        <v>181.39674796747966</v>
      </c>
      <c r="V219" s="39">
        <f t="shared" si="73"/>
        <v>3.4385365853658598</v>
      </c>
      <c r="W219" s="39">
        <f t="shared" si="74"/>
        <v>13.27609756097562</v>
      </c>
      <c r="X219" s="39">
        <f t="shared" si="75"/>
        <v>13.67560975609757</v>
      </c>
      <c r="Y219" s="39">
        <f t="shared" si="76"/>
        <v>167.14634146341459</v>
      </c>
      <c r="Z219" s="39">
        <f t="shared" si="77"/>
        <v>1.6470588235294117</v>
      </c>
      <c r="AA219" s="153"/>
    </row>
    <row r="220" spans="1:27" s="1" customFormat="1" x14ac:dyDescent="0.25">
      <c r="A220" s="103" t="s">
        <v>627</v>
      </c>
      <c r="B220" s="102">
        <v>42585</v>
      </c>
      <c r="C220" s="102">
        <v>44112</v>
      </c>
      <c r="D220" s="105">
        <v>0.54400000000000004</v>
      </c>
      <c r="E220" s="105">
        <v>0.33400000000000002</v>
      </c>
      <c r="F220" s="105">
        <v>0.156</v>
      </c>
      <c r="G220" s="105">
        <v>0.107</v>
      </c>
      <c r="H220" s="105">
        <v>6.0000000000000001E-3</v>
      </c>
      <c r="I220" s="105">
        <v>5.0000000000000001E-3</v>
      </c>
      <c r="J220" s="39">
        <f t="shared" si="65"/>
        <v>0.53800000000000003</v>
      </c>
      <c r="K220" s="39">
        <f t="shared" si="66"/>
        <v>0.32800000000000001</v>
      </c>
      <c r="L220" s="39">
        <f t="shared" si="67"/>
        <v>0.15</v>
      </c>
      <c r="M220" s="39">
        <f t="shared" si="68"/>
        <v>0.10099999999999999</v>
      </c>
      <c r="N220" s="39">
        <f t="shared" si="69"/>
        <v>6.1362200000000007</v>
      </c>
      <c r="O220" s="39">
        <f t="shared" si="70"/>
        <v>-3.5499999999999754E-2</v>
      </c>
      <c r="P220" s="39">
        <f t="shared" si="71"/>
        <v>0.43805999999999989</v>
      </c>
      <c r="Q220" s="166">
        <v>0.05</v>
      </c>
      <c r="R220" s="166">
        <v>0.5</v>
      </c>
      <c r="S220" s="24">
        <v>0.01</v>
      </c>
      <c r="T220" s="162">
        <v>0.21964285714285714</v>
      </c>
      <c r="U220" s="39">
        <f t="shared" si="72"/>
        <v>2793.7261788617889</v>
      </c>
      <c r="V220" s="39">
        <f t="shared" si="73"/>
        <v>-16.162601626016148</v>
      </c>
      <c r="W220" s="39">
        <f t="shared" si="74"/>
        <v>199.44195121951216</v>
      </c>
      <c r="X220" s="39">
        <f t="shared" si="75"/>
        <v>238.25951219512135</v>
      </c>
      <c r="Y220" s="39">
        <f t="shared" si="76"/>
        <v>2552.7804878048782</v>
      </c>
      <c r="Z220" s="39">
        <f t="shared" si="77"/>
        <v>1.6402439024390245</v>
      </c>
      <c r="AA220" s="153"/>
    </row>
    <row r="221" spans="1:27" s="1" customFormat="1" x14ac:dyDescent="0.25">
      <c r="A221" s="103" t="s">
        <v>628</v>
      </c>
      <c r="B221" s="102">
        <v>42585</v>
      </c>
      <c r="C221" s="102">
        <v>44112</v>
      </c>
      <c r="D221" s="105">
        <v>0.69899999999999995</v>
      </c>
      <c r="E221" s="105">
        <v>0.42599999999999999</v>
      </c>
      <c r="F221" s="105">
        <v>0.19600000000000001</v>
      </c>
      <c r="G221" s="105">
        <v>0.13700000000000001</v>
      </c>
      <c r="H221" s="105">
        <v>7.0000000000000001E-3</v>
      </c>
      <c r="I221" s="105">
        <v>7.0000000000000001E-3</v>
      </c>
      <c r="J221" s="39">
        <f t="shared" si="65"/>
        <v>0.69199999999999995</v>
      </c>
      <c r="K221" s="39">
        <f t="shared" si="66"/>
        <v>0.41899999999999998</v>
      </c>
      <c r="L221" s="39">
        <f t="shared" si="67"/>
        <v>0.189</v>
      </c>
      <c r="M221" s="39">
        <f t="shared" si="68"/>
        <v>0.13</v>
      </c>
      <c r="N221" s="39">
        <f t="shared" si="69"/>
        <v>7.8987399999999992</v>
      </c>
      <c r="O221" s="39">
        <f t="shared" si="70"/>
        <v>-0.12868999999999925</v>
      </c>
      <c r="P221" s="39">
        <f t="shared" si="71"/>
        <v>0.59556000000000053</v>
      </c>
      <c r="Q221" s="166">
        <v>0.05</v>
      </c>
      <c r="R221" s="166">
        <v>0.5</v>
      </c>
      <c r="S221" s="24">
        <v>0.01</v>
      </c>
      <c r="T221" s="162">
        <v>0.47307692307692306</v>
      </c>
      <c r="U221" s="39">
        <f t="shared" si="72"/>
        <v>1669.6523577235771</v>
      </c>
      <c r="V221" s="39">
        <f t="shared" si="73"/>
        <v>-27.202764227642117</v>
      </c>
      <c r="W221" s="39">
        <f t="shared" si="74"/>
        <v>125.89073170731719</v>
      </c>
      <c r="X221" s="39">
        <f t="shared" si="75"/>
        <v>114.57121951219503</v>
      </c>
      <c r="Y221" s="39">
        <f t="shared" si="76"/>
        <v>1540.7853658536583</v>
      </c>
      <c r="Z221" s="39">
        <f t="shared" si="77"/>
        <v>1.6515513126491645</v>
      </c>
      <c r="AA221" s="153"/>
    </row>
    <row r="222" spans="1:27" s="1" customFormat="1" x14ac:dyDescent="0.25">
      <c r="A222" s="103" t="s">
        <v>629</v>
      </c>
      <c r="B222" s="102">
        <v>42585</v>
      </c>
      <c r="C222" s="102">
        <v>44112</v>
      </c>
      <c r="D222" s="105">
        <v>0.17899999999999999</v>
      </c>
      <c r="E222" s="105">
        <v>0.11</v>
      </c>
      <c r="F222" s="105">
        <v>5.1999999999999998E-2</v>
      </c>
      <c r="G222" s="105">
        <v>3.9E-2</v>
      </c>
      <c r="H222" s="105">
        <v>3.0000000000000001E-3</v>
      </c>
      <c r="I222" s="105">
        <v>4.0000000000000001E-3</v>
      </c>
      <c r="J222" s="39">
        <f t="shared" si="65"/>
        <v>0.17599999999999999</v>
      </c>
      <c r="K222" s="39">
        <f t="shared" si="66"/>
        <v>0.107</v>
      </c>
      <c r="L222" s="39">
        <f t="shared" si="67"/>
        <v>4.8999999999999995E-2</v>
      </c>
      <c r="M222" s="39">
        <f t="shared" si="68"/>
        <v>3.5999999999999997E-2</v>
      </c>
      <c r="N222" s="39">
        <f t="shared" si="69"/>
        <v>2.0072599999999996</v>
      </c>
      <c r="O222" s="39">
        <f t="shared" si="70"/>
        <v>-2.0969999999999864E-2</v>
      </c>
      <c r="P222" s="39">
        <f t="shared" si="71"/>
        <v>0.21640000000000004</v>
      </c>
      <c r="Q222" s="166">
        <v>0.05</v>
      </c>
      <c r="R222" s="166">
        <v>0.5</v>
      </c>
      <c r="S222" s="24">
        <v>0.01</v>
      </c>
      <c r="T222" s="162">
        <v>0.65892857142857142</v>
      </c>
      <c r="U222" s="39">
        <f t="shared" si="72"/>
        <v>304.62482384823841</v>
      </c>
      <c r="V222" s="39">
        <f t="shared" si="73"/>
        <v>-3.1824390243902232</v>
      </c>
      <c r="W222" s="39">
        <f t="shared" si="74"/>
        <v>32.841192411924126</v>
      </c>
      <c r="X222" s="39">
        <f t="shared" si="75"/>
        <v>23.906991869918649</v>
      </c>
      <c r="Y222" s="39">
        <f t="shared" si="76"/>
        <v>279.590243902439</v>
      </c>
      <c r="Z222" s="39">
        <f t="shared" si="77"/>
        <v>1.6448598130841121</v>
      </c>
      <c r="AA222" s="153"/>
    </row>
    <row r="223" spans="1:27" s="1" customFormat="1" x14ac:dyDescent="0.25">
      <c r="A223" s="103" t="s">
        <v>630</v>
      </c>
      <c r="B223" s="102">
        <v>42585</v>
      </c>
      <c r="C223" s="102">
        <v>44112</v>
      </c>
      <c r="D223" s="105">
        <v>0.41</v>
      </c>
      <c r="E223" s="105">
        <v>0.26</v>
      </c>
      <c r="F223" s="105">
        <v>0.129</v>
      </c>
      <c r="G223" s="105">
        <v>0.09</v>
      </c>
      <c r="H223" s="105">
        <v>1.0999999999999999E-2</v>
      </c>
      <c r="I223" s="105">
        <v>1.2999999999999999E-2</v>
      </c>
      <c r="J223" s="39">
        <f t="shared" si="65"/>
        <v>0.39899999999999997</v>
      </c>
      <c r="K223" s="39">
        <f t="shared" si="66"/>
        <v>0.249</v>
      </c>
      <c r="L223" s="39">
        <f t="shared" si="67"/>
        <v>0.11800000000000001</v>
      </c>
      <c r="M223" s="39">
        <f t="shared" si="68"/>
        <v>7.9000000000000001E-2</v>
      </c>
      <c r="N223" s="39">
        <f t="shared" si="69"/>
        <v>4.5401099999999994</v>
      </c>
      <c r="O223" s="39">
        <f t="shared" si="70"/>
        <v>0.10483000000000062</v>
      </c>
      <c r="P223" s="39">
        <f t="shared" si="71"/>
        <v>0.37395</v>
      </c>
      <c r="Q223" s="166">
        <v>0.05</v>
      </c>
      <c r="R223" s="166">
        <v>0.5</v>
      </c>
      <c r="S223" s="24">
        <v>0.01</v>
      </c>
      <c r="T223" s="162">
        <v>0.34166666666666667</v>
      </c>
      <c r="U223" s="39">
        <f t="shared" si="72"/>
        <v>1328.812682926829</v>
      </c>
      <c r="V223" s="39">
        <f t="shared" si="73"/>
        <v>30.681951219512371</v>
      </c>
      <c r="W223" s="39">
        <f t="shared" si="74"/>
        <v>109.44878048780488</v>
      </c>
      <c r="X223" s="39">
        <f t="shared" si="75"/>
        <v>189.89560975609788</v>
      </c>
      <c r="Y223" s="39">
        <f t="shared" si="76"/>
        <v>1172.1951219512191</v>
      </c>
      <c r="Z223" s="39">
        <f t="shared" si="77"/>
        <v>1.6024096385542168</v>
      </c>
      <c r="AA223" s="153"/>
    </row>
    <row r="224" spans="1:27" s="1" customFormat="1" x14ac:dyDescent="0.25">
      <c r="A224" s="103" t="s">
        <v>631</v>
      </c>
      <c r="B224" s="102">
        <v>42586</v>
      </c>
      <c r="C224" s="102">
        <v>44112</v>
      </c>
      <c r="D224" s="105">
        <v>0.115</v>
      </c>
      <c r="E224" s="105">
        <v>7.9000000000000001E-2</v>
      </c>
      <c r="F224" s="105">
        <v>4.7E-2</v>
      </c>
      <c r="G224" s="105">
        <v>3.3000000000000002E-2</v>
      </c>
      <c r="H224" s="105">
        <v>8.0000000000000002E-3</v>
      </c>
      <c r="I224" s="105">
        <v>8.0000000000000002E-3</v>
      </c>
      <c r="J224" s="39">
        <f t="shared" si="65"/>
        <v>0.10700000000000001</v>
      </c>
      <c r="K224" s="39">
        <f t="shared" si="66"/>
        <v>7.1000000000000008E-2</v>
      </c>
      <c r="L224" s="39">
        <f t="shared" si="67"/>
        <v>3.9E-2</v>
      </c>
      <c r="M224" s="39">
        <f t="shared" si="68"/>
        <v>2.5000000000000001E-2</v>
      </c>
      <c r="N224" s="39">
        <f t="shared" si="69"/>
        <v>1.2058900000000001</v>
      </c>
      <c r="O224" s="39">
        <f t="shared" si="70"/>
        <v>0.17266000000000004</v>
      </c>
      <c r="P224" s="39">
        <f t="shared" si="71"/>
        <v>0.13790999999999998</v>
      </c>
      <c r="Q224" s="166">
        <v>0.05</v>
      </c>
      <c r="R224" s="166">
        <v>0.5</v>
      </c>
      <c r="S224" s="24">
        <v>0.01</v>
      </c>
      <c r="T224" s="162">
        <v>0.87857142857142856</v>
      </c>
      <c r="U224" s="39">
        <f t="shared" si="72"/>
        <v>137.25577235772357</v>
      </c>
      <c r="V224" s="39">
        <f t="shared" si="73"/>
        <v>19.652357723577239</v>
      </c>
      <c r="W224" s="39">
        <f t="shared" si="74"/>
        <v>15.697073170731706</v>
      </c>
      <c r="X224" s="39">
        <f t="shared" si="75"/>
        <v>41.634634146341469</v>
      </c>
      <c r="Y224" s="39">
        <f t="shared" si="76"/>
        <v>109.40487804878049</v>
      </c>
      <c r="Z224" s="39">
        <f t="shared" si="77"/>
        <v>1.5070422535211268</v>
      </c>
      <c r="AA224" s="153"/>
    </row>
    <row r="225" spans="1:27" s="1" customFormat="1" x14ac:dyDescent="0.25">
      <c r="A225" s="103" t="s">
        <v>632</v>
      </c>
      <c r="B225" s="102">
        <v>42586</v>
      </c>
      <c r="C225" s="102">
        <v>44112</v>
      </c>
      <c r="D225" s="105">
        <v>5.8000000000000003E-2</v>
      </c>
      <c r="E225" s="105">
        <v>0.04</v>
      </c>
      <c r="F225" s="105">
        <v>2.7E-2</v>
      </c>
      <c r="G225" s="105">
        <v>1.9E-2</v>
      </c>
      <c r="H225" s="105">
        <v>6.0000000000000001E-3</v>
      </c>
      <c r="I225" s="105">
        <v>5.0000000000000001E-3</v>
      </c>
      <c r="J225" s="39">
        <f t="shared" si="65"/>
        <v>5.2000000000000005E-2</v>
      </c>
      <c r="K225" s="39">
        <f t="shared" si="66"/>
        <v>3.4000000000000002E-2</v>
      </c>
      <c r="L225" s="39">
        <f t="shared" si="67"/>
        <v>2.0999999999999998E-2</v>
      </c>
      <c r="M225" s="39">
        <f t="shared" si="68"/>
        <v>1.2999999999999999E-2</v>
      </c>
      <c r="N225" s="39">
        <f t="shared" si="69"/>
        <v>0.58282</v>
      </c>
      <c r="O225" s="39">
        <f t="shared" si="70"/>
        <v>0.12468999999999997</v>
      </c>
      <c r="P225" s="39">
        <f t="shared" si="71"/>
        <v>7.2320000000000023E-2</v>
      </c>
      <c r="Q225" s="166">
        <v>0.05</v>
      </c>
      <c r="R225" s="166">
        <v>0.5</v>
      </c>
      <c r="S225" s="24">
        <v>0.01</v>
      </c>
      <c r="T225" s="162">
        <v>0.91111111111111109</v>
      </c>
      <c r="U225" s="39">
        <f t="shared" si="72"/>
        <v>63.968048780487813</v>
      </c>
      <c r="V225" s="39">
        <f t="shared" si="73"/>
        <v>13.685487804878045</v>
      </c>
      <c r="W225" s="39">
        <f t="shared" si="74"/>
        <v>7.9375609756097596</v>
      </c>
      <c r="X225" s="39">
        <f t="shared" si="75"/>
        <v>16.996829268292686</v>
      </c>
      <c r="Y225" s="39">
        <f t="shared" si="76"/>
        <v>52.748780487804872</v>
      </c>
      <c r="Z225" s="39">
        <f t="shared" si="77"/>
        <v>1.5294117647058825</v>
      </c>
      <c r="AA225" s="153"/>
    </row>
    <row r="226" spans="1:27" s="1" customFormat="1" x14ac:dyDescent="0.25">
      <c r="A226" s="103" t="s">
        <v>633</v>
      </c>
      <c r="B226" s="102">
        <v>42586</v>
      </c>
      <c r="C226" s="102">
        <v>44112</v>
      </c>
      <c r="D226" s="105">
        <v>8.2000000000000003E-2</v>
      </c>
      <c r="E226" s="105">
        <v>5.2999999999999999E-2</v>
      </c>
      <c r="F226" s="105">
        <v>4.1000000000000002E-2</v>
      </c>
      <c r="G226" s="105">
        <v>2.8000000000000001E-2</v>
      </c>
      <c r="H226" s="105">
        <v>0.01</v>
      </c>
      <c r="I226" s="105">
        <v>7.0000000000000001E-3</v>
      </c>
      <c r="J226" s="39">
        <f t="shared" si="65"/>
        <v>7.2000000000000008E-2</v>
      </c>
      <c r="K226" s="39">
        <f t="shared" si="66"/>
        <v>4.2999999999999997E-2</v>
      </c>
      <c r="L226" s="39">
        <f t="shared" si="67"/>
        <v>3.1E-2</v>
      </c>
      <c r="M226" s="39">
        <f t="shared" si="68"/>
        <v>1.8000000000000002E-2</v>
      </c>
      <c r="N226" s="39">
        <f t="shared" si="69"/>
        <v>0.80402000000000007</v>
      </c>
      <c r="O226" s="39">
        <f t="shared" si="70"/>
        <v>0.21308999999999997</v>
      </c>
      <c r="P226" s="39">
        <f t="shared" si="71"/>
        <v>8.552000000000004E-2</v>
      </c>
      <c r="Q226" s="166">
        <v>0.05</v>
      </c>
      <c r="R226" s="166">
        <v>0.5</v>
      </c>
      <c r="S226" s="24">
        <v>0.01</v>
      </c>
      <c r="T226" s="162">
        <v>0.43928571428571428</v>
      </c>
      <c r="U226" s="39">
        <f t="shared" si="72"/>
        <v>183.0289430894309</v>
      </c>
      <c r="V226" s="39">
        <f t="shared" si="73"/>
        <v>48.508292682926829</v>
      </c>
      <c r="W226" s="39">
        <f t="shared" si="74"/>
        <v>19.467967479674805</v>
      </c>
      <c r="X226" s="39">
        <f t="shared" si="75"/>
        <v>6.6858536585365238</v>
      </c>
      <c r="Y226" s="39">
        <f t="shared" si="76"/>
        <v>176.26341463414641</v>
      </c>
      <c r="Z226" s="39">
        <f t="shared" si="77"/>
        <v>1.6744186046511631</v>
      </c>
      <c r="AA226" s="153"/>
    </row>
    <row r="227" spans="1:27" s="1" customFormat="1" x14ac:dyDescent="0.25">
      <c r="A227" s="103" t="s">
        <v>634</v>
      </c>
      <c r="B227" s="102">
        <v>42586</v>
      </c>
      <c r="C227" s="102">
        <v>44112</v>
      </c>
      <c r="D227" s="105">
        <v>9.0999999999999998E-2</v>
      </c>
      <c r="E227" s="105">
        <v>5.8000000000000003E-2</v>
      </c>
      <c r="F227" s="105">
        <v>4.2000000000000003E-2</v>
      </c>
      <c r="G227" s="105">
        <v>2.9000000000000001E-2</v>
      </c>
      <c r="H227" s="105">
        <v>8.9999999999999993E-3</v>
      </c>
      <c r="I227" s="105">
        <v>6.0000000000000001E-3</v>
      </c>
      <c r="J227" s="39">
        <f t="shared" si="65"/>
        <v>8.2000000000000003E-2</v>
      </c>
      <c r="K227" s="39">
        <f t="shared" si="66"/>
        <v>4.9000000000000002E-2</v>
      </c>
      <c r="L227" s="39">
        <f t="shared" si="67"/>
        <v>3.3000000000000002E-2</v>
      </c>
      <c r="M227" s="39">
        <f t="shared" si="68"/>
        <v>2.0000000000000004E-2</v>
      </c>
      <c r="N227" s="39">
        <f t="shared" si="69"/>
        <v>0.91927999999999999</v>
      </c>
      <c r="O227" s="39">
        <f t="shared" si="70"/>
        <v>0.19553000000000009</v>
      </c>
      <c r="P227" s="39">
        <f t="shared" si="71"/>
        <v>0.10266000000000008</v>
      </c>
      <c r="Q227" s="166">
        <v>0.05</v>
      </c>
      <c r="R227" s="166">
        <v>0.5</v>
      </c>
      <c r="S227" s="24">
        <v>0.01</v>
      </c>
      <c r="T227" s="162">
        <v>0.65892857142857142</v>
      </c>
      <c r="U227" s="39">
        <f t="shared" si="72"/>
        <v>139.5113279132791</v>
      </c>
      <c r="V227" s="39">
        <f t="shared" si="73"/>
        <v>29.673929539295404</v>
      </c>
      <c r="W227" s="39">
        <f t="shared" si="74"/>
        <v>15.579837398373996</v>
      </c>
      <c r="X227" s="39">
        <f t="shared" si="75"/>
        <v>5.2676422764227455</v>
      </c>
      <c r="Y227" s="39">
        <f t="shared" si="76"/>
        <v>133.71707317073171</v>
      </c>
      <c r="Z227" s="39">
        <f t="shared" si="77"/>
        <v>1.6734693877551021</v>
      </c>
      <c r="AA227" s="153"/>
    </row>
    <row r="228" spans="1:27" s="1" customFormat="1" x14ac:dyDescent="0.25">
      <c r="A228" s="103" t="s">
        <v>635</v>
      </c>
      <c r="B228" s="102">
        <v>42586</v>
      </c>
      <c r="C228" s="102">
        <v>44112</v>
      </c>
      <c r="D228" s="105">
        <v>9.4E-2</v>
      </c>
      <c r="E228" s="105">
        <v>5.8999999999999997E-2</v>
      </c>
      <c r="F228" s="105">
        <v>3.5000000000000003E-2</v>
      </c>
      <c r="G228" s="105">
        <v>2.5999999999999999E-2</v>
      </c>
      <c r="H228" s="105">
        <v>7.0000000000000001E-3</v>
      </c>
      <c r="I228" s="105">
        <v>6.0000000000000001E-3</v>
      </c>
      <c r="J228" s="39">
        <f t="shared" ref="J228:J291" si="78">D228-H228</f>
        <v>8.6999999999999994E-2</v>
      </c>
      <c r="K228" s="39">
        <f t="shared" ref="K228:K291" si="79">E228-H228</f>
        <v>5.1999999999999998E-2</v>
      </c>
      <c r="L228" s="39">
        <f t="shared" ref="L228:L291" si="80">F228-H228</f>
        <v>2.8000000000000004E-2</v>
      </c>
      <c r="M228" s="39">
        <f t="shared" ref="M228:M291" si="81">G228-H228</f>
        <v>1.9E-2</v>
      </c>
      <c r="N228" s="39">
        <f t="shared" ref="N228:N291" si="82">(11.85*J228)-(1.54*L228)-(0.08*M228)</f>
        <v>0.9863099999999998</v>
      </c>
      <c r="O228" s="39">
        <f t="shared" ref="O228:O291" si="83">(21.03*L228)-(5.43*J228)-(2.66*M228)</f>
        <v>6.5890000000000198E-2</v>
      </c>
      <c r="P228" s="39">
        <f t="shared" ref="P228:P291" si="84">(24.52*M228)-(7.6*L228)-(1.67*J228)</f>
        <v>0.10779</v>
      </c>
      <c r="Q228" s="166">
        <v>0.05</v>
      </c>
      <c r="R228" s="166">
        <v>0.5</v>
      </c>
      <c r="S228" s="24">
        <v>0.01</v>
      </c>
      <c r="T228" s="162">
        <v>0.65892857142857142</v>
      </c>
      <c r="U228" s="39">
        <f t="shared" si="72"/>
        <v>149.68390243902437</v>
      </c>
      <c r="V228" s="39">
        <f t="shared" si="73"/>
        <v>9.9995663956639849</v>
      </c>
      <c r="W228" s="39">
        <f t="shared" si="74"/>
        <v>16.358373983739835</v>
      </c>
      <c r="X228" s="39">
        <f t="shared" si="75"/>
        <v>5.6728455284552775</v>
      </c>
      <c r="Y228" s="39">
        <f t="shared" si="76"/>
        <v>141.82113821138211</v>
      </c>
      <c r="Z228" s="39">
        <f t="shared" si="77"/>
        <v>1.6730769230769231</v>
      </c>
      <c r="AA228" s="153"/>
    </row>
    <row r="229" spans="1:27" s="1" customFormat="1" x14ac:dyDescent="0.25">
      <c r="A229" s="103" t="s">
        <v>636</v>
      </c>
      <c r="B229" s="102">
        <v>42586</v>
      </c>
      <c r="C229" s="102">
        <v>44112</v>
      </c>
      <c r="D229" s="105">
        <v>0.17100000000000001</v>
      </c>
      <c r="E229" s="105">
        <v>0.105</v>
      </c>
      <c r="F229" s="105">
        <v>6.8000000000000005E-2</v>
      </c>
      <c r="G229" s="105">
        <v>0.04</v>
      </c>
      <c r="H229" s="105">
        <v>5.0000000000000001E-3</v>
      </c>
      <c r="I229" s="105">
        <v>3.0000000000000001E-3</v>
      </c>
      <c r="J229" s="39">
        <f t="shared" si="78"/>
        <v>0.16600000000000001</v>
      </c>
      <c r="K229" s="39">
        <f t="shared" si="79"/>
        <v>9.9999999999999992E-2</v>
      </c>
      <c r="L229" s="39">
        <f t="shared" si="80"/>
        <v>6.3E-2</v>
      </c>
      <c r="M229" s="39">
        <f t="shared" si="81"/>
        <v>3.5000000000000003E-2</v>
      </c>
      <c r="N229" s="39">
        <f t="shared" si="82"/>
        <v>1.8672800000000001</v>
      </c>
      <c r="O229" s="39">
        <f t="shared" si="83"/>
        <v>0.33041000000000015</v>
      </c>
      <c r="P229" s="39">
        <f t="shared" si="84"/>
        <v>0.10218000000000005</v>
      </c>
      <c r="Q229" s="166">
        <v>0.05</v>
      </c>
      <c r="R229" s="166">
        <v>0.5</v>
      </c>
      <c r="S229" s="24">
        <v>0.01</v>
      </c>
      <c r="T229" s="162">
        <v>0.43928571428571428</v>
      </c>
      <c r="U229" s="39">
        <f t="shared" si="72"/>
        <v>425.07186991869918</v>
      </c>
      <c r="V229" s="39">
        <f t="shared" si="73"/>
        <v>75.215284552845574</v>
      </c>
      <c r="W229" s="39">
        <f t="shared" si="74"/>
        <v>23.260487804878057</v>
      </c>
      <c r="X229" s="39">
        <f t="shared" si="75"/>
        <v>24.312195121951078</v>
      </c>
      <c r="Y229" s="39">
        <f t="shared" si="76"/>
        <v>401.15121951219521</v>
      </c>
      <c r="Z229" s="39">
        <f t="shared" si="77"/>
        <v>1.6600000000000001</v>
      </c>
      <c r="AA229" s="153"/>
    </row>
    <row r="230" spans="1:27" s="1" customFormat="1" x14ac:dyDescent="0.25">
      <c r="A230" s="103" t="s">
        <v>637</v>
      </c>
      <c r="B230" s="102">
        <v>42586</v>
      </c>
      <c r="C230" s="102">
        <v>44116</v>
      </c>
      <c r="D230" s="105">
        <v>7.0000000000000007E-2</v>
      </c>
      <c r="E230" s="105">
        <v>4.4999999999999998E-2</v>
      </c>
      <c r="F230" s="105">
        <v>2.7E-2</v>
      </c>
      <c r="G230" s="105">
        <v>2.1000000000000001E-2</v>
      </c>
      <c r="H230" s="105">
        <v>7.0000000000000001E-3</v>
      </c>
      <c r="I230" s="105">
        <v>7.0000000000000001E-3</v>
      </c>
      <c r="J230" s="39">
        <f t="shared" si="78"/>
        <v>6.3E-2</v>
      </c>
      <c r="K230" s="39">
        <f t="shared" si="79"/>
        <v>3.7999999999999999E-2</v>
      </c>
      <c r="L230" s="39">
        <f t="shared" si="80"/>
        <v>0.02</v>
      </c>
      <c r="M230" s="39">
        <f t="shared" si="81"/>
        <v>1.4000000000000002E-2</v>
      </c>
      <c r="N230" s="39">
        <f t="shared" si="82"/>
        <v>0.71462999999999988</v>
      </c>
      <c r="O230" s="39">
        <f t="shared" si="83"/>
        <v>4.1270000000000015E-2</v>
      </c>
      <c r="P230" s="39">
        <f t="shared" si="84"/>
        <v>8.6070000000000035E-2</v>
      </c>
      <c r="Q230" s="166">
        <v>0.05</v>
      </c>
      <c r="R230" s="166">
        <v>0.5</v>
      </c>
      <c r="S230" s="24">
        <v>0.01</v>
      </c>
      <c r="T230" s="162">
        <v>0.65892857142857142</v>
      </c>
      <c r="U230" s="39">
        <f t="shared" si="72"/>
        <v>108.45333333333332</v>
      </c>
      <c r="V230" s="39">
        <f t="shared" si="73"/>
        <v>6.2631978319783217</v>
      </c>
      <c r="W230" s="39">
        <f t="shared" si="74"/>
        <v>13.062113821138217</v>
      </c>
      <c r="X230" s="39">
        <f t="shared" si="75"/>
        <v>6.4832520325202854</v>
      </c>
      <c r="Y230" s="39">
        <f t="shared" si="76"/>
        <v>101.30081300813008</v>
      </c>
      <c r="Z230" s="39">
        <f t="shared" si="77"/>
        <v>1.6578947368421053</v>
      </c>
      <c r="AA230" s="153"/>
    </row>
    <row r="231" spans="1:27" s="1" customFormat="1" x14ac:dyDescent="0.25">
      <c r="A231" s="103" t="s">
        <v>638</v>
      </c>
      <c r="B231" s="102">
        <v>42586</v>
      </c>
      <c r="C231" s="102">
        <v>44116</v>
      </c>
      <c r="D231" s="105">
        <v>0.435</v>
      </c>
      <c r="E231" s="105">
        <v>0.27900000000000003</v>
      </c>
      <c r="F231" s="105">
        <v>0.13600000000000001</v>
      </c>
      <c r="G231" s="105">
        <v>0.09</v>
      </c>
      <c r="H231" s="105">
        <v>5.0000000000000001E-3</v>
      </c>
      <c r="I231" s="105">
        <v>5.0000000000000001E-3</v>
      </c>
      <c r="J231" s="39">
        <f t="shared" si="78"/>
        <v>0.43</v>
      </c>
      <c r="K231" s="39">
        <f t="shared" si="79"/>
        <v>0.27400000000000002</v>
      </c>
      <c r="L231" s="39">
        <f t="shared" si="80"/>
        <v>0.13100000000000001</v>
      </c>
      <c r="M231" s="39">
        <f t="shared" si="81"/>
        <v>8.4999999999999992E-2</v>
      </c>
      <c r="N231" s="39">
        <f t="shared" si="82"/>
        <v>4.8869599999999993</v>
      </c>
      <c r="O231" s="39">
        <f t="shared" si="83"/>
        <v>0.19393000000000057</v>
      </c>
      <c r="P231" s="39">
        <f t="shared" si="84"/>
        <v>0.37049999999999961</v>
      </c>
      <c r="Q231" s="166">
        <v>0.05</v>
      </c>
      <c r="R231" s="166">
        <v>0.5</v>
      </c>
      <c r="S231" s="24">
        <v>0.01</v>
      </c>
      <c r="T231" s="162">
        <v>0.43928571428571428</v>
      </c>
      <c r="U231" s="39">
        <f t="shared" si="72"/>
        <v>1112.4786991869917</v>
      </c>
      <c r="V231" s="39">
        <f t="shared" si="73"/>
        <v>44.146666666666789</v>
      </c>
      <c r="W231" s="39">
        <f t="shared" si="74"/>
        <v>84.341463414634049</v>
      </c>
      <c r="X231" s="39">
        <f t="shared" si="75"/>
        <v>217.59414634146373</v>
      </c>
      <c r="Y231" s="39">
        <f t="shared" si="76"/>
        <v>948.17560975609751</v>
      </c>
      <c r="Z231" s="39">
        <f t="shared" si="77"/>
        <v>1.5693430656934304</v>
      </c>
      <c r="AA231" s="153"/>
    </row>
    <row r="232" spans="1:27" s="1" customFormat="1" x14ac:dyDescent="0.25">
      <c r="A232" s="103" t="s">
        <v>639</v>
      </c>
      <c r="B232" s="102">
        <v>42586</v>
      </c>
      <c r="C232" s="102">
        <v>44116</v>
      </c>
      <c r="D232" s="105">
        <v>0.77600000000000002</v>
      </c>
      <c r="E232" s="105">
        <v>0.45800000000000002</v>
      </c>
      <c r="F232" s="105">
        <v>0.221</v>
      </c>
      <c r="G232" s="105">
        <v>0.14199999999999999</v>
      </c>
      <c r="H232" s="105">
        <v>4.0000000000000001E-3</v>
      </c>
      <c r="I232" s="105">
        <v>4.0000000000000001E-3</v>
      </c>
      <c r="J232" s="39">
        <f t="shared" si="78"/>
        <v>0.77200000000000002</v>
      </c>
      <c r="K232" s="39">
        <f t="shared" si="79"/>
        <v>0.45400000000000001</v>
      </c>
      <c r="L232" s="39">
        <f t="shared" si="80"/>
        <v>0.217</v>
      </c>
      <c r="M232" s="39">
        <f t="shared" si="81"/>
        <v>0.13799999999999998</v>
      </c>
      <c r="N232" s="39">
        <f t="shared" si="82"/>
        <v>8.8029799999999998</v>
      </c>
      <c r="O232" s="39">
        <f t="shared" si="83"/>
        <v>4.470000000000085E-3</v>
      </c>
      <c r="P232" s="39">
        <f t="shared" si="84"/>
        <v>0.44531999999999972</v>
      </c>
      <c r="Q232" s="166">
        <v>0.05</v>
      </c>
      <c r="R232" s="166">
        <v>0.5</v>
      </c>
      <c r="S232" s="24">
        <v>0.01</v>
      </c>
      <c r="T232" s="162">
        <v>0.43928571428571428</v>
      </c>
      <c r="U232" s="39">
        <f t="shared" si="72"/>
        <v>2003.9304065040651</v>
      </c>
      <c r="V232" s="39">
        <f t="shared" si="73"/>
        <v>1.0175609756097754</v>
      </c>
      <c r="W232" s="39">
        <f t="shared" si="74"/>
        <v>101.37365853658531</v>
      </c>
      <c r="X232" s="39">
        <f t="shared" si="75"/>
        <v>-1.2156097560974271</v>
      </c>
      <c r="Y232" s="39">
        <f t="shared" si="76"/>
        <v>1932.8195121951221</v>
      </c>
      <c r="Z232" s="39">
        <f t="shared" si="77"/>
        <v>1.7004405286343611</v>
      </c>
      <c r="AA232" s="153"/>
    </row>
    <row r="233" spans="1:27" s="1" customFormat="1" x14ac:dyDescent="0.25">
      <c r="A233" s="103" t="s">
        <v>640</v>
      </c>
      <c r="B233" s="102">
        <v>42586</v>
      </c>
      <c r="C233" s="102">
        <v>44116</v>
      </c>
      <c r="D233" s="105">
        <v>0.315</v>
      </c>
      <c r="E233" s="105">
        <v>0.20100000000000001</v>
      </c>
      <c r="F233" s="105">
        <v>0.106</v>
      </c>
      <c r="G233" s="105">
        <v>6.5000000000000002E-2</v>
      </c>
      <c r="H233" s="105">
        <v>4.0000000000000001E-3</v>
      </c>
      <c r="I233" s="105">
        <v>4.0000000000000001E-3</v>
      </c>
      <c r="J233" s="39">
        <f t="shared" si="78"/>
        <v>0.311</v>
      </c>
      <c r="K233" s="39">
        <f t="shared" si="79"/>
        <v>0.19700000000000001</v>
      </c>
      <c r="L233" s="39">
        <f t="shared" si="80"/>
        <v>0.10199999999999999</v>
      </c>
      <c r="M233" s="39">
        <f t="shared" si="81"/>
        <v>6.0999999999999999E-2</v>
      </c>
      <c r="N233" s="39">
        <f t="shared" si="82"/>
        <v>3.5233899999999996</v>
      </c>
      <c r="O233" s="39">
        <f t="shared" si="83"/>
        <v>0.29407000000000011</v>
      </c>
      <c r="P233" s="39">
        <f t="shared" si="84"/>
        <v>0.20115000000000005</v>
      </c>
      <c r="Q233" s="166">
        <v>0.05</v>
      </c>
      <c r="R233" s="166">
        <v>0.5</v>
      </c>
      <c r="S233" s="24">
        <v>0.01</v>
      </c>
      <c r="T233" s="162">
        <v>0.43928571428571428</v>
      </c>
      <c r="U233" s="39">
        <f t="shared" si="72"/>
        <v>802.07252032520319</v>
      </c>
      <c r="V233" s="39">
        <f t="shared" si="73"/>
        <v>66.9427642276423</v>
      </c>
      <c r="W233" s="39">
        <f t="shared" si="74"/>
        <v>45.790243902439038</v>
      </c>
      <c r="X233" s="39">
        <f t="shared" si="75"/>
        <v>145.26536585365872</v>
      </c>
      <c r="Y233" s="39">
        <f t="shared" si="76"/>
        <v>692.89756097560962</v>
      </c>
      <c r="Z233" s="39">
        <f t="shared" si="77"/>
        <v>1.5786802030456852</v>
      </c>
      <c r="AA233" s="153"/>
    </row>
    <row r="234" spans="1:27" s="1" customFormat="1" x14ac:dyDescent="0.25">
      <c r="A234" s="103" t="s">
        <v>641</v>
      </c>
      <c r="B234" s="102">
        <v>42586</v>
      </c>
      <c r="C234" s="102">
        <v>44116</v>
      </c>
      <c r="D234" s="105">
        <v>0.185</v>
      </c>
      <c r="E234" s="105">
        <v>0.11799999999999999</v>
      </c>
      <c r="F234" s="105">
        <v>5.3999999999999999E-2</v>
      </c>
      <c r="G234" s="105">
        <v>3.7999999999999999E-2</v>
      </c>
      <c r="H234" s="105">
        <v>2E-3</v>
      </c>
      <c r="I234" s="105">
        <v>2E-3</v>
      </c>
      <c r="J234" s="39">
        <f t="shared" si="78"/>
        <v>0.183</v>
      </c>
      <c r="K234" s="39">
        <f t="shared" si="79"/>
        <v>0.11599999999999999</v>
      </c>
      <c r="L234" s="39">
        <f t="shared" si="80"/>
        <v>5.1999999999999998E-2</v>
      </c>
      <c r="M234" s="39">
        <f t="shared" si="81"/>
        <v>3.5999999999999997E-2</v>
      </c>
      <c r="N234" s="39">
        <f t="shared" si="82"/>
        <v>2.0855899999999994</v>
      </c>
      <c r="O234" s="39">
        <f t="shared" si="83"/>
        <v>4.1100000000001274E-3</v>
      </c>
      <c r="P234" s="39">
        <f t="shared" si="84"/>
        <v>0.18191000000000002</v>
      </c>
      <c r="Q234" s="166">
        <v>0.05</v>
      </c>
      <c r="R234" s="166">
        <v>0.5</v>
      </c>
      <c r="S234" s="24">
        <v>0.01</v>
      </c>
      <c r="T234" s="162">
        <v>0.43928571428571428</v>
      </c>
      <c r="U234" s="39">
        <f t="shared" si="72"/>
        <v>474.76845528455266</v>
      </c>
      <c r="V234" s="39">
        <f t="shared" si="73"/>
        <v>0.93560975609759001</v>
      </c>
      <c r="W234" s="39">
        <f t="shared" si="74"/>
        <v>41.410406504065037</v>
      </c>
      <c r="X234" s="39">
        <f t="shared" si="75"/>
        <v>86.308292682926776</v>
      </c>
      <c r="Y234" s="39">
        <f t="shared" si="76"/>
        <v>407.22926829268295</v>
      </c>
      <c r="Z234" s="39">
        <f t="shared" si="77"/>
        <v>1.5775862068965518</v>
      </c>
      <c r="AA234" s="153"/>
    </row>
    <row r="235" spans="1:27" s="1" customFormat="1" x14ac:dyDescent="0.25">
      <c r="A235" s="103" t="s">
        <v>642</v>
      </c>
      <c r="B235" s="102">
        <v>42586</v>
      </c>
      <c r="C235" s="102">
        <v>44116</v>
      </c>
      <c r="D235" s="105">
        <v>0.65</v>
      </c>
      <c r="E235" s="105">
        <v>0.38700000000000001</v>
      </c>
      <c r="F235" s="105">
        <v>0.18099999999999999</v>
      </c>
      <c r="G235" s="105">
        <v>0.122</v>
      </c>
      <c r="H235" s="105">
        <v>7.0000000000000001E-3</v>
      </c>
      <c r="I235" s="105">
        <v>6.0000000000000001E-3</v>
      </c>
      <c r="J235" s="39">
        <f t="shared" si="78"/>
        <v>0.64300000000000002</v>
      </c>
      <c r="K235" s="39">
        <f t="shared" si="79"/>
        <v>0.38</v>
      </c>
      <c r="L235" s="39">
        <f t="shared" si="80"/>
        <v>0.17399999999999999</v>
      </c>
      <c r="M235" s="39">
        <f t="shared" si="81"/>
        <v>0.11499999999999999</v>
      </c>
      <c r="N235" s="39">
        <f t="shared" si="82"/>
        <v>7.34239</v>
      </c>
      <c r="O235" s="39">
        <f t="shared" si="83"/>
        <v>-0.13816999999999985</v>
      </c>
      <c r="P235" s="39">
        <f t="shared" si="84"/>
        <v>0.42359000000000013</v>
      </c>
      <c r="Q235" s="166">
        <v>0.05</v>
      </c>
      <c r="R235" s="166">
        <v>0.5</v>
      </c>
      <c r="S235" s="24">
        <v>0.01</v>
      </c>
      <c r="T235" s="162">
        <v>0.43928571428571428</v>
      </c>
      <c r="U235" s="39">
        <f t="shared" si="72"/>
        <v>1671.4383739837397</v>
      </c>
      <c r="V235" s="39">
        <f t="shared" si="73"/>
        <v>-31.453333333333298</v>
      </c>
      <c r="W235" s="39">
        <f t="shared" si="74"/>
        <v>96.426991869918737</v>
      </c>
      <c r="X235" s="39">
        <f t="shared" si="75"/>
        <v>18.234146341463429</v>
      </c>
      <c r="Y235" s="39">
        <f t="shared" si="76"/>
        <v>1598.5268292682929</v>
      </c>
      <c r="Z235" s="39">
        <f t="shared" si="77"/>
        <v>1.6921052631578948</v>
      </c>
      <c r="AA235" s="153"/>
    </row>
    <row r="236" spans="1:27" s="1" customFormat="1" x14ac:dyDescent="0.25">
      <c r="A236" s="103" t="s">
        <v>643</v>
      </c>
      <c r="B236" s="102">
        <v>42586</v>
      </c>
      <c r="C236" s="102">
        <v>44116</v>
      </c>
      <c r="D236" s="105">
        <v>0.186</v>
      </c>
      <c r="E236" s="105">
        <v>0.126</v>
      </c>
      <c r="F236" s="105">
        <v>6.6000000000000003E-2</v>
      </c>
      <c r="G236" s="105">
        <v>4.4999999999999998E-2</v>
      </c>
      <c r="H236" s="105">
        <v>6.0000000000000001E-3</v>
      </c>
      <c r="I236" s="105">
        <v>5.0000000000000001E-3</v>
      </c>
      <c r="J236" s="39">
        <f t="shared" si="78"/>
        <v>0.18</v>
      </c>
      <c r="K236" s="39">
        <f t="shared" si="79"/>
        <v>0.12</v>
      </c>
      <c r="L236" s="39">
        <f t="shared" si="80"/>
        <v>6.0000000000000005E-2</v>
      </c>
      <c r="M236" s="39">
        <f t="shared" si="81"/>
        <v>3.9E-2</v>
      </c>
      <c r="N236" s="39">
        <f t="shared" si="82"/>
        <v>2.03748</v>
      </c>
      <c r="O236" s="39">
        <f t="shared" si="83"/>
        <v>0.18066000000000032</v>
      </c>
      <c r="P236" s="39">
        <f t="shared" si="84"/>
        <v>0.19968000000000008</v>
      </c>
      <c r="Q236" s="166">
        <v>0.05</v>
      </c>
      <c r="R236" s="166">
        <v>0.5</v>
      </c>
      <c r="S236" s="24">
        <v>0.01</v>
      </c>
      <c r="T236" s="162">
        <v>0.41000000000000003</v>
      </c>
      <c r="U236" s="39">
        <f t="shared" si="72"/>
        <v>496.94634146341457</v>
      </c>
      <c r="V236" s="39">
        <f t="shared" si="73"/>
        <v>44.063414634146412</v>
      </c>
      <c r="W236" s="39">
        <f t="shared" si="74"/>
        <v>48.702439024390252</v>
      </c>
      <c r="X236" s="39">
        <f t="shared" si="75"/>
        <v>156.29268292682917</v>
      </c>
      <c r="Y236" s="39">
        <f t="shared" si="76"/>
        <v>390.73170731707307</v>
      </c>
      <c r="Z236" s="39">
        <f t="shared" si="77"/>
        <v>1.5</v>
      </c>
      <c r="AA236" s="153"/>
    </row>
    <row r="237" spans="1:27" s="1" customFormat="1" x14ac:dyDescent="0.25">
      <c r="A237" s="103" t="s">
        <v>644</v>
      </c>
      <c r="B237" s="102">
        <v>42586</v>
      </c>
      <c r="C237" s="102">
        <v>44116</v>
      </c>
      <c r="D237" s="105">
        <v>0.63900000000000001</v>
      </c>
      <c r="E237" s="105">
        <v>0.39700000000000002</v>
      </c>
      <c r="F237" s="105">
        <v>0.20100000000000001</v>
      </c>
      <c r="G237" s="105">
        <v>0.129</v>
      </c>
      <c r="H237" s="105">
        <v>8.0000000000000002E-3</v>
      </c>
      <c r="I237" s="105">
        <v>6.0000000000000001E-3</v>
      </c>
      <c r="J237" s="39">
        <f t="shared" si="78"/>
        <v>0.63100000000000001</v>
      </c>
      <c r="K237" s="39">
        <f t="shared" si="79"/>
        <v>0.38900000000000001</v>
      </c>
      <c r="L237" s="39">
        <f t="shared" si="80"/>
        <v>0.193</v>
      </c>
      <c r="M237" s="39">
        <f t="shared" si="81"/>
        <v>0.121</v>
      </c>
      <c r="N237" s="39">
        <f t="shared" si="82"/>
        <v>7.1704499999999989</v>
      </c>
      <c r="O237" s="39">
        <f t="shared" si="83"/>
        <v>0.31060000000000043</v>
      </c>
      <c r="P237" s="39">
        <f t="shared" si="84"/>
        <v>0.44635000000000025</v>
      </c>
      <c r="Q237" s="166">
        <v>0.05</v>
      </c>
      <c r="R237" s="166">
        <v>0.5</v>
      </c>
      <c r="S237" s="24">
        <v>0.01</v>
      </c>
      <c r="T237" s="162">
        <v>0.41000000000000003</v>
      </c>
      <c r="U237" s="39">
        <f t="shared" si="72"/>
        <v>1748.8902439024384</v>
      </c>
      <c r="V237" s="39">
        <f t="shared" si="73"/>
        <v>75.756097560975718</v>
      </c>
      <c r="W237" s="39">
        <f t="shared" si="74"/>
        <v>108.86585365853662</v>
      </c>
      <c r="X237" s="39">
        <f t="shared" si="75"/>
        <v>197.31951219512186</v>
      </c>
      <c r="Y237" s="39">
        <f t="shared" si="76"/>
        <v>1575.9512195121945</v>
      </c>
      <c r="Z237" s="39">
        <f t="shared" si="77"/>
        <v>1.6221079691516709</v>
      </c>
      <c r="AA237" s="153"/>
    </row>
    <row r="238" spans="1:27" s="1" customFormat="1" x14ac:dyDescent="0.25">
      <c r="A238" s="103" t="s">
        <v>645</v>
      </c>
      <c r="B238" s="102">
        <v>42586</v>
      </c>
      <c r="C238" s="102">
        <v>44116</v>
      </c>
      <c r="D238" s="105">
        <v>0.33400000000000002</v>
      </c>
      <c r="E238" s="105">
        <v>0.22500000000000001</v>
      </c>
      <c r="F238" s="105">
        <v>0.128</v>
      </c>
      <c r="G238" s="105">
        <v>0.08</v>
      </c>
      <c r="H238" s="105">
        <v>1.2E-2</v>
      </c>
      <c r="I238" s="105">
        <v>1.2E-2</v>
      </c>
      <c r="J238" s="39">
        <f t="shared" si="78"/>
        <v>0.32200000000000001</v>
      </c>
      <c r="K238" s="39">
        <f t="shared" si="79"/>
        <v>0.21299999999999999</v>
      </c>
      <c r="L238" s="39">
        <f t="shared" si="80"/>
        <v>0.11600000000000001</v>
      </c>
      <c r="M238" s="39">
        <f t="shared" si="81"/>
        <v>6.8000000000000005E-2</v>
      </c>
      <c r="N238" s="39">
        <f t="shared" si="82"/>
        <v>3.6316199999999998</v>
      </c>
      <c r="O238" s="39">
        <f t="shared" si="83"/>
        <v>0.51014000000000015</v>
      </c>
      <c r="P238" s="39">
        <f t="shared" si="84"/>
        <v>0.24802000000000013</v>
      </c>
      <c r="Q238" s="166">
        <v>0.05</v>
      </c>
      <c r="R238" s="166">
        <v>0.5</v>
      </c>
      <c r="S238" s="24">
        <v>0.01</v>
      </c>
      <c r="T238" s="162">
        <v>0.43928571428571428</v>
      </c>
      <c r="U238" s="39">
        <f t="shared" si="72"/>
        <v>826.71024390243895</v>
      </c>
      <c r="V238" s="39">
        <f t="shared" si="73"/>
        <v>116.12943089430897</v>
      </c>
      <c r="W238" s="39">
        <f t="shared" si="74"/>
        <v>56.459837398374013</v>
      </c>
      <c r="X238" s="39">
        <f t="shared" si="75"/>
        <v>243.72975609756077</v>
      </c>
      <c r="Y238" s="39">
        <f t="shared" si="76"/>
        <v>662.50731707317084</v>
      </c>
      <c r="Z238" s="39">
        <f t="shared" si="77"/>
        <v>1.511737089201878</v>
      </c>
      <c r="AA238" s="153"/>
    </row>
    <row r="239" spans="1:27" s="1" customFormat="1" x14ac:dyDescent="0.25">
      <c r="A239" s="103" t="s">
        <v>646</v>
      </c>
      <c r="B239" s="102">
        <v>42586</v>
      </c>
      <c r="C239" s="102">
        <v>44116</v>
      </c>
      <c r="D239" s="105">
        <v>0.628</v>
      </c>
      <c r="E239" s="105">
        <v>0.39800000000000002</v>
      </c>
      <c r="F239" s="105">
        <v>0.193</v>
      </c>
      <c r="G239" s="105">
        <v>0.127</v>
      </c>
      <c r="H239" s="105">
        <v>7.0000000000000001E-3</v>
      </c>
      <c r="I239" s="105">
        <v>7.0000000000000001E-3</v>
      </c>
      <c r="J239" s="39">
        <f t="shared" si="78"/>
        <v>0.621</v>
      </c>
      <c r="K239" s="39">
        <f t="shared" si="79"/>
        <v>0.39100000000000001</v>
      </c>
      <c r="L239" s="39">
        <f t="shared" si="80"/>
        <v>0.186</v>
      </c>
      <c r="M239" s="39">
        <f t="shared" si="81"/>
        <v>0.12</v>
      </c>
      <c r="N239" s="39">
        <f t="shared" si="82"/>
        <v>7.0628099999999998</v>
      </c>
      <c r="O239" s="39">
        <f t="shared" si="83"/>
        <v>0.22035000000000066</v>
      </c>
      <c r="P239" s="39">
        <f t="shared" si="84"/>
        <v>0.49172999999999978</v>
      </c>
      <c r="Q239" s="166">
        <v>0.05</v>
      </c>
      <c r="R239" s="166">
        <v>0.5</v>
      </c>
      <c r="S239" s="24">
        <v>0.01</v>
      </c>
      <c r="T239" s="162">
        <v>0.38437500000000002</v>
      </c>
      <c r="U239" s="39">
        <f t="shared" si="72"/>
        <v>1837.4790243902437</v>
      </c>
      <c r="V239" s="39">
        <f t="shared" si="73"/>
        <v>57.326829268292848</v>
      </c>
      <c r="W239" s="39">
        <f t="shared" si="74"/>
        <v>127.92975609756091</v>
      </c>
      <c r="X239" s="39">
        <f t="shared" si="75"/>
        <v>303.55512195121918</v>
      </c>
      <c r="Y239" s="39">
        <f t="shared" si="76"/>
        <v>1597.6585365853655</v>
      </c>
      <c r="Z239" s="39">
        <f t="shared" si="77"/>
        <v>1.588235294117647</v>
      </c>
      <c r="AA239" s="153"/>
    </row>
    <row r="240" spans="1:27" s="1" customFormat="1" x14ac:dyDescent="0.25">
      <c r="A240" s="103" t="s">
        <v>647</v>
      </c>
      <c r="B240" s="102">
        <v>42586</v>
      </c>
      <c r="C240" s="102">
        <v>44116</v>
      </c>
      <c r="D240" s="105">
        <v>0.11899999999999999</v>
      </c>
      <c r="E240" s="105">
        <v>7.8E-2</v>
      </c>
      <c r="F240" s="105">
        <v>3.6999999999999998E-2</v>
      </c>
      <c r="G240" s="105">
        <v>2.7E-2</v>
      </c>
      <c r="H240" s="105">
        <v>3.0000000000000001E-3</v>
      </c>
      <c r="I240" s="105">
        <v>3.0000000000000001E-3</v>
      </c>
      <c r="J240" s="39">
        <f t="shared" si="78"/>
        <v>0.11599999999999999</v>
      </c>
      <c r="K240" s="39">
        <f t="shared" si="79"/>
        <v>7.4999999999999997E-2</v>
      </c>
      <c r="L240" s="39">
        <f t="shared" si="80"/>
        <v>3.3999999999999996E-2</v>
      </c>
      <c r="M240" s="39">
        <f t="shared" si="81"/>
        <v>2.4E-2</v>
      </c>
      <c r="N240" s="39">
        <f t="shared" si="82"/>
        <v>1.3203199999999999</v>
      </c>
      <c r="O240" s="39">
        <f t="shared" si="83"/>
        <v>2.1300000000000097E-2</v>
      </c>
      <c r="P240" s="39">
        <f t="shared" si="84"/>
        <v>0.13636000000000006</v>
      </c>
      <c r="Q240" s="166">
        <v>0.05</v>
      </c>
      <c r="R240" s="166">
        <v>0.5</v>
      </c>
      <c r="S240" s="24">
        <v>0.01</v>
      </c>
      <c r="T240" s="162">
        <v>0.51250000000000007</v>
      </c>
      <c r="U240" s="39">
        <f t="shared" si="72"/>
        <v>257.62341463414629</v>
      </c>
      <c r="V240" s="39">
        <f t="shared" si="73"/>
        <v>4.1560975609756277</v>
      </c>
      <c r="W240" s="39">
        <f t="shared" si="74"/>
        <v>26.606829268292692</v>
      </c>
      <c r="X240" s="39">
        <f t="shared" si="75"/>
        <v>59.912195121951264</v>
      </c>
      <c r="Y240" s="39">
        <f t="shared" si="76"/>
        <v>213.59999999999994</v>
      </c>
      <c r="Z240" s="39">
        <f t="shared" si="77"/>
        <v>1.5466666666666666</v>
      </c>
      <c r="AA240" s="153"/>
    </row>
    <row r="241" spans="1:27" s="1" customFormat="1" x14ac:dyDescent="0.25">
      <c r="A241" s="103" t="s">
        <v>648</v>
      </c>
      <c r="B241" s="102">
        <v>42586</v>
      </c>
      <c r="C241" s="102">
        <v>44116</v>
      </c>
      <c r="D241" s="105">
        <v>0.47799999999999998</v>
      </c>
      <c r="E241" s="105">
        <v>0.29799999999999999</v>
      </c>
      <c r="F241" s="105">
        <v>0.156</v>
      </c>
      <c r="G241" s="105">
        <v>0.10100000000000001</v>
      </c>
      <c r="H241" s="105">
        <v>8.0000000000000002E-3</v>
      </c>
      <c r="I241" s="105">
        <v>7.0000000000000001E-3</v>
      </c>
      <c r="J241" s="39">
        <f t="shared" si="78"/>
        <v>0.47</v>
      </c>
      <c r="K241" s="39">
        <f t="shared" si="79"/>
        <v>0.28999999999999998</v>
      </c>
      <c r="L241" s="39">
        <f t="shared" si="80"/>
        <v>0.14799999999999999</v>
      </c>
      <c r="M241" s="39">
        <f t="shared" si="81"/>
        <v>9.2999999999999999E-2</v>
      </c>
      <c r="N241" s="39">
        <f t="shared" si="82"/>
        <v>5.3341399999999997</v>
      </c>
      <c r="O241" s="39">
        <f t="shared" si="83"/>
        <v>0.31296000000000002</v>
      </c>
      <c r="P241" s="39">
        <f t="shared" si="84"/>
        <v>0.37066000000000021</v>
      </c>
      <c r="Q241" s="166">
        <v>0.05</v>
      </c>
      <c r="R241" s="166">
        <v>0.5</v>
      </c>
      <c r="S241" s="24">
        <v>0.01</v>
      </c>
      <c r="T241" s="162">
        <v>0.43928571428571428</v>
      </c>
      <c r="U241" s="39">
        <f t="shared" si="72"/>
        <v>1214.2757723577236</v>
      </c>
      <c r="V241" s="39">
        <f t="shared" si="73"/>
        <v>71.242926829268285</v>
      </c>
      <c r="W241" s="39">
        <f t="shared" si="74"/>
        <v>84.377886178861843</v>
      </c>
      <c r="X241" s="39">
        <f t="shared" si="75"/>
        <v>139.79512195121933</v>
      </c>
      <c r="Y241" s="39">
        <f t="shared" si="76"/>
        <v>1094.0487804878048</v>
      </c>
      <c r="Z241" s="39">
        <f t="shared" si="77"/>
        <v>1.6206896551724139</v>
      </c>
      <c r="AA241" s="153"/>
    </row>
    <row r="242" spans="1:27" s="1" customFormat="1" x14ac:dyDescent="0.25">
      <c r="A242" s="103" t="s">
        <v>649</v>
      </c>
      <c r="B242" s="102">
        <v>42586</v>
      </c>
      <c r="C242" s="102">
        <v>44116</v>
      </c>
      <c r="D242" s="105">
        <v>5.8999999999999997E-2</v>
      </c>
      <c r="E242" s="105">
        <v>3.6999999999999998E-2</v>
      </c>
      <c r="F242" s="105">
        <v>2.4E-2</v>
      </c>
      <c r="G242" s="105">
        <v>1.6E-2</v>
      </c>
      <c r="H242" s="105">
        <v>3.0000000000000001E-3</v>
      </c>
      <c r="I242" s="105">
        <v>3.0000000000000001E-3</v>
      </c>
      <c r="J242" s="39">
        <f t="shared" si="78"/>
        <v>5.5999999999999994E-2</v>
      </c>
      <c r="K242" s="39">
        <f t="shared" si="79"/>
        <v>3.3999999999999996E-2</v>
      </c>
      <c r="L242" s="39">
        <f t="shared" si="80"/>
        <v>2.1000000000000001E-2</v>
      </c>
      <c r="M242" s="39">
        <f t="shared" si="81"/>
        <v>1.3000000000000001E-2</v>
      </c>
      <c r="N242" s="39">
        <f t="shared" si="82"/>
        <v>0.63021999999999978</v>
      </c>
      <c r="O242" s="39">
        <f t="shared" si="83"/>
        <v>0.10297000000000012</v>
      </c>
      <c r="P242" s="39">
        <f t="shared" si="84"/>
        <v>6.5640000000000059E-2</v>
      </c>
      <c r="Q242" s="166">
        <v>0.05</v>
      </c>
      <c r="R242" s="166">
        <v>0.5</v>
      </c>
      <c r="S242" s="24">
        <v>0.01</v>
      </c>
      <c r="T242" s="162">
        <v>0.65892857142857142</v>
      </c>
      <c r="U242" s="39">
        <f t="shared" si="72"/>
        <v>95.643143631436288</v>
      </c>
      <c r="V242" s="39">
        <f t="shared" si="73"/>
        <v>15.626883468834706</v>
      </c>
      <c r="W242" s="39">
        <f t="shared" si="74"/>
        <v>9.9616260162601709</v>
      </c>
      <c r="X242" s="39">
        <f t="shared" si="75"/>
        <v>7.2936585365853492</v>
      </c>
      <c r="Y242" s="39">
        <f t="shared" si="76"/>
        <v>89.144715447154454</v>
      </c>
      <c r="Z242" s="39">
        <f t="shared" si="77"/>
        <v>1.6470588235294119</v>
      </c>
      <c r="AA242" s="153"/>
    </row>
    <row r="243" spans="1:27" s="26" customFormat="1" x14ac:dyDescent="0.25">
      <c r="A243" s="103" t="s">
        <v>650</v>
      </c>
      <c r="B243" s="102">
        <v>42586</v>
      </c>
      <c r="C243" s="102">
        <v>44116</v>
      </c>
      <c r="D243" s="131">
        <v>5.0000000000000001E-3</v>
      </c>
      <c r="E243" s="131">
        <v>5.0000000000000001E-3</v>
      </c>
      <c r="F243" s="131">
        <v>3.0000000000000001E-3</v>
      </c>
      <c r="G243" s="131">
        <v>4.0000000000000001E-3</v>
      </c>
      <c r="H243" s="131">
        <v>3.0000000000000001E-3</v>
      </c>
      <c r="I243" s="131">
        <v>4.0000000000000001E-3</v>
      </c>
      <c r="J243" s="24">
        <f t="shared" si="78"/>
        <v>2E-3</v>
      </c>
      <c r="K243" s="24">
        <f t="shared" si="79"/>
        <v>2E-3</v>
      </c>
      <c r="L243" s="24">
        <f t="shared" si="80"/>
        <v>0</v>
      </c>
      <c r="M243" s="24">
        <f t="shared" si="81"/>
        <v>1E-3</v>
      </c>
      <c r="N243" s="24">
        <f t="shared" si="82"/>
        <v>2.3619999999999999E-2</v>
      </c>
      <c r="O243" s="24">
        <f t="shared" si="83"/>
        <v>-1.3520000000000001E-2</v>
      </c>
      <c r="P243" s="24">
        <f t="shared" si="84"/>
        <v>2.1180000000000001E-2</v>
      </c>
      <c r="Q243" s="166">
        <v>0.05</v>
      </c>
      <c r="R243" s="166">
        <v>0.5</v>
      </c>
      <c r="S243" s="24">
        <v>0.01</v>
      </c>
      <c r="T243" s="162">
        <v>0.65892857142857142</v>
      </c>
      <c r="U243" s="24">
        <f t="shared" si="72"/>
        <v>3.5846070460704609</v>
      </c>
      <c r="V243" s="24">
        <f t="shared" si="73"/>
        <v>-2.0518157181571817</v>
      </c>
      <c r="W243" s="24">
        <f t="shared" si="74"/>
        <v>3.2143089430894309</v>
      </c>
      <c r="X243" s="24">
        <f t="shared" si="75"/>
        <v>5.6728455284552828</v>
      </c>
      <c r="Y243" s="24">
        <f t="shared" si="76"/>
        <v>0</v>
      </c>
      <c r="Z243" s="24">
        <f t="shared" si="77"/>
        <v>1</v>
      </c>
      <c r="AA243" s="96"/>
    </row>
    <row r="244" spans="1:27" s="1" customFormat="1" x14ac:dyDescent="0.25">
      <c r="A244" s="103" t="s">
        <v>651</v>
      </c>
      <c r="B244" s="102">
        <v>42586</v>
      </c>
      <c r="C244" s="102">
        <v>44116</v>
      </c>
      <c r="D244" s="105">
        <v>0.64200000000000002</v>
      </c>
      <c r="E244" s="105">
        <v>0.40200000000000002</v>
      </c>
      <c r="F244" s="105">
        <v>0.26500000000000001</v>
      </c>
      <c r="G244" s="105">
        <v>0.14699999999999999</v>
      </c>
      <c r="H244" s="105">
        <v>6.0000000000000001E-3</v>
      </c>
      <c r="I244" s="105">
        <v>6.0000000000000001E-3</v>
      </c>
      <c r="J244" s="39">
        <f t="shared" si="78"/>
        <v>0.63600000000000001</v>
      </c>
      <c r="K244" s="39">
        <f t="shared" si="79"/>
        <v>0.39600000000000002</v>
      </c>
      <c r="L244" s="39">
        <f t="shared" si="80"/>
        <v>0.25900000000000001</v>
      </c>
      <c r="M244" s="39">
        <f t="shared" si="81"/>
        <v>0.14099999999999999</v>
      </c>
      <c r="N244" s="39">
        <f t="shared" si="82"/>
        <v>7.1264599999999998</v>
      </c>
      <c r="O244" s="39">
        <f t="shared" si="83"/>
        <v>1.6182300000000009</v>
      </c>
      <c r="P244" s="39">
        <f t="shared" si="84"/>
        <v>0.42679999999999985</v>
      </c>
      <c r="Q244" s="166">
        <v>0.05</v>
      </c>
      <c r="R244" s="166">
        <v>0.5</v>
      </c>
      <c r="S244" s="24">
        <v>0.01</v>
      </c>
      <c r="T244" s="162">
        <v>0.43928571428571428</v>
      </c>
      <c r="U244" s="39">
        <f t="shared" si="72"/>
        <v>1622.2835772357721</v>
      </c>
      <c r="V244" s="39">
        <f t="shared" si="73"/>
        <v>368.37756097560998</v>
      </c>
      <c r="W244" s="39">
        <f t="shared" si="74"/>
        <v>97.157723577235728</v>
      </c>
      <c r="X244" s="39">
        <f t="shared" si="75"/>
        <v>226.10341463414642</v>
      </c>
      <c r="Y244" s="39">
        <f t="shared" si="76"/>
        <v>1458.731707317073</v>
      </c>
      <c r="Z244" s="39">
        <f t="shared" si="77"/>
        <v>1.606060606060606</v>
      </c>
      <c r="AA244" s="153"/>
    </row>
    <row r="245" spans="1:27" s="1" customFormat="1" x14ac:dyDescent="0.25">
      <c r="A245" s="103" t="s">
        <v>652</v>
      </c>
      <c r="B245" s="102">
        <v>42586</v>
      </c>
      <c r="C245" s="102">
        <v>44116</v>
      </c>
      <c r="D245" s="105">
        <v>0.35</v>
      </c>
      <c r="E245" s="105">
        <v>0.219</v>
      </c>
      <c r="F245" s="105">
        <v>0.14399999999999999</v>
      </c>
      <c r="G245" s="105">
        <v>7.9000000000000001E-2</v>
      </c>
      <c r="H245" s="105">
        <v>3.0000000000000001E-3</v>
      </c>
      <c r="I245" s="105">
        <v>4.0000000000000001E-3</v>
      </c>
      <c r="J245" s="39">
        <f t="shared" si="78"/>
        <v>0.34699999999999998</v>
      </c>
      <c r="K245" s="39">
        <f t="shared" si="79"/>
        <v>0.216</v>
      </c>
      <c r="L245" s="39">
        <f t="shared" si="80"/>
        <v>0.14099999999999999</v>
      </c>
      <c r="M245" s="39">
        <f t="shared" si="81"/>
        <v>7.5999999999999998E-2</v>
      </c>
      <c r="N245" s="39">
        <f t="shared" si="82"/>
        <v>3.8887299999999994</v>
      </c>
      <c r="O245" s="39">
        <f t="shared" si="83"/>
        <v>0.87886000000000031</v>
      </c>
      <c r="P245" s="39">
        <f t="shared" si="84"/>
        <v>0.21243000000000001</v>
      </c>
      <c r="Q245" s="166">
        <v>0.05</v>
      </c>
      <c r="R245" s="166">
        <v>0.5</v>
      </c>
      <c r="S245" s="24">
        <v>0.01</v>
      </c>
      <c r="T245" s="162">
        <v>0.38437500000000002</v>
      </c>
      <c r="U245" s="39">
        <f t="shared" si="72"/>
        <v>1011.7021138211379</v>
      </c>
      <c r="V245" s="39">
        <f t="shared" si="73"/>
        <v>228.64650406504072</v>
      </c>
      <c r="W245" s="39">
        <f t="shared" si="74"/>
        <v>55.266341463414619</v>
      </c>
      <c r="X245" s="39">
        <f t="shared" si="75"/>
        <v>140.31609756097555</v>
      </c>
      <c r="Y245" s="39">
        <f t="shared" si="76"/>
        <v>909.97073170731676</v>
      </c>
      <c r="Z245" s="39">
        <f t="shared" si="77"/>
        <v>1.6064814814814814</v>
      </c>
      <c r="AA245" s="153"/>
    </row>
    <row r="246" spans="1:27" s="1" customFormat="1" x14ac:dyDescent="0.25">
      <c r="A246" s="103" t="s">
        <v>653</v>
      </c>
      <c r="B246" s="102">
        <v>42586</v>
      </c>
      <c r="C246" s="102">
        <v>44116</v>
      </c>
      <c r="D246" s="105">
        <v>0.11700000000000001</v>
      </c>
      <c r="E246" s="105">
        <v>7.3999999999999996E-2</v>
      </c>
      <c r="F246" s="105">
        <v>4.5999999999999999E-2</v>
      </c>
      <c r="G246" s="105">
        <v>2.7E-2</v>
      </c>
      <c r="H246" s="105">
        <v>2E-3</v>
      </c>
      <c r="I246" s="105">
        <v>3.0000000000000001E-3</v>
      </c>
      <c r="J246" s="39">
        <f t="shared" si="78"/>
        <v>0.115</v>
      </c>
      <c r="K246" s="39">
        <f t="shared" si="79"/>
        <v>7.1999999999999995E-2</v>
      </c>
      <c r="L246" s="39">
        <f t="shared" si="80"/>
        <v>4.3999999999999997E-2</v>
      </c>
      <c r="M246" s="39">
        <f t="shared" si="81"/>
        <v>2.5000000000000001E-2</v>
      </c>
      <c r="N246" s="39">
        <f t="shared" si="82"/>
        <v>1.2929900000000001</v>
      </c>
      <c r="O246" s="39">
        <f t="shared" si="83"/>
        <v>0.23437000000000008</v>
      </c>
      <c r="P246" s="39">
        <f t="shared" si="84"/>
        <v>8.6550000000000016E-2</v>
      </c>
      <c r="Q246" s="166">
        <v>0.05</v>
      </c>
      <c r="R246" s="166">
        <v>0.5</v>
      </c>
      <c r="S246" s="24">
        <v>0.01</v>
      </c>
      <c r="T246" s="162">
        <v>0.43928571428571428</v>
      </c>
      <c r="U246" s="39">
        <f t="shared" si="72"/>
        <v>294.33918699186989</v>
      </c>
      <c r="V246" s="39">
        <f t="shared" si="73"/>
        <v>53.352520325203265</v>
      </c>
      <c r="W246" s="39">
        <f t="shared" si="74"/>
        <v>19.702439024390245</v>
      </c>
      <c r="X246" s="39">
        <f t="shared" si="75"/>
        <v>44.977560975609606</v>
      </c>
      <c r="Y246" s="39">
        <f t="shared" si="76"/>
        <v>261.35609756097568</v>
      </c>
      <c r="Z246" s="39">
        <f t="shared" si="77"/>
        <v>1.5972222222222223</v>
      </c>
      <c r="AA246" s="153"/>
    </row>
    <row r="247" spans="1:27" s="1" customFormat="1" x14ac:dyDescent="0.25">
      <c r="A247" s="103" t="s">
        <v>654</v>
      </c>
      <c r="B247" s="102">
        <v>42586</v>
      </c>
      <c r="C247" s="102">
        <v>44116</v>
      </c>
      <c r="D247" s="105">
        <v>0.17799999999999999</v>
      </c>
      <c r="E247" s="105">
        <v>0.112</v>
      </c>
      <c r="F247" s="105">
        <v>6.0999999999999999E-2</v>
      </c>
      <c r="G247" s="105">
        <v>4.1000000000000002E-2</v>
      </c>
      <c r="H247" s="105">
        <v>3.0000000000000001E-3</v>
      </c>
      <c r="I247" s="105">
        <v>4.0000000000000001E-3</v>
      </c>
      <c r="J247" s="39">
        <f t="shared" si="78"/>
        <v>0.17499999999999999</v>
      </c>
      <c r="K247" s="39">
        <f t="shared" si="79"/>
        <v>0.109</v>
      </c>
      <c r="L247" s="39">
        <f t="shared" si="80"/>
        <v>5.7999999999999996E-2</v>
      </c>
      <c r="M247" s="39">
        <f t="shared" si="81"/>
        <v>3.7999999999999999E-2</v>
      </c>
      <c r="N247" s="39">
        <f t="shared" si="82"/>
        <v>1.98139</v>
      </c>
      <c r="O247" s="39">
        <f t="shared" si="83"/>
        <v>0.16841000000000012</v>
      </c>
      <c r="P247" s="39">
        <f t="shared" si="84"/>
        <v>0.19871</v>
      </c>
      <c r="Q247" s="166">
        <v>0.05</v>
      </c>
      <c r="R247" s="166">
        <v>0.5</v>
      </c>
      <c r="S247" s="24">
        <v>0.01</v>
      </c>
      <c r="T247" s="162">
        <v>0.38437500000000002</v>
      </c>
      <c r="U247" s="39">
        <f t="shared" si="72"/>
        <v>515.48357723577237</v>
      </c>
      <c r="V247" s="39">
        <f t="shared" si="73"/>
        <v>43.813983739837418</v>
      </c>
      <c r="W247" s="39">
        <f t="shared" si="74"/>
        <v>51.696910569105675</v>
      </c>
      <c r="X247" s="39">
        <f t="shared" si="75"/>
        <v>71.547317073170746</v>
      </c>
      <c r="Y247" s="39">
        <f t="shared" si="76"/>
        <v>458.45853658536578</v>
      </c>
      <c r="Z247" s="39">
        <f t="shared" si="77"/>
        <v>1.6055045871559632</v>
      </c>
      <c r="AA247" s="153"/>
    </row>
    <row r="248" spans="1:27" s="1" customFormat="1" x14ac:dyDescent="0.25">
      <c r="A248" s="103" t="s">
        <v>655</v>
      </c>
      <c r="B248" s="102">
        <v>42586</v>
      </c>
      <c r="C248" s="102">
        <v>44116</v>
      </c>
      <c r="D248" s="105">
        <v>0.38800000000000001</v>
      </c>
      <c r="E248" s="105">
        <v>0.251</v>
      </c>
      <c r="F248" s="105">
        <v>0.14599999999999999</v>
      </c>
      <c r="G248" s="105">
        <v>8.8999999999999996E-2</v>
      </c>
      <c r="H248" s="105">
        <v>8.9999999999999993E-3</v>
      </c>
      <c r="I248" s="105">
        <v>8.0000000000000002E-3</v>
      </c>
      <c r="J248" s="39">
        <f t="shared" si="78"/>
        <v>0.379</v>
      </c>
      <c r="K248" s="39">
        <f t="shared" si="79"/>
        <v>0.24199999999999999</v>
      </c>
      <c r="L248" s="39">
        <f t="shared" si="80"/>
        <v>0.13699999999999998</v>
      </c>
      <c r="M248" s="39">
        <f t="shared" si="81"/>
        <v>0.08</v>
      </c>
      <c r="N248" s="39">
        <f t="shared" si="82"/>
        <v>4.2737699999999998</v>
      </c>
      <c r="O248" s="39">
        <f t="shared" si="83"/>
        <v>0.61033999999999955</v>
      </c>
      <c r="P248" s="39">
        <f t="shared" si="84"/>
        <v>0.28747000000000011</v>
      </c>
      <c r="Q248" s="166">
        <v>0.05</v>
      </c>
      <c r="R248" s="166">
        <v>0.5</v>
      </c>
      <c r="S248" s="24">
        <v>0.01</v>
      </c>
      <c r="T248" s="162">
        <v>0.43928571428571428</v>
      </c>
      <c r="U248" s="39">
        <f t="shared" si="72"/>
        <v>972.89073170731695</v>
      </c>
      <c r="V248" s="39">
        <f t="shared" si="73"/>
        <v>138.93918699186983</v>
      </c>
      <c r="W248" s="39">
        <f t="shared" si="74"/>
        <v>65.440325203252058</v>
      </c>
      <c r="X248" s="39">
        <f t="shared" si="75"/>
        <v>196.92878048780477</v>
      </c>
      <c r="Y248" s="39">
        <f t="shared" si="76"/>
        <v>832.69268292682932</v>
      </c>
      <c r="Z248" s="39">
        <f t="shared" si="77"/>
        <v>1.5661157024793388</v>
      </c>
      <c r="AA248" s="153"/>
    </row>
    <row r="249" spans="1:27" s="1" customFormat="1" x14ac:dyDescent="0.25">
      <c r="A249" s="103" t="s">
        <v>656</v>
      </c>
      <c r="B249" s="102">
        <v>42586</v>
      </c>
      <c r="C249" s="102">
        <v>44116</v>
      </c>
      <c r="D249" s="105">
        <v>0.24199999999999999</v>
      </c>
      <c r="E249" s="105">
        <v>0.158</v>
      </c>
      <c r="F249" s="105">
        <v>9.6000000000000002E-2</v>
      </c>
      <c r="G249" s="105">
        <v>6.6000000000000003E-2</v>
      </c>
      <c r="H249" s="105">
        <v>1.6E-2</v>
      </c>
      <c r="I249" s="105">
        <v>1.6E-2</v>
      </c>
      <c r="J249" s="39">
        <f t="shared" si="78"/>
        <v>0.22599999999999998</v>
      </c>
      <c r="K249" s="39">
        <f t="shared" si="79"/>
        <v>0.14200000000000002</v>
      </c>
      <c r="L249" s="39">
        <f t="shared" si="80"/>
        <v>0.08</v>
      </c>
      <c r="M249" s="39">
        <f t="shared" si="81"/>
        <v>0.05</v>
      </c>
      <c r="N249" s="39">
        <f t="shared" si="82"/>
        <v>2.5508999999999995</v>
      </c>
      <c r="O249" s="39">
        <f t="shared" si="83"/>
        <v>0.32222000000000039</v>
      </c>
      <c r="P249" s="39">
        <f t="shared" si="84"/>
        <v>0.24058000000000007</v>
      </c>
      <c r="Q249" s="166">
        <v>0.05</v>
      </c>
      <c r="R249" s="166">
        <v>0.5</v>
      </c>
      <c r="S249" s="24">
        <v>0.01</v>
      </c>
      <c r="T249" s="162">
        <v>0.41000000000000003</v>
      </c>
      <c r="U249" s="39">
        <f t="shared" si="72"/>
        <v>622.1707317073168</v>
      </c>
      <c r="V249" s="39">
        <f t="shared" si="73"/>
        <v>78.590243902439099</v>
      </c>
      <c r="W249" s="39">
        <f t="shared" si="74"/>
        <v>58.678048780487813</v>
      </c>
      <c r="X249" s="39">
        <f t="shared" si="75"/>
        <v>100.2878048780491</v>
      </c>
      <c r="Y249" s="39">
        <f t="shared" si="76"/>
        <v>547.02439024390219</v>
      </c>
      <c r="Z249" s="39">
        <f t="shared" si="77"/>
        <v>1.5915492957746475</v>
      </c>
      <c r="AA249" s="153"/>
    </row>
    <row r="250" spans="1:27" s="26" customFormat="1" x14ac:dyDescent="0.25">
      <c r="A250" s="103" t="s">
        <v>657</v>
      </c>
      <c r="B250" s="102">
        <v>42586</v>
      </c>
      <c r="C250" s="102">
        <v>44116</v>
      </c>
      <c r="D250" s="131">
        <v>0.11</v>
      </c>
      <c r="E250" s="131">
        <v>0.10199999999999999</v>
      </c>
      <c r="F250" s="131">
        <v>0.125</v>
      </c>
      <c r="G250" s="131">
        <v>7.8E-2</v>
      </c>
      <c r="H250" s="131">
        <v>5.0000000000000001E-3</v>
      </c>
      <c r="I250" s="131">
        <v>6.0000000000000001E-3</v>
      </c>
      <c r="J250" s="24">
        <f t="shared" si="78"/>
        <v>0.105</v>
      </c>
      <c r="K250" s="24">
        <f t="shared" si="79"/>
        <v>9.6999999999999989E-2</v>
      </c>
      <c r="L250" s="24">
        <f t="shared" si="80"/>
        <v>0.12</v>
      </c>
      <c r="M250" s="24">
        <f t="shared" si="81"/>
        <v>7.2999999999999995E-2</v>
      </c>
      <c r="N250" s="24">
        <f t="shared" si="82"/>
        <v>1.0536099999999997</v>
      </c>
      <c r="O250" s="24">
        <f t="shared" si="83"/>
        <v>1.7592700000000001</v>
      </c>
      <c r="P250" s="24">
        <f t="shared" si="84"/>
        <v>0.70260999999999985</v>
      </c>
      <c r="Q250" s="166">
        <v>0.05</v>
      </c>
      <c r="R250" s="166">
        <v>0.5</v>
      </c>
      <c r="S250" s="24">
        <v>0.01</v>
      </c>
      <c r="T250" s="162">
        <v>0.38437500000000002</v>
      </c>
      <c r="U250" s="24">
        <f t="shared" si="72"/>
        <v>274.10991869918689</v>
      </c>
      <c r="V250" s="24">
        <f t="shared" si="73"/>
        <v>457.69626016260167</v>
      </c>
      <c r="W250" s="24">
        <f t="shared" si="74"/>
        <v>182.79284552845522</v>
      </c>
      <c r="X250" s="24">
        <f t="shared" si="75"/>
        <v>416.08585365853634</v>
      </c>
      <c r="Y250" s="24">
        <f t="shared" si="76"/>
        <v>55.570731707317123</v>
      </c>
      <c r="Z250" s="24">
        <f t="shared" si="77"/>
        <v>1.0824742268041239</v>
      </c>
      <c r="AA250" s="96"/>
    </row>
    <row r="251" spans="1:27" s="1" customFormat="1" x14ac:dyDescent="0.25">
      <c r="A251" s="103" t="s">
        <v>658</v>
      </c>
      <c r="B251" s="102">
        <v>42586</v>
      </c>
      <c r="C251" s="102">
        <v>44117</v>
      </c>
      <c r="D251" s="105">
        <v>1.0369999999999999</v>
      </c>
      <c r="E251" s="105">
        <v>0.64600000000000002</v>
      </c>
      <c r="F251" s="105">
        <v>0.35499999999999998</v>
      </c>
      <c r="G251" s="105">
        <v>0.219</v>
      </c>
      <c r="H251" s="105">
        <v>0.01</v>
      </c>
      <c r="I251" s="105">
        <v>0.01</v>
      </c>
      <c r="J251" s="39">
        <f t="shared" si="78"/>
        <v>1.0269999999999999</v>
      </c>
      <c r="K251" s="39">
        <f t="shared" si="79"/>
        <v>0.63600000000000001</v>
      </c>
      <c r="L251" s="39">
        <f t="shared" si="80"/>
        <v>0.34499999999999997</v>
      </c>
      <c r="M251" s="39">
        <f t="shared" si="81"/>
        <v>0.20899999999999999</v>
      </c>
      <c r="N251" s="39">
        <f t="shared" si="82"/>
        <v>11.621929999999999</v>
      </c>
      <c r="O251" s="39">
        <f t="shared" si="83"/>
        <v>1.1228000000000002</v>
      </c>
      <c r="P251" s="39">
        <f t="shared" si="84"/>
        <v>0.78759000000000001</v>
      </c>
      <c r="Q251" s="166">
        <v>0.05</v>
      </c>
      <c r="R251" s="166">
        <v>0.5</v>
      </c>
      <c r="S251" s="24">
        <v>0.01</v>
      </c>
      <c r="T251" s="162">
        <v>0.43928571428571428</v>
      </c>
      <c r="U251" s="39">
        <f t="shared" si="72"/>
        <v>2645.6426016260157</v>
      </c>
      <c r="V251" s="39">
        <f t="shared" si="73"/>
        <v>255.59674796747973</v>
      </c>
      <c r="W251" s="39">
        <f t="shared" si="74"/>
        <v>179.28878048780487</v>
      </c>
      <c r="X251" s="39">
        <f t="shared" si="75"/>
        <v>329.4302439024392</v>
      </c>
      <c r="Y251" s="39">
        <f t="shared" si="76"/>
        <v>2376.5170731707312</v>
      </c>
      <c r="Z251" s="39">
        <f t="shared" si="77"/>
        <v>1.6147798742138364</v>
      </c>
      <c r="AA251" s="153"/>
    </row>
    <row r="252" spans="1:27" s="1" customFormat="1" x14ac:dyDescent="0.25">
      <c r="A252" s="103" t="s">
        <v>659</v>
      </c>
      <c r="B252" s="102">
        <v>42586</v>
      </c>
      <c r="C252" s="102">
        <v>44117</v>
      </c>
      <c r="D252" s="105">
        <v>0.26700000000000002</v>
      </c>
      <c r="E252" s="105">
        <v>0.17499999999999999</v>
      </c>
      <c r="F252" s="105">
        <v>0.1</v>
      </c>
      <c r="G252" s="105">
        <v>6.3E-2</v>
      </c>
      <c r="H252" s="105">
        <v>7.0000000000000001E-3</v>
      </c>
      <c r="I252" s="105">
        <v>7.0000000000000001E-3</v>
      </c>
      <c r="J252" s="39">
        <f t="shared" si="78"/>
        <v>0.26</v>
      </c>
      <c r="K252" s="39">
        <f t="shared" si="79"/>
        <v>0.16799999999999998</v>
      </c>
      <c r="L252" s="39">
        <f t="shared" si="80"/>
        <v>9.2999999999999999E-2</v>
      </c>
      <c r="M252" s="39">
        <f t="shared" si="81"/>
        <v>5.6000000000000001E-2</v>
      </c>
      <c r="N252" s="39">
        <f t="shared" si="82"/>
        <v>2.9333</v>
      </c>
      <c r="O252" s="39">
        <f t="shared" si="83"/>
        <v>0.39503000000000021</v>
      </c>
      <c r="P252" s="39">
        <f t="shared" si="84"/>
        <v>0.23211999999999994</v>
      </c>
      <c r="Q252" s="166">
        <v>0.05</v>
      </c>
      <c r="R252" s="166">
        <v>0.5</v>
      </c>
      <c r="S252" s="24">
        <v>0.01</v>
      </c>
      <c r="T252" s="162">
        <v>0.43928571428571428</v>
      </c>
      <c r="U252" s="39">
        <f t="shared" si="72"/>
        <v>667.7430894308942</v>
      </c>
      <c r="V252" s="39">
        <f t="shared" si="73"/>
        <v>89.925528455284592</v>
      </c>
      <c r="W252" s="39">
        <f t="shared" si="74"/>
        <v>52.840325203252021</v>
      </c>
      <c r="X252" s="39">
        <f t="shared" si="75"/>
        <v>155.59804878048755</v>
      </c>
      <c r="Y252" s="39">
        <f t="shared" si="76"/>
        <v>559.18048780487823</v>
      </c>
      <c r="Z252" s="39">
        <f t="shared" si="77"/>
        <v>1.5476190476190479</v>
      </c>
      <c r="AA252" s="153"/>
    </row>
    <row r="253" spans="1:27" s="1" customFormat="1" x14ac:dyDescent="0.25">
      <c r="A253" s="103" t="s">
        <v>660</v>
      </c>
      <c r="B253" s="102">
        <v>42586</v>
      </c>
      <c r="C253" s="102">
        <v>44117</v>
      </c>
      <c r="D253" s="105">
        <v>0.114</v>
      </c>
      <c r="E253" s="105">
        <v>7.5999999999999998E-2</v>
      </c>
      <c r="F253" s="105">
        <v>4.5999999999999999E-2</v>
      </c>
      <c r="G253" s="105">
        <v>3.7999999999999999E-2</v>
      </c>
      <c r="H253" s="105">
        <v>1.2999999999999999E-2</v>
      </c>
      <c r="I253" s="105">
        <v>1.4E-2</v>
      </c>
      <c r="J253" s="39">
        <f t="shared" si="78"/>
        <v>0.10100000000000001</v>
      </c>
      <c r="K253" s="39">
        <f t="shared" si="79"/>
        <v>6.3E-2</v>
      </c>
      <c r="L253" s="39">
        <f t="shared" si="80"/>
        <v>3.3000000000000002E-2</v>
      </c>
      <c r="M253" s="39">
        <f t="shared" si="81"/>
        <v>2.5000000000000001E-2</v>
      </c>
      <c r="N253" s="39">
        <f t="shared" si="82"/>
        <v>1.1440299999999999</v>
      </c>
      <c r="O253" s="39">
        <f t="shared" si="83"/>
        <v>7.906000000000013E-2</v>
      </c>
      <c r="P253" s="39">
        <f t="shared" si="84"/>
        <v>0.19352999999999995</v>
      </c>
      <c r="Q253" s="166">
        <v>0.05</v>
      </c>
      <c r="R253" s="166">
        <v>0.5</v>
      </c>
      <c r="S253" s="24">
        <v>0.01</v>
      </c>
      <c r="T253" s="162">
        <v>0.41000000000000003</v>
      </c>
      <c r="U253" s="39">
        <f t="shared" si="72"/>
        <v>279.03170731707309</v>
      </c>
      <c r="V253" s="39">
        <f t="shared" si="73"/>
        <v>19.28292682926832</v>
      </c>
      <c r="W253" s="39">
        <f t="shared" si="74"/>
        <v>47.20243902439023</v>
      </c>
      <c r="X253" s="39">
        <f t="shared" si="75"/>
        <v>39.724390243902405</v>
      </c>
      <c r="Y253" s="39">
        <f t="shared" si="76"/>
        <v>247.46341463414637</v>
      </c>
      <c r="Z253" s="39">
        <f t="shared" si="77"/>
        <v>1.6031746031746033</v>
      </c>
      <c r="AA253" s="153"/>
    </row>
    <row r="254" spans="1:27" s="1" customFormat="1" x14ac:dyDescent="0.25">
      <c r="A254" s="103" t="s">
        <v>661</v>
      </c>
      <c r="B254" s="102">
        <v>42586</v>
      </c>
      <c r="C254" s="102">
        <v>44117</v>
      </c>
      <c r="D254" s="105">
        <v>0.37</v>
      </c>
      <c r="E254" s="105">
        <v>0.23699999999999999</v>
      </c>
      <c r="F254" s="105">
        <v>0.13400000000000001</v>
      </c>
      <c r="G254" s="105">
        <v>0.09</v>
      </c>
      <c r="H254" s="105">
        <v>1.2999999999999999E-2</v>
      </c>
      <c r="I254" s="105">
        <v>1.2E-2</v>
      </c>
      <c r="J254" s="39">
        <f t="shared" si="78"/>
        <v>0.35699999999999998</v>
      </c>
      <c r="K254" s="39">
        <f t="shared" si="79"/>
        <v>0.22399999999999998</v>
      </c>
      <c r="L254" s="39">
        <f t="shared" si="80"/>
        <v>0.12100000000000001</v>
      </c>
      <c r="M254" s="39">
        <f t="shared" si="81"/>
        <v>7.6999999999999999E-2</v>
      </c>
      <c r="N254" s="39">
        <f t="shared" si="82"/>
        <v>4.0379499999999986</v>
      </c>
      <c r="O254" s="39">
        <f t="shared" si="83"/>
        <v>0.40130000000000043</v>
      </c>
      <c r="P254" s="39">
        <f t="shared" si="84"/>
        <v>0.37224999999999986</v>
      </c>
      <c r="Q254" s="166">
        <v>0.05</v>
      </c>
      <c r="R254" s="166">
        <v>0.5</v>
      </c>
      <c r="S254" s="24">
        <v>0.01</v>
      </c>
      <c r="T254" s="162">
        <v>0.38437500000000002</v>
      </c>
      <c r="U254" s="39">
        <f t="shared" si="72"/>
        <v>1050.5235772357719</v>
      </c>
      <c r="V254" s="39">
        <f t="shared" si="73"/>
        <v>104.40325203252041</v>
      </c>
      <c r="W254" s="39">
        <f t="shared" si="74"/>
        <v>96.845528455284523</v>
      </c>
      <c r="X254" s="39">
        <f t="shared" si="75"/>
        <v>165.3229268292682</v>
      </c>
      <c r="Y254" s="39">
        <f t="shared" si="76"/>
        <v>923.86341463414624</v>
      </c>
      <c r="Z254" s="39">
        <f t="shared" si="77"/>
        <v>1.59375</v>
      </c>
      <c r="AA254" s="153"/>
    </row>
    <row r="255" spans="1:27" s="1" customFormat="1" x14ac:dyDescent="0.25">
      <c r="A255" s="96" t="s">
        <v>662</v>
      </c>
      <c r="B255" s="102">
        <v>42586</v>
      </c>
      <c r="C255" s="102">
        <v>44117</v>
      </c>
      <c r="D255" s="105">
        <v>4.8000000000000001E-2</v>
      </c>
      <c r="E255" s="105">
        <v>3.3000000000000002E-2</v>
      </c>
      <c r="F255" s="105">
        <v>2.4E-2</v>
      </c>
      <c r="G255" s="105">
        <v>1.7000000000000001E-2</v>
      </c>
      <c r="H255" s="105">
        <v>7.0000000000000001E-3</v>
      </c>
      <c r="I255" s="105">
        <v>7.0000000000000001E-3</v>
      </c>
      <c r="J255" s="39">
        <f t="shared" si="78"/>
        <v>4.1000000000000002E-2</v>
      </c>
      <c r="K255" s="39">
        <f t="shared" si="79"/>
        <v>2.6000000000000002E-2</v>
      </c>
      <c r="L255" s="39">
        <f t="shared" si="80"/>
        <v>1.7000000000000001E-2</v>
      </c>
      <c r="M255" s="39">
        <f t="shared" si="81"/>
        <v>1.0000000000000002E-2</v>
      </c>
      <c r="N255" s="39">
        <f t="shared" si="82"/>
        <v>0.45887</v>
      </c>
      <c r="O255" s="39">
        <f t="shared" si="83"/>
        <v>0.10828000000000004</v>
      </c>
      <c r="P255" s="39">
        <f t="shared" si="84"/>
        <v>4.7530000000000044E-2</v>
      </c>
      <c r="Q255" s="166">
        <v>0.05</v>
      </c>
      <c r="R255" s="166">
        <v>0.5</v>
      </c>
      <c r="S255" s="24">
        <v>0.01</v>
      </c>
      <c r="T255" s="162">
        <v>0.65892857142857142</v>
      </c>
      <c r="U255" s="39">
        <f t="shared" si="72"/>
        <v>69.638807588075878</v>
      </c>
      <c r="V255" s="39">
        <f t="shared" si="73"/>
        <v>16.432737127371279</v>
      </c>
      <c r="W255" s="39">
        <f t="shared" si="74"/>
        <v>7.2132249322493278</v>
      </c>
      <c r="X255" s="39">
        <f t="shared" si="75"/>
        <v>12.966504065040656</v>
      </c>
      <c r="Y255" s="39">
        <f t="shared" si="76"/>
        <v>60.780487804878042</v>
      </c>
      <c r="Z255" s="39">
        <f t="shared" si="77"/>
        <v>1.5769230769230769</v>
      </c>
      <c r="AA255" s="153"/>
    </row>
    <row r="256" spans="1:27" s="1" customFormat="1" x14ac:dyDescent="0.25">
      <c r="A256" s="96" t="s">
        <v>663</v>
      </c>
      <c r="B256" s="102">
        <v>42586</v>
      </c>
      <c r="C256" s="102">
        <v>44117</v>
      </c>
      <c r="D256" s="105">
        <v>5.0999999999999997E-2</v>
      </c>
      <c r="E256" s="105">
        <v>3.9E-2</v>
      </c>
      <c r="F256" s="105">
        <v>0.03</v>
      </c>
      <c r="G256" s="105">
        <v>2.3E-2</v>
      </c>
      <c r="H256" s="105">
        <v>1.4999999999999999E-2</v>
      </c>
      <c r="I256" s="105">
        <v>1.6E-2</v>
      </c>
      <c r="J256" s="39">
        <f t="shared" si="78"/>
        <v>3.5999999999999997E-2</v>
      </c>
      <c r="K256" s="39">
        <f t="shared" si="79"/>
        <v>2.4E-2</v>
      </c>
      <c r="L256" s="39">
        <f t="shared" si="80"/>
        <v>1.4999999999999999E-2</v>
      </c>
      <c r="M256" s="39">
        <f t="shared" si="81"/>
        <v>8.0000000000000002E-3</v>
      </c>
      <c r="N256" s="39">
        <f t="shared" si="82"/>
        <v>0.40286</v>
      </c>
      <c r="O256" s="39">
        <f t="shared" si="83"/>
        <v>9.8690000000000028E-2</v>
      </c>
      <c r="P256" s="39">
        <f t="shared" si="84"/>
        <v>2.2040000000000018E-2</v>
      </c>
      <c r="Q256" s="166">
        <v>0.05</v>
      </c>
      <c r="R256" s="166">
        <v>0.5</v>
      </c>
      <c r="S256" s="24">
        <v>0.01</v>
      </c>
      <c r="T256" s="162">
        <v>0.65892857142857142</v>
      </c>
      <c r="U256" s="39">
        <f t="shared" si="72"/>
        <v>61.138644986449869</v>
      </c>
      <c r="V256" s="39">
        <f t="shared" si="73"/>
        <v>14.977344173441736</v>
      </c>
      <c r="W256" s="39">
        <f t="shared" si="74"/>
        <v>3.3448238482384851</v>
      </c>
      <c r="X256" s="39">
        <f t="shared" si="75"/>
        <v>19.449756097560996</v>
      </c>
      <c r="Y256" s="39">
        <f t="shared" si="76"/>
        <v>48.624390243902418</v>
      </c>
      <c r="Z256" s="39">
        <f t="shared" si="77"/>
        <v>1.4999999999999998</v>
      </c>
      <c r="AA256" s="153"/>
    </row>
    <row r="257" spans="1:27" s="1" customFormat="1" x14ac:dyDescent="0.25">
      <c r="A257" s="96" t="s">
        <v>664</v>
      </c>
      <c r="B257" s="102">
        <v>42586</v>
      </c>
      <c r="C257" s="102">
        <v>44117</v>
      </c>
      <c r="D257" s="105">
        <v>3.6999999999999998E-2</v>
      </c>
      <c r="E257" s="105">
        <v>2.7E-2</v>
      </c>
      <c r="F257" s="105">
        <v>1.9E-2</v>
      </c>
      <c r="G257" s="105">
        <v>1.6E-2</v>
      </c>
      <c r="H257" s="105">
        <v>8.0000000000000002E-3</v>
      </c>
      <c r="I257" s="105">
        <v>8.0000000000000002E-3</v>
      </c>
      <c r="J257" s="39">
        <f t="shared" si="78"/>
        <v>2.8999999999999998E-2</v>
      </c>
      <c r="K257" s="39">
        <f t="shared" si="79"/>
        <v>1.9E-2</v>
      </c>
      <c r="L257" s="39">
        <f t="shared" si="80"/>
        <v>1.0999999999999999E-2</v>
      </c>
      <c r="M257" s="39">
        <f t="shared" si="81"/>
        <v>8.0000000000000002E-3</v>
      </c>
      <c r="N257" s="39">
        <f t="shared" si="82"/>
        <v>0.32606999999999997</v>
      </c>
      <c r="O257" s="39">
        <f t="shared" si="83"/>
        <v>5.2580000000000036E-2</v>
      </c>
      <c r="P257" s="39">
        <f t="shared" si="84"/>
        <v>6.413000000000002E-2</v>
      </c>
      <c r="Q257" s="166">
        <v>0.05</v>
      </c>
      <c r="R257" s="166">
        <v>0.5</v>
      </c>
      <c r="S257" s="24">
        <v>0.01</v>
      </c>
      <c r="T257" s="162">
        <v>0.61499999999999999</v>
      </c>
      <c r="U257" s="39">
        <f t="shared" si="72"/>
        <v>53.019512195121948</v>
      </c>
      <c r="V257" s="39">
        <f t="shared" si="73"/>
        <v>8.5495934959349658</v>
      </c>
      <c r="W257" s="39">
        <f t="shared" si="74"/>
        <v>10.427642276422768</v>
      </c>
      <c r="X257" s="39">
        <f t="shared" si="75"/>
        <v>14.32682926829267</v>
      </c>
      <c r="Y257" s="39">
        <f t="shared" si="76"/>
        <v>43.414634146341456</v>
      </c>
      <c r="Z257" s="39">
        <f t="shared" si="77"/>
        <v>1.5263157894736841</v>
      </c>
      <c r="AA257" s="153"/>
    </row>
    <row r="258" spans="1:27" s="1" customFormat="1" x14ac:dyDescent="0.25">
      <c r="A258" s="96" t="s">
        <v>665</v>
      </c>
      <c r="B258" s="102">
        <v>42586</v>
      </c>
      <c r="C258" s="102">
        <v>44117</v>
      </c>
      <c r="D258" s="105">
        <v>3.5999999999999997E-2</v>
      </c>
      <c r="E258" s="105">
        <v>2.4E-2</v>
      </c>
      <c r="F258" s="105">
        <v>1.7999999999999999E-2</v>
      </c>
      <c r="G258" s="105">
        <v>1.4E-2</v>
      </c>
      <c r="H258" s="105">
        <v>6.0000000000000001E-3</v>
      </c>
      <c r="I258" s="105">
        <v>7.0000000000000001E-3</v>
      </c>
      <c r="J258" s="39">
        <f t="shared" si="78"/>
        <v>0.03</v>
      </c>
      <c r="K258" s="39">
        <f t="shared" si="79"/>
        <v>1.8000000000000002E-2</v>
      </c>
      <c r="L258" s="39">
        <f t="shared" si="80"/>
        <v>1.1999999999999999E-2</v>
      </c>
      <c r="M258" s="39">
        <f t="shared" si="81"/>
        <v>8.0000000000000002E-3</v>
      </c>
      <c r="N258" s="39">
        <f t="shared" si="82"/>
        <v>0.33638000000000001</v>
      </c>
      <c r="O258" s="39">
        <f t="shared" si="83"/>
        <v>6.8179999999999991E-2</v>
      </c>
      <c r="P258" s="39">
        <f t="shared" si="84"/>
        <v>5.4860000000000013E-2</v>
      </c>
      <c r="Q258" s="166">
        <v>0.05</v>
      </c>
      <c r="R258" s="166">
        <v>0.5</v>
      </c>
      <c r="S258" s="24">
        <v>0.01</v>
      </c>
      <c r="T258" s="162">
        <v>0.76875000000000004</v>
      </c>
      <c r="U258" s="39">
        <f t="shared" si="72"/>
        <v>43.756747967479669</v>
      </c>
      <c r="V258" s="39">
        <f t="shared" si="73"/>
        <v>8.8689430894308927</v>
      </c>
      <c r="W258" s="39">
        <f t="shared" si="74"/>
        <v>7.1362601626016255</v>
      </c>
      <c r="X258" s="39">
        <f t="shared" si="75"/>
        <v>2.0839024390244014</v>
      </c>
      <c r="Y258" s="39">
        <f t="shared" si="76"/>
        <v>41.678048780487778</v>
      </c>
      <c r="Z258" s="39">
        <f t="shared" si="77"/>
        <v>1.6666666666666665</v>
      </c>
      <c r="AA258" s="153"/>
    </row>
    <row r="259" spans="1:27" s="1" customFormat="1" x14ac:dyDescent="0.25">
      <c r="A259" s="96" t="s">
        <v>666</v>
      </c>
      <c r="B259" s="102">
        <v>42586</v>
      </c>
      <c r="C259" s="102">
        <v>44117</v>
      </c>
      <c r="D259" s="105">
        <v>2.9000000000000001E-2</v>
      </c>
      <c r="E259" s="105">
        <v>2.1999999999999999E-2</v>
      </c>
      <c r="F259" s="105">
        <v>1.9E-2</v>
      </c>
      <c r="G259" s="105">
        <v>1.9E-2</v>
      </c>
      <c r="H259" s="105">
        <v>1.2E-2</v>
      </c>
      <c r="I259" s="105">
        <v>1.2E-2</v>
      </c>
      <c r="J259" s="39">
        <f t="shared" si="78"/>
        <v>1.7000000000000001E-2</v>
      </c>
      <c r="K259" s="39">
        <f t="shared" si="79"/>
        <v>9.9999999999999985E-3</v>
      </c>
      <c r="L259" s="39">
        <f t="shared" si="80"/>
        <v>6.9999999999999993E-3</v>
      </c>
      <c r="M259" s="39">
        <f t="shared" si="81"/>
        <v>6.9999999999999993E-3</v>
      </c>
      <c r="N259" s="39">
        <f t="shared" si="82"/>
        <v>0.19011</v>
      </c>
      <c r="O259" s="39">
        <f t="shared" si="83"/>
        <v>3.6279999999999979E-2</v>
      </c>
      <c r="P259" s="39">
        <f t="shared" si="84"/>
        <v>9.0049999999999991E-2</v>
      </c>
      <c r="Q259" s="166">
        <v>0.05</v>
      </c>
      <c r="R259" s="166">
        <v>0.5</v>
      </c>
      <c r="S259" s="24">
        <v>0.01</v>
      </c>
      <c r="T259" s="162">
        <v>0.76875000000000004</v>
      </c>
      <c r="U259" s="39">
        <f t="shared" si="72"/>
        <v>24.729756097560976</v>
      </c>
      <c r="V259" s="39">
        <f t="shared" si="73"/>
        <v>4.7193495934959326</v>
      </c>
      <c r="W259" s="39">
        <f t="shared" si="74"/>
        <v>11.713821138211381</v>
      </c>
      <c r="X259" s="39">
        <f t="shared" si="75"/>
        <v>-1.2049981608736453E-14</v>
      </c>
      <c r="Y259" s="39">
        <f t="shared" si="76"/>
        <v>24.312195121951227</v>
      </c>
      <c r="Z259" s="39">
        <f t="shared" si="77"/>
        <v>1.7000000000000004</v>
      </c>
      <c r="AA259" s="153"/>
    </row>
    <row r="260" spans="1:27" s="1" customFormat="1" x14ac:dyDescent="0.25">
      <c r="A260" s="96" t="s">
        <v>667</v>
      </c>
      <c r="B260" s="102">
        <v>42586</v>
      </c>
      <c r="C260" s="102">
        <v>44117</v>
      </c>
      <c r="D260" s="105">
        <v>4.2000000000000003E-2</v>
      </c>
      <c r="E260" s="105">
        <v>2.7E-2</v>
      </c>
      <c r="F260" s="105">
        <v>1.7000000000000001E-2</v>
      </c>
      <c r="G260" s="105">
        <v>1.2999999999999999E-2</v>
      </c>
      <c r="H260" s="105">
        <v>5.0000000000000001E-3</v>
      </c>
      <c r="I260" s="105">
        <v>6.0000000000000001E-3</v>
      </c>
      <c r="J260" s="39">
        <f t="shared" si="78"/>
        <v>3.7000000000000005E-2</v>
      </c>
      <c r="K260" s="39">
        <f t="shared" si="79"/>
        <v>2.1999999999999999E-2</v>
      </c>
      <c r="L260" s="39">
        <f t="shared" si="80"/>
        <v>1.2E-2</v>
      </c>
      <c r="M260" s="39">
        <f t="shared" si="81"/>
        <v>8.0000000000000002E-3</v>
      </c>
      <c r="N260" s="39">
        <f t="shared" si="82"/>
        <v>0.41933000000000009</v>
      </c>
      <c r="O260" s="39">
        <f t="shared" si="83"/>
        <v>3.0170000000000023E-2</v>
      </c>
      <c r="P260" s="39">
        <f t="shared" si="84"/>
        <v>4.3169999999999993E-2</v>
      </c>
      <c r="Q260" s="166">
        <v>0.05</v>
      </c>
      <c r="R260" s="166">
        <v>0.5</v>
      </c>
      <c r="S260" s="24">
        <v>0.01</v>
      </c>
      <c r="T260" s="162">
        <v>0.70961538461538465</v>
      </c>
      <c r="U260" s="39">
        <f t="shared" si="72"/>
        <v>59.09257452574527</v>
      </c>
      <c r="V260" s="39">
        <f t="shared" si="73"/>
        <v>4.2515989159891623</v>
      </c>
      <c r="W260" s="39">
        <f t="shared" si="74"/>
        <v>6.0835772357723554</v>
      </c>
      <c r="X260" s="39">
        <f t="shared" si="75"/>
        <v>1.5050406504064686</v>
      </c>
      <c r="Y260" s="39">
        <f t="shared" si="76"/>
        <v>56.439024390243922</v>
      </c>
      <c r="Z260" s="39">
        <f t="shared" si="77"/>
        <v>1.6818181818181821</v>
      </c>
      <c r="AA260" s="153"/>
    </row>
    <row r="261" spans="1:27" s="1" customFormat="1" x14ac:dyDescent="0.25">
      <c r="A261" s="96" t="s">
        <v>668</v>
      </c>
      <c r="B261" s="102">
        <v>42586</v>
      </c>
      <c r="C261" s="102">
        <v>44117</v>
      </c>
      <c r="D261" s="105">
        <v>0.41699999999999998</v>
      </c>
      <c r="E261" s="105">
        <v>0.27200000000000002</v>
      </c>
      <c r="F261" s="105">
        <v>0.13700000000000001</v>
      </c>
      <c r="G261" s="105">
        <v>9.7000000000000003E-2</v>
      </c>
      <c r="H261" s="105">
        <v>1.2999999999999999E-2</v>
      </c>
      <c r="I261" s="105">
        <v>1.2E-2</v>
      </c>
      <c r="J261" s="39">
        <f t="shared" si="78"/>
        <v>0.40399999999999997</v>
      </c>
      <c r="K261" s="39">
        <f t="shared" si="79"/>
        <v>0.25900000000000001</v>
      </c>
      <c r="L261" s="39">
        <f t="shared" si="80"/>
        <v>0.12400000000000001</v>
      </c>
      <c r="M261" s="39">
        <f t="shared" si="81"/>
        <v>8.4000000000000005E-2</v>
      </c>
      <c r="N261" s="39">
        <f t="shared" si="82"/>
        <v>4.5897199999999998</v>
      </c>
      <c r="O261" s="39">
        <f t="shared" si="83"/>
        <v>0.19056000000000056</v>
      </c>
      <c r="P261" s="39">
        <f t="shared" si="84"/>
        <v>0.4426000000000001</v>
      </c>
      <c r="Q261" s="166">
        <v>0.05</v>
      </c>
      <c r="R261" s="166">
        <v>0.5</v>
      </c>
      <c r="S261" s="24">
        <v>0.01</v>
      </c>
      <c r="T261" s="162">
        <v>0.43928571428571428</v>
      </c>
      <c r="U261" s="39">
        <f t="shared" si="72"/>
        <v>1044.8143089430894</v>
      </c>
      <c r="V261" s="39">
        <f t="shared" si="73"/>
        <v>43.379512195122082</v>
      </c>
      <c r="W261" s="39">
        <f t="shared" si="74"/>
        <v>100.75447154471547</v>
      </c>
      <c r="X261" s="39">
        <f t="shared" si="75"/>
        <v>220.63317073170762</v>
      </c>
      <c r="Y261" s="39">
        <f t="shared" si="76"/>
        <v>881.31707317073153</v>
      </c>
      <c r="Z261" s="39">
        <f t="shared" si="77"/>
        <v>1.5598455598455596</v>
      </c>
      <c r="AA261" s="153"/>
    </row>
    <row r="262" spans="1:27" s="1" customFormat="1" x14ac:dyDescent="0.25">
      <c r="A262" s="96" t="s">
        <v>669</v>
      </c>
      <c r="B262" s="102">
        <v>42586</v>
      </c>
      <c r="C262" s="102">
        <v>44117</v>
      </c>
      <c r="D262" s="105">
        <v>0.11899999999999999</v>
      </c>
      <c r="E262" s="105">
        <v>7.5999999999999998E-2</v>
      </c>
      <c r="F262" s="105">
        <v>4.2999999999999997E-2</v>
      </c>
      <c r="G262" s="105">
        <v>0.03</v>
      </c>
      <c r="H262" s="105">
        <v>6.0000000000000001E-3</v>
      </c>
      <c r="I262" s="105">
        <v>7.0000000000000001E-3</v>
      </c>
      <c r="J262" s="39">
        <f t="shared" si="78"/>
        <v>0.11299999999999999</v>
      </c>
      <c r="K262" s="39">
        <f t="shared" si="79"/>
        <v>6.9999999999999993E-2</v>
      </c>
      <c r="L262" s="39">
        <f t="shared" si="80"/>
        <v>3.6999999999999998E-2</v>
      </c>
      <c r="M262" s="39">
        <f t="shared" si="81"/>
        <v>2.4E-2</v>
      </c>
      <c r="N262" s="39">
        <f t="shared" si="82"/>
        <v>1.2801499999999999</v>
      </c>
      <c r="O262" s="39">
        <f t="shared" si="83"/>
        <v>0.1006800000000001</v>
      </c>
      <c r="P262" s="39">
        <f t="shared" si="84"/>
        <v>0.11857000000000009</v>
      </c>
      <c r="Q262" s="166">
        <v>0.05</v>
      </c>
      <c r="R262" s="166">
        <v>0.5</v>
      </c>
      <c r="S262" s="24">
        <v>0.01</v>
      </c>
      <c r="T262" s="162">
        <v>0.41000000000000003</v>
      </c>
      <c r="U262" s="39">
        <f t="shared" si="72"/>
        <v>312.23170731707313</v>
      </c>
      <c r="V262" s="39">
        <f t="shared" si="73"/>
        <v>24.55609756097563</v>
      </c>
      <c r="W262" s="39">
        <f t="shared" si="74"/>
        <v>28.919512195121968</v>
      </c>
      <c r="X262" s="39">
        <f t="shared" si="75"/>
        <v>39.073170731707258</v>
      </c>
      <c r="Y262" s="39">
        <f t="shared" si="76"/>
        <v>280.02439024390242</v>
      </c>
      <c r="Z262" s="39">
        <f t="shared" si="77"/>
        <v>1.6142857142857143</v>
      </c>
      <c r="AA262" s="153"/>
    </row>
    <row r="263" spans="1:27" s="1" customFormat="1" x14ac:dyDescent="0.25">
      <c r="A263" s="96" t="s">
        <v>670</v>
      </c>
      <c r="B263" s="102">
        <v>42586</v>
      </c>
      <c r="C263" s="102">
        <v>44117</v>
      </c>
      <c r="D263" s="105">
        <v>1.1719999999999999</v>
      </c>
      <c r="E263" s="105">
        <v>0.71599999999999997</v>
      </c>
      <c r="F263" s="105">
        <v>0.34</v>
      </c>
      <c r="G263" s="105">
        <v>0.23200000000000001</v>
      </c>
      <c r="H263" s="105">
        <v>2.4E-2</v>
      </c>
      <c r="I263" s="105">
        <v>2.4E-2</v>
      </c>
      <c r="J263" s="39">
        <f t="shared" si="78"/>
        <v>1.1479999999999999</v>
      </c>
      <c r="K263" s="39">
        <f t="shared" si="79"/>
        <v>0.69199999999999995</v>
      </c>
      <c r="L263" s="39">
        <f t="shared" si="80"/>
        <v>0.316</v>
      </c>
      <c r="M263" s="39">
        <f t="shared" si="81"/>
        <v>0.20800000000000002</v>
      </c>
      <c r="N263" s="39">
        <f t="shared" si="82"/>
        <v>13.100519999999998</v>
      </c>
      <c r="O263" s="39">
        <f t="shared" si="83"/>
        <v>-0.14143999999999946</v>
      </c>
      <c r="P263" s="39">
        <f t="shared" si="84"/>
        <v>0.7814000000000012</v>
      </c>
      <c r="Q263" s="166">
        <v>0.05</v>
      </c>
      <c r="R263" s="166">
        <v>0.5</v>
      </c>
      <c r="S263" s="24">
        <v>0.01</v>
      </c>
      <c r="T263" s="162">
        <v>0.43928571428571428</v>
      </c>
      <c r="U263" s="39">
        <f t="shared" si="72"/>
        <v>2982.232195121951</v>
      </c>
      <c r="V263" s="39">
        <f t="shared" si="73"/>
        <v>-32.197723577235642</v>
      </c>
      <c r="W263" s="39">
        <f t="shared" si="74"/>
        <v>177.87967479674825</v>
      </c>
      <c r="X263" s="39">
        <f t="shared" si="75"/>
        <v>172.61658536585355</v>
      </c>
      <c r="Y263" s="39">
        <f t="shared" si="76"/>
        <v>2771.5902439024385</v>
      </c>
      <c r="Z263" s="39">
        <f t="shared" si="77"/>
        <v>1.6589595375722543</v>
      </c>
      <c r="AA263" s="153"/>
    </row>
    <row r="264" spans="1:27" s="1" customFormat="1" x14ac:dyDescent="0.25">
      <c r="A264" s="96" t="s">
        <v>671</v>
      </c>
      <c r="B264" s="102">
        <v>42586</v>
      </c>
      <c r="C264" s="102">
        <v>44117</v>
      </c>
      <c r="D264" s="105">
        <v>8.0000000000000002E-3</v>
      </c>
      <c r="E264" s="105">
        <v>8.0000000000000002E-3</v>
      </c>
      <c r="F264" s="105">
        <v>7.0000000000000001E-3</v>
      </c>
      <c r="G264" s="105">
        <v>7.0000000000000001E-3</v>
      </c>
      <c r="H264" s="105">
        <v>5.0000000000000001E-3</v>
      </c>
      <c r="I264" s="105">
        <v>6.0000000000000001E-3</v>
      </c>
      <c r="J264" s="39">
        <f t="shared" si="78"/>
        <v>3.0000000000000001E-3</v>
      </c>
      <c r="K264" s="39">
        <f t="shared" si="79"/>
        <v>3.0000000000000001E-3</v>
      </c>
      <c r="L264" s="39">
        <f t="shared" si="80"/>
        <v>2E-3</v>
      </c>
      <c r="M264" s="39">
        <f t="shared" si="81"/>
        <v>2E-3</v>
      </c>
      <c r="N264" s="39">
        <f t="shared" si="82"/>
        <v>3.2309999999999998E-2</v>
      </c>
      <c r="O264" s="39">
        <f t="shared" si="83"/>
        <v>2.0450000000000003E-2</v>
      </c>
      <c r="P264" s="39">
        <f t="shared" si="84"/>
        <v>2.8830000000000001E-2</v>
      </c>
      <c r="Q264" s="166">
        <v>0.05</v>
      </c>
      <c r="R264" s="166">
        <v>0.5</v>
      </c>
      <c r="S264" s="24">
        <v>0.01</v>
      </c>
      <c r="T264" s="162">
        <v>0.43928571428571428</v>
      </c>
      <c r="U264" s="39">
        <f t="shared" si="72"/>
        <v>7.3551219512195125</v>
      </c>
      <c r="V264" s="39">
        <f t="shared" si="73"/>
        <v>4.6552845528455293</v>
      </c>
      <c r="W264" s="39">
        <f t="shared" si="74"/>
        <v>6.5629268292682932</v>
      </c>
      <c r="X264" s="39">
        <f t="shared" si="75"/>
        <v>12.763902439024392</v>
      </c>
      <c r="Y264" s="39">
        <f t="shared" si="76"/>
        <v>0</v>
      </c>
      <c r="Z264" s="39">
        <f t="shared" si="77"/>
        <v>1</v>
      </c>
      <c r="AA264" s="153"/>
    </row>
    <row r="265" spans="1:27" s="1" customFormat="1" x14ac:dyDescent="0.25">
      <c r="A265" s="96" t="s">
        <v>672</v>
      </c>
      <c r="B265" s="102">
        <v>42586</v>
      </c>
      <c r="C265" s="102">
        <v>44117</v>
      </c>
      <c r="D265" s="105">
        <v>0.191</v>
      </c>
      <c r="E265" s="105">
        <v>0.13100000000000001</v>
      </c>
      <c r="F265" s="105">
        <v>7.0000000000000007E-2</v>
      </c>
      <c r="G265" s="105">
        <v>0.05</v>
      </c>
      <c r="H265" s="105">
        <v>1.0999999999999999E-2</v>
      </c>
      <c r="I265" s="105">
        <v>1.0999999999999999E-2</v>
      </c>
      <c r="J265" s="39">
        <f t="shared" si="78"/>
        <v>0.18</v>
      </c>
      <c r="K265" s="39">
        <f t="shared" si="79"/>
        <v>0.12000000000000001</v>
      </c>
      <c r="L265" s="39">
        <f t="shared" si="80"/>
        <v>5.9000000000000011E-2</v>
      </c>
      <c r="M265" s="39">
        <f t="shared" si="81"/>
        <v>3.9000000000000007E-2</v>
      </c>
      <c r="N265" s="39">
        <f t="shared" si="82"/>
        <v>2.0390199999999998</v>
      </c>
      <c r="O265" s="39">
        <f t="shared" si="83"/>
        <v>0.15963000000000041</v>
      </c>
      <c r="P265" s="39">
        <f t="shared" si="84"/>
        <v>0.20728000000000013</v>
      </c>
      <c r="Q265" s="166">
        <v>0.05</v>
      </c>
      <c r="R265" s="166">
        <v>0.5</v>
      </c>
      <c r="S265" s="24">
        <v>0.01</v>
      </c>
      <c r="T265" s="162">
        <v>0.65892857142857142</v>
      </c>
      <c r="U265" s="39">
        <f t="shared" ref="U265:U325" si="85">(((N265*S265*R265)/Q265)/T265)*1000</f>
        <v>309.44476964769643</v>
      </c>
      <c r="V265" s="39">
        <f t="shared" ref="V265:V325" si="86">(((O265*S265*R265)/Q265)/T265)*1000</f>
        <v>24.22569105691063</v>
      </c>
      <c r="W265" s="39">
        <f t="shared" ref="W265:W325" si="87">((P265*S265*R265)/Q265)/T265*1000</f>
        <v>31.457127371273735</v>
      </c>
      <c r="X265" s="39">
        <f t="shared" ref="X265:X325" si="88">((26.7*((1.7*K265)-J265)*S265*R265)/(Q265*1))/T265*1000</f>
        <v>97.24878048780495</v>
      </c>
      <c r="Y265" s="39">
        <f t="shared" ref="Y265:Y325" si="89">((26.7*(J265-K265)*S265*R265)/(Q265*1))/T265*1000</f>
        <v>243.12195121951214</v>
      </c>
      <c r="Z265" s="39">
        <f t="shared" ref="Z265:Z325" si="90">J265/K265</f>
        <v>1.4999999999999998</v>
      </c>
      <c r="AA265" s="153"/>
    </row>
    <row r="266" spans="1:27" s="1" customFormat="1" x14ac:dyDescent="0.25">
      <c r="A266" s="96" t="s">
        <v>673</v>
      </c>
      <c r="B266" s="102">
        <v>42586</v>
      </c>
      <c r="C266" s="102">
        <v>44117</v>
      </c>
      <c r="D266" s="105">
        <v>0.114</v>
      </c>
      <c r="E266" s="105">
        <v>7.9000000000000001E-2</v>
      </c>
      <c r="F266" s="105">
        <v>0.05</v>
      </c>
      <c r="G266" s="105">
        <v>4.4999999999999998E-2</v>
      </c>
      <c r="H266" s="105">
        <v>1.7999999999999999E-2</v>
      </c>
      <c r="I266" s="105">
        <v>1.7999999999999999E-2</v>
      </c>
      <c r="J266" s="39">
        <f t="shared" si="78"/>
        <v>9.6000000000000002E-2</v>
      </c>
      <c r="K266" s="39">
        <f t="shared" si="79"/>
        <v>6.0999999999999999E-2</v>
      </c>
      <c r="L266" s="39">
        <f t="shared" si="80"/>
        <v>3.2000000000000001E-2</v>
      </c>
      <c r="M266" s="39">
        <f t="shared" si="81"/>
        <v>2.7E-2</v>
      </c>
      <c r="N266" s="39">
        <f t="shared" si="82"/>
        <v>1.08616</v>
      </c>
      <c r="O266" s="39">
        <f t="shared" si="83"/>
        <v>7.9860000000000028E-2</v>
      </c>
      <c r="P266" s="39">
        <f t="shared" si="84"/>
        <v>0.25851999999999997</v>
      </c>
      <c r="Q266" s="166">
        <v>0.05</v>
      </c>
      <c r="R266" s="166">
        <v>0.5</v>
      </c>
      <c r="S266" s="24">
        <v>0.01</v>
      </c>
      <c r="T266" s="162">
        <v>0.43928571428571428</v>
      </c>
      <c r="U266" s="39">
        <f t="shared" si="85"/>
        <v>247.25593495934962</v>
      </c>
      <c r="V266" s="39">
        <f t="shared" si="86"/>
        <v>18.179512195121958</v>
      </c>
      <c r="W266" s="39">
        <f t="shared" si="87"/>
        <v>58.850081300812995</v>
      </c>
      <c r="X266" s="39">
        <f t="shared" si="88"/>
        <v>46.800975609756094</v>
      </c>
      <c r="Y266" s="39">
        <f t="shared" si="89"/>
        <v>212.73170731707319</v>
      </c>
      <c r="Z266" s="39">
        <f t="shared" si="90"/>
        <v>1.5737704918032787</v>
      </c>
      <c r="AA266" s="153"/>
    </row>
    <row r="267" spans="1:27" s="1" customFormat="1" x14ac:dyDescent="0.25">
      <c r="A267" s="96" t="s">
        <v>674</v>
      </c>
      <c r="B267" s="102">
        <v>42586</v>
      </c>
      <c r="C267" s="102">
        <v>44117</v>
      </c>
      <c r="D267" s="105">
        <v>0.47499999999999998</v>
      </c>
      <c r="E267" s="105">
        <v>0.29099999999999998</v>
      </c>
      <c r="F267" s="105">
        <v>0.13800000000000001</v>
      </c>
      <c r="G267" s="105">
        <v>9.6000000000000002E-2</v>
      </c>
      <c r="H267" s="105">
        <v>8.9999999999999993E-3</v>
      </c>
      <c r="I267" s="105">
        <v>8.9999999999999993E-3</v>
      </c>
      <c r="J267" s="39">
        <f t="shared" si="78"/>
        <v>0.46599999999999997</v>
      </c>
      <c r="K267" s="39">
        <f t="shared" si="79"/>
        <v>0.28199999999999997</v>
      </c>
      <c r="L267" s="39">
        <f t="shared" si="80"/>
        <v>0.129</v>
      </c>
      <c r="M267" s="39">
        <f t="shared" si="81"/>
        <v>8.7000000000000008E-2</v>
      </c>
      <c r="N267" s="39">
        <f t="shared" si="82"/>
        <v>5.3164799999999985</v>
      </c>
      <c r="O267" s="39">
        <f t="shared" si="83"/>
        <v>-4.8929999999999557E-2</v>
      </c>
      <c r="P267" s="39">
        <f t="shared" si="84"/>
        <v>0.3746200000000004</v>
      </c>
      <c r="Q267" s="166">
        <v>0.05</v>
      </c>
      <c r="R267" s="166">
        <v>0.5</v>
      </c>
      <c r="S267" s="24">
        <v>0.01</v>
      </c>
      <c r="T267" s="162">
        <v>0.43928571428571428</v>
      </c>
      <c r="U267" s="39">
        <f t="shared" si="85"/>
        <v>1210.2556097560971</v>
      </c>
      <c r="V267" s="39">
        <f t="shared" si="86"/>
        <v>-11.138536585365753</v>
      </c>
      <c r="W267" s="39">
        <f t="shared" si="87"/>
        <v>85.279349593496022</v>
      </c>
      <c r="X267" s="39">
        <f t="shared" si="88"/>
        <v>81.445853658536379</v>
      </c>
      <c r="Y267" s="39">
        <f t="shared" si="89"/>
        <v>1118.360975609756</v>
      </c>
      <c r="Z267" s="39">
        <f t="shared" si="90"/>
        <v>1.6524822695035462</v>
      </c>
      <c r="AA267" s="153"/>
    </row>
    <row r="268" spans="1:27" s="1" customFormat="1" x14ac:dyDescent="0.25">
      <c r="A268" s="96" t="s">
        <v>675</v>
      </c>
      <c r="B268" s="102">
        <v>42586</v>
      </c>
      <c r="C268" s="102">
        <v>44117</v>
      </c>
      <c r="D268" s="105">
        <v>0.23499999999999999</v>
      </c>
      <c r="E268" s="105">
        <v>0.151</v>
      </c>
      <c r="F268" s="105">
        <v>7.6999999999999999E-2</v>
      </c>
      <c r="G268" s="105">
        <v>5.3999999999999999E-2</v>
      </c>
      <c r="H268" s="105">
        <v>8.0000000000000002E-3</v>
      </c>
      <c r="I268" s="105">
        <v>7.0000000000000001E-3</v>
      </c>
      <c r="J268" s="39">
        <f t="shared" si="78"/>
        <v>0.22699999999999998</v>
      </c>
      <c r="K268" s="39">
        <f t="shared" si="79"/>
        <v>0.14299999999999999</v>
      </c>
      <c r="L268" s="39">
        <f t="shared" si="80"/>
        <v>6.9000000000000006E-2</v>
      </c>
      <c r="M268" s="39">
        <f t="shared" si="81"/>
        <v>4.5999999999999999E-2</v>
      </c>
      <c r="N268" s="39">
        <f t="shared" si="82"/>
        <v>2.5800099999999997</v>
      </c>
      <c r="O268" s="39">
        <f t="shared" si="83"/>
        <v>9.6100000000000532E-2</v>
      </c>
      <c r="P268" s="39">
        <f t="shared" si="84"/>
        <v>0.22443000000000013</v>
      </c>
      <c r="Q268" s="166">
        <v>0.05</v>
      </c>
      <c r="R268" s="166">
        <v>0.5</v>
      </c>
      <c r="S268" s="24">
        <v>0.01</v>
      </c>
      <c r="T268" s="162">
        <v>0.41000000000000003</v>
      </c>
      <c r="U268" s="39">
        <f t="shared" si="85"/>
        <v>629.27073170731683</v>
      </c>
      <c r="V268" s="39">
        <f t="shared" si="86"/>
        <v>23.439024390244029</v>
      </c>
      <c r="W268" s="39">
        <f t="shared" si="87"/>
        <v>54.739024390243927</v>
      </c>
      <c r="X268" s="39">
        <f t="shared" si="88"/>
        <v>104.84634146341463</v>
      </c>
      <c r="Y268" s="39">
        <f t="shared" si="89"/>
        <v>547.02439024390242</v>
      </c>
      <c r="Z268" s="39">
        <f t="shared" si="90"/>
        <v>1.5874125874125875</v>
      </c>
      <c r="AA268" s="153"/>
    </row>
    <row r="269" spans="1:27" s="1" customFormat="1" x14ac:dyDescent="0.25">
      <c r="A269" s="96" t="s">
        <v>676</v>
      </c>
      <c r="B269" s="102">
        <v>42586</v>
      </c>
      <c r="C269" s="102">
        <v>44117</v>
      </c>
      <c r="D269" s="105">
        <v>4.1000000000000002E-2</v>
      </c>
      <c r="E269" s="105">
        <v>2.7E-2</v>
      </c>
      <c r="F269" s="105">
        <v>1.7999999999999999E-2</v>
      </c>
      <c r="G269" s="105">
        <v>1.4E-2</v>
      </c>
      <c r="H269" s="105">
        <v>5.0000000000000001E-3</v>
      </c>
      <c r="I269" s="105">
        <v>5.0000000000000001E-3</v>
      </c>
      <c r="J269" s="39">
        <f t="shared" si="78"/>
        <v>3.6000000000000004E-2</v>
      </c>
      <c r="K269" s="39">
        <f t="shared" si="79"/>
        <v>2.1999999999999999E-2</v>
      </c>
      <c r="L269" s="39">
        <f t="shared" si="80"/>
        <v>1.2999999999999998E-2</v>
      </c>
      <c r="M269" s="39">
        <f t="shared" si="81"/>
        <v>9.0000000000000011E-3</v>
      </c>
      <c r="N269" s="39">
        <f t="shared" si="82"/>
        <v>0.40586000000000005</v>
      </c>
      <c r="O269" s="39">
        <f t="shared" si="83"/>
        <v>5.3969999999999949E-2</v>
      </c>
      <c r="P269" s="39">
        <f t="shared" si="84"/>
        <v>6.1760000000000037E-2</v>
      </c>
      <c r="Q269" s="166">
        <v>0.05</v>
      </c>
      <c r="R269" s="166">
        <v>0.5</v>
      </c>
      <c r="S269" s="24">
        <v>0.01</v>
      </c>
      <c r="T269" s="162">
        <v>0.41000000000000003</v>
      </c>
      <c r="U269" s="39">
        <f t="shared" si="85"/>
        <v>98.990243902439033</v>
      </c>
      <c r="V269" s="39">
        <f t="shared" si="86"/>
        <v>13.163414634146328</v>
      </c>
      <c r="W269" s="39">
        <f t="shared" si="87"/>
        <v>15.06341463414635</v>
      </c>
      <c r="X269" s="39">
        <f t="shared" si="88"/>
        <v>9.1170731707316506</v>
      </c>
      <c r="Y269" s="39">
        <f t="shared" si="89"/>
        <v>91.170731707317103</v>
      </c>
      <c r="Z269" s="39">
        <f t="shared" si="90"/>
        <v>1.6363636363636367</v>
      </c>
      <c r="AA269" s="153"/>
    </row>
    <row r="270" spans="1:27" s="1" customFormat="1" x14ac:dyDescent="0.25">
      <c r="A270" s="96" t="s">
        <v>677</v>
      </c>
      <c r="B270" s="102">
        <v>42586</v>
      </c>
      <c r="C270" s="102">
        <v>44117</v>
      </c>
      <c r="D270" s="105">
        <v>0.26400000000000001</v>
      </c>
      <c r="E270" s="105">
        <v>0.17599999999999999</v>
      </c>
      <c r="F270" s="105">
        <v>0.105</v>
      </c>
      <c r="G270" s="105">
        <v>6.7000000000000004E-2</v>
      </c>
      <c r="H270" s="105">
        <v>0.01</v>
      </c>
      <c r="I270" s="105">
        <v>1.0999999999999999E-2</v>
      </c>
      <c r="J270" s="39">
        <f t="shared" si="78"/>
        <v>0.254</v>
      </c>
      <c r="K270" s="39">
        <f t="shared" si="79"/>
        <v>0.16599999999999998</v>
      </c>
      <c r="L270" s="39">
        <f t="shared" si="80"/>
        <v>9.5000000000000001E-2</v>
      </c>
      <c r="M270" s="39">
        <f t="shared" si="81"/>
        <v>5.7000000000000002E-2</v>
      </c>
      <c r="N270" s="39">
        <f t="shared" si="82"/>
        <v>2.8590399999999998</v>
      </c>
      <c r="O270" s="39">
        <f t="shared" si="83"/>
        <v>0.46701000000000026</v>
      </c>
      <c r="P270" s="39">
        <f t="shared" si="84"/>
        <v>0.25146000000000002</v>
      </c>
      <c r="Q270" s="166">
        <v>0.05</v>
      </c>
      <c r="R270" s="166">
        <v>0.5</v>
      </c>
      <c r="S270" s="24">
        <v>0.01</v>
      </c>
      <c r="T270" s="162">
        <v>0.41000000000000003</v>
      </c>
      <c r="U270" s="39">
        <f t="shared" si="85"/>
        <v>697.32682926829261</v>
      </c>
      <c r="V270" s="39">
        <f t="shared" si="86"/>
        <v>113.90487804878052</v>
      </c>
      <c r="W270" s="39">
        <f t="shared" si="87"/>
        <v>61.33170731707316</v>
      </c>
      <c r="X270" s="39">
        <f t="shared" si="88"/>
        <v>183.64390243902403</v>
      </c>
      <c r="Y270" s="39">
        <f t="shared" si="89"/>
        <v>573.07317073170736</v>
      </c>
      <c r="Z270" s="39">
        <f t="shared" si="90"/>
        <v>1.530120481927711</v>
      </c>
      <c r="AA270" s="153"/>
    </row>
    <row r="271" spans="1:27" s="1" customFormat="1" x14ac:dyDescent="0.25">
      <c r="A271" s="96" t="s">
        <v>678</v>
      </c>
      <c r="B271" s="102">
        <v>42586</v>
      </c>
      <c r="C271" s="102">
        <v>44117</v>
      </c>
      <c r="D271" s="105">
        <v>0.19400000000000001</v>
      </c>
      <c r="E271" s="105">
        <v>0.13100000000000001</v>
      </c>
      <c r="F271" s="105">
        <v>8.2000000000000003E-2</v>
      </c>
      <c r="G271" s="105">
        <v>5.2999999999999999E-2</v>
      </c>
      <c r="H271" s="105">
        <v>1.0999999999999999E-2</v>
      </c>
      <c r="I271" s="105">
        <v>1.0999999999999999E-2</v>
      </c>
      <c r="J271" s="39">
        <f t="shared" si="78"/>
        <v>0.183</v>
      </c>
      <c r="K271" s="39">
        <f t="shared" si="79"/>
        <v>0.12000000000000001</v>
      </c>
      <c r="L271" s="39">
        <f t="shared" si="80"/>
        <v>7.1000000000000008E-2</v>
      </c>
      <c r="M271" s="39">
        <f t="shared" si="81"/>
        <v>4.1999999999999996E-2</v>
      </c>
      <c r="N271" s="39">
        <f t="shared" si="82"/>
        <v>2.05585</v>
      </c>
      <c r="O271" s="39">
        <f t="shared" si="83"/>
        <v>0.38772000000000034</v>
      </c>
      <c r="P271" s="39">
        <f t="shared" si="84"/>
        <v>0.18462999999999979</v>
      </c>
      <c r="Q271" s="166">
        <v>0.05</v>
      </c>
      <c r="R271" s="166">
        <v>0.5</v>
      </c>
      <c r="S271" s="24">
        <v>0.01</v>
      </c>
      <c r="T271" s="162">
        <v>0.36176470588235293</v>
      </c>
      <c r="U271" s="39">
        <f t="shared" si="85"/>
        <v>568.28373983739834</v>
      </c>
      <c r="V271" s="39">
        <f t="shared" si="86"/>
        <v>107.17463414634155</v>
      </c>
      <c r="W271" s="39">
        <f t="shared" si="87"/>
        <v>51.035934959349532</v>
      </c>
      <c r="X271" s="39">
        <f t="shared" si="88"/>
        <v>154.99024390243918</v>
      </c>
      <c r="Y271" s="39">
        <f t="shared" si="89"/>
        <v>464.97073170731699</v>
      </c>
      <c r="Z271" s="39">
        <f t="shared" si="90"/>
        <v>1.5249999999999999</v>
      </c>
      <c r="AA271" s="153"/>
    </row>
    <row r="272" spans="1:27" s="1" customFormat="1" x14ac:dyDescent="0.25">
      <c r="A272" s="96" t="s">
        <v>679</v>
      </c>
      <c r="B272" s="102">
        <v>42586</v>
      </c>
      <c r="C272" s="102">
        <v>44117</v>
      </c>
      <c r="D272" s="105">
        <v>0.24099999999999999</v>
      </c>
      <c r="E272" s="105">
        <v>0.158</v>
      </c>
      <c r="F272" s="105">
        <v>8.6999999999999994E-2</v>
      </c>
      <c r="G272" s="105">
        <v>6.8000000000000005E-2</v>
      </c>
      <c r="H272" s="105">
        <v>0.02</v>
      </c>
      <c r="I272" s="105">
        <v>1.9E-2</v>
      </c>
      <c r="J272" s="39">
        <f t="shared" si="78"/>
        <v>0.221</v>
      </c>
      <c r="K272" s="39">
        <f t="shared" si="79"/>
        <v>0.13800000000000001</v>
      </c>
      <c r="L272" s="39">
        <f t="shared" si="80"/>
        <v>6.699999999999999E-2</v>
      </c>
      <c r="M272" s="39">
        <f t="shared" si="81"/>
        <v>4.8000000000000001E-2</v>
      </c>
      <c r="N272" s="39">
        <f t="shared" si="82"/>
        <v>2.5118300000000002</v>
      </c>
      <c r="O272" s="39">
        <f t="shared" si="83"/>
        <v>8.1299999999999928E-2</v>
      </c>
      <c r="P272" s="39">
        <f t="shared" si="84"/>
        <v>0.29869000000000012</v>
      </c>
      <c r="Q272" s="166">
        <v>0.05</v>
      </c>
      <c r="R272" s="166">
        <v>0.5</v>
      </c>
      <c r="S272" s="24">
        <v>0.01</v>
      </c>
      <c r="T272" s="162">
        <v>0.43928571428571428</v>
      </c>
      <c r="U272" s="39">
        <f t="shared" si="85"/>
        <v>571.79869918699194</v>
      </c>
      <c r="V272" s="39">
        <f t="shared" si="86"/>
        <v>18.507317073170711</v>
      </c>
      <c r="W272" s="39">
        <f t="shared" si="87"/>
        <v>67.994471544715466</v>
      </c>
      <c r="X272" s="39">
        <f t="shared" si="88"/>
        <v>82.661463414634142</v>
      </c>
      <c r="Y272" s="39">
        <f t="shared" si="89"/>
        <v>504.47804878048777</v>
      </c>
      <c r="Z272" s="39">
        <f t="shared" si="90"/>
        <v>1.6014492753623186</v>
      </c>
      <c r="AA272" s="153"/>
    </row>
    <row r="273" spans="1:27" s="1" customFormat="1" x14ac:dyDescent="0.25">
      <c r="A273" s="96" t="s">
        <v>712</v>
      </c>
      <c r="B273" s="102">
        <v>42586</v>
      </c>
      <c r="C273" s="102">
        <v>44117</v>
      </c>
      <c r="D273" s="105">
        <v>0.33</v>
      </c>
      <c r="E273" s="105">
        <v>0.21099999999999999</v>
      </c>
      <c r="F273" s="105">
        <v>0.11799999999999999</v>
      </c>
      <c r="G273" s="105">
        <v>7.4999999999999997E-2</v>
      </c>
      <c r="H273" s="105">
        <v>8.9999999999999993E-3</v>
      </c>
      <c r="I273" s="105">
        <v>7.0000000000000001E-3</v>
      </c>
      <c r="J273" s="39">
        <f t="shared" si="78"/>
        <v>0.32100000000000001</v>
      </c>
      <c r="K273" s="39">
        <f t="shared" si="79"/>
        <v>0.20199999999999999</v>
      </c>
      <c r="L273" s="39">
        <f t="shared" si="80"/>
        <v>0.109</v>
      </c>
      <c r="M273" s="39">
        <f t="shared" si="81"/>
        <v>6.6000000000000003E-2</v>
      </c>
      <c r="N273" s="39">
        <f t="shared" si="82"/>
        <v>3.6307100000000001</v>
      </c>
      <c r="O273" s="39">
        <f t="shared" si="83"/>
        <v>0.37368000000000035</v>
      </c>
      <c r="P273" s="39">
        <f t="shared" si="84"/>
        <v>0.25385000000000013</v>
      </c>
      <c r="Q273" s="166">
        <v>0.05</v>
      </c>
      <c r="R273" s="166">
        <v>0.5</v>
      </c>
      <c r="S273" s="24">
        <v>0.01</v>
      </c>
      <c r="T273" s="162">
        <v>0.43928571428571428</v>
      </c>
      <c r="U273" s="39">
        <f t="shared" si="85"/>
        <v>826.50308943089419</v>
      </c>
      <c r="V273" s="39">
        <f t="shared" si="86"/>
        <v>85.065365853658619</v>
      </c>
      <c r="W273" s="39">
        <f t="shared" si="87"/>
        <v>57.786991869918729</v>
      </c>
      <c r="X273" s="39">
        <f t="shared" si="88"/>
        <v>136.14829268292667</v>
      </c>
      <c r="Y273" s="39">
        <f t="shared" si="89"/>
        <v>723.28780487804897</v>
      </c>
      <c r="Z273" s="39">
        <f t="shared" si="90"/>
        <v>1.5891089108910892</v>
      </c>
      <c r="AA273" s="153"/>
    </row>
    <row r="274" spans="1:27" s="1" customFormat="1" x14ac:dyDescent="0.25">
      <c r="A274" s="96" t="s">
        <v>537</v>
      </c>
      <c r="B274" s="101">
        <v>42605</v>
      </c>
      <c r="C274" s="22">
        <v>44072</v>
      </c>
      <c r="D274" s="105">
        <v>0.109</v>
      </c>
      <c r="E274" s="105">
        <v>6.6000000000000003E-2</v>
      </c>
      <c r="F274" s="105">
        <v>4.2999999999999997E-2</v>
      </c>
      <c r="G274" s="105">
        <v>2.7E-2</v>
      </c>
      <c r="H274" s="105">
        <v>4.0000000000000001E-3</v>
      </c>
      <c r="I274" s="105">
        <v>5.0000000000000001E-3</v>
      </c>
      <c r="J274" s="39">
        <f t="shared" si="78"/>
        <v>0.105</v>
      </c>
      <c r="K274" s="39">
        <f t="shared" si="79"/>
        <v>6.2E-2</v>
      </c>
      <c r="L274" s="39">
        <f t="shared" si="80"/>
        <v>3.8999999999999993E-2</v>
      </c>
      <c r="M274" s="39">
        <f t="shared" si="81"/>
        <v>2.3E-2</v>
      </c>
      <c r="N274" s="39">
        <f t="shared" si="82"/>
        <v>1.1823499999999998</v>
      </c>
      <c r="O274" s="39">
        <f t="shared" si="83"/>
        <v>0.1888399999999999</v>
      </c>
      <c r="P274" s="39">
        <f t="shared" si="84"/>
        <v>9.2210000000000097E-2</v>
      </c>
      <c r="Q274" s="166">
        <v>0.05</v>
      </c>
      <c r="R274" s="166">
        <v>0.5</v>
      </c>
      <c r="S274" s="24">
        <v>0.01</v>
      </c>
      <c r="T274" s="162">
        <v>1.2011627906976743</v>
      </c>
      <c r="U274" s="39">
        <f t="shared" si="85"/>
        <v>98.433785091965134</v>
      </c>
      <c r="V274" s="39">
        <f t="shared" si="86"/>
        <v>15.721432720232325</v>
      </c>
      <c r="W274" s="39">
        <f t="shared" si="87"/>
        <v>7.6767279767667072</v>
      </c>
      <c r="X274" s="39">
        <f t="shared" si="88"/>
        <v>0.88913843175217278</v>
      </c>
      <c r="Y274" s="39">
        <f t="shared" si="89"/>
        <v>95.582381413359158</v>
      </c>
      <c r="Z274" s="39">
        <f t="shared" si="90"/>
        <v>1.6935483870967742</v>
      </c>
      <c r="AA274" s="153"/>
    </row>
    <row r="275" spans="1:27" s="1" customFormat="1" x14ac:dyDescent="0.25">
      <c r="A275" s="96" t="s">
        <v>538</v>
      </c>
      <c r="B275" s="101">
        <v>42605</v>
      </c>
      <c r="C275" s="22">
        <v>44072</v>
      </c>
      <c r="D275" s="105">
        <v>0.11899999999999999</v>
      </c>
      <c r="E275" s="105">
        <v>7.2999999999999995E-2</v>
      </c>
      <c r="F275" s="105">
        <v>4.7E-2</v>
      </c>
      <c r="G275" s="105">
        <v>0.03</v>
      </c>
      <c r="H275" s="105">
        <v>6.0000000000000001E-3</v>
      </c>
      <c r="I275" s="105">
        <v>8.0000000000000002E-3</v>
      </c>
      <c r="J275" s="39">
        <f t="shared" si="78"/>
        <v>0.11299999999999999</v>
      </c>
      <c r="K275" s="39">
        <f t="shared" si="79"/>
        <v>6.699999999999999E-2</v>
      </c>
      <c r="L275" s="39">
        <f t="shared" si="80"/>
        <v>4.1000000000000002E-2</v>
      </c>
      <c r="M275" s="39">
        <f t="shared" si="81"/>
        <v>2.4E-2</v>
      </c>
      <c r="N275" s="39">
        <f t="shared" si="82"/>
        <v>1.27399</v>
      </c>
      <c r="O275" s="39">
        <f t="shared" si="83"/>
        <v>0.18480000000000019</v>
      </c>
      <c r="P275" s="39">
        <f t="shared" si="84"/>
        <v>8.8170000000000054E-2</v>
      </c>
      <c r="Q275" s="166">
        <v>0.05</v>
      </c>
      <c r="R275" s="166">
        <v>0.5</v>
      </c>
      <c r="S275" s="24">
        <v>0.01</v>
      </c>
      <c r="T275" s="162">
        <v>1.8478197674418606</v>
      </c>
      <c r="U275" s="39">
        <f t="shared" si="85"/>
        <v>68.945576968457473</v>
      </c>
      <c r="V275" s="39">
        <f t="shared" si="86"/>
        <v>10.00097537953277</v>
      </c>
      <c r="W275" s="39">
        <f t="shared" si="87"/>
        <v>4.771569259812793</v>
      </c>
      <c r="X275" s="39">
        <f t="shared" si="88"/>
        <v>1.3004515063320778</v>
      </c>
      <c r="Y275" s="39">
        <f t="shared" si="89"/>
        <v>66.467521434751816</v>
      </c>
      <c r="Z275" s="39">
        <f t="shared" si="90"/>
        <v>1.6865671641791045</v>
      </c>
      <c r="AA275" s="153"/>
    </row>
    <row r="276" spans="1:27" s="1" customFormat="1" x14ac:dyDescent="0.25">
      <c r="A276" s="96" t="s">
        <v>539</v>
      </c>
      <c r="B276" s="101">
        <v>42605</v>
      </c>
      <c r="C276" s="22">
        <v>44072</v>
      </c>
      <c r="D276" s="105">
        <v>0.16400000000000001</v>
      </c>
      <c r="E276" s="105">
        <v>9.9000000000000005E-2</v>
      </c>
      <c r="F276" s="105">
        <v>4.3999999999999997E-2</v>
      </c>
      <c r="G276" s="105">
        <v>0.03</v>
      </c>
      <c r="H276" s="105">
        <v>5.0000000000000001E-3</v>
      </c>
      <c r="I276" s="105">
        <v>7.0000000000000001E-3</v>
      </c>
      <c r="J276" s="39">
        <f t="shared" si="78"/>
        <v>0.159</v>
      </c>
      <c r="K276" s="39">
        <f t="shared" si="79"/>
        <v>9.4E-2</v>
      </c>
      <c r="L276" s="39">
        <f t="shared" si="80"/>
        <v>3.9E-2</v>
      </c>
      <c r="M276" s="39">
        <f t="shared" si="81"/>
        <v>2.4999999999999998E-2</v>
      </c>
      <c r="N276" s="39">
        <f t="shared" si="82"/>
        <v>1.82209</v>
      </c>
      <c r="O276" s="39">
        <f t="shared" si="83"/>
        <v>-0.10969999999999991</v>
      </c>
      <c r="P276" s="39">
        <f t="shared" si="84"/>
        <v>5.1070000000000004E-2</v>
      </c>
      <c r="Q276" s="166">
        <v>0.05</v>
      </c>
      <c r="R276" s="166">
        <v>0.5</v>
      </c>
      <c r="S276" s="24">
        <v>0.01</v>
      </c>
      <c r="T276" s="162">
        <v>0.47085755813953489</v>
      </c>
      <c r="U276" s="39">
        <f t="shared" si="85"/>
        <v>386.97265627411639</v>
      </c>
      <c r="V276" s="39">
        <f t="shared" si="86"/>
        <v>-23.297916345114967</v>
      </c>
      <c r="W276" s="39">
        <f t="shared" si="87"/>
        <v>10.846167618459639</v>
      </c>
      <c r="X276" s="39">
        <f t="shared" si="88"/>
        <v>4.5364037660132457</v>
      </c>
      <c r="Y276" s="39">
        <f t="shared" si="89"/>
        <v>368.58280598857851</v>
      </c>
      <c r="Z276" s="39">
        <f t="shared" si="90"/>
        <v>1.6914893617021276</v>
      </c>
      <c r="AA276" s="153"/>
    </row>
    <row r="277" spans="1:27" s="1" customFormat="1" x14ac:dyDescent="0.25">
      <c r="A277" s="96" t="s">
        <v>540</v>
      </c>
      <c r="B277" s="101">
        <v>42605</v>
      </c>
      <c r="C277" s="22">
        <v>44072</v>
      </c>
      <c r="D277" s="105">
        <v>0.28399999999999997</v>
      </c>
      <c r="E277" s="105">
        <v>0.16900000000000001</v>
      </c>
      <c r="F277" s="105">
        <v>4.1000000000000002E-2</v>
      </c>
      <c r="G277" s="105">
        <v>2.5999999999999999E-2</v>
      </c>
      <c r="H277" s="105">
        <v>3.0000000000000001E-3</v>
      </c>
      <c r="I277" s="105">
        <v>4.0000000000000001E-3</v>
      </c>
      <c r="J277" s="39">
        <f t="shared" si="78"/>
        <v>0.28099999999999997</v>
      </c>
      <c r="K277" s="39">
        <f t="shared" si="79"/>
        <v>0.16600000000000001</v>
      </c>
      <c r="L277" s="39">
        <f t="shared" si="80"/>
        <v>3.7999999999999999E-2</v>
      </c>
      <c r="M277" s="39">
        <f t="shared" si="81"/>
        <v>2.3E-2</v>
      </c>
      <c r="N277" s="39">
        <f t="shared" si="82"/>
        <v>3.2694899999999993</v>
      </c>
      <c r="O277" s="39">
        <f t="shared" si="83"/>
        <v>-0.78786999999999974</v>
      </c>
      <c r="P277" s="39">
        <f t="shared" si="84"/>
        <v>-0.19410999999999989</v>
      </c>
      <c r="Q277" s="166">
        <v>0.05</v>
      </c>
      <c r="R277" s="166">
        <v>0.5</v>
      </c>
      <c r="S277" s="24">
        <v>0.01</v>
      </c>
      <c r="T277" s="162">
        <v>1.3805232558139535</v>
      </c>
      <c r="U277" s="39">
        <f t="shared" si="85"/>
        <v>236.82976626658234</v>
      </c>
      <c r="V277" s="39">
        <f t="shared" si="86"/>
        <v>-57.070389555695911</v>
      </c>
      <c r="W277" s="39">
        <f t="shared" si="87"/>
        <v>-14.060610654874701</v>
      </c>
      <c r="X277" s="39">
        <f t="shared" si="88"/>
        <v>2.3208591282375894</v>
      </c>
      <c r="Y277" s="39">
        <f t="shared" si="89"/>
        <v>222.41566645609598</v>
      </c>
      <c r="Z277" s="39">
        <f t="shared" si="90"/>
        <v>1.6927710843373491</v>
      </c>
      <c r="AA277" s="153"/>
    </row>
    <row r="278" spans="1:27" s="1" customFormat="1" x14ac:dyDescent="0.25">
      <c r="A278" s="96" t="s">
        <v>541</v>
      </c>
      <c r="B278" s="101">
        <v>42605</v>
      </c>
      <c r="C278" s="22">
        <v>44072</v>
      </c>
      <c r="D278" s="105">
        <v>0.253</v>
      </c>
      <c r="E278" s="105">
        <v>0.159</v>
      </c>
      <c r="F278" s="105">
        <v>6.5000000000000002E-2</v>
      </c>
      <c r="G278" s="105">
        <v>4.3999999999999997E-2</v>
      </c>
      <c r="H278" s="105">
        <v>7.0000000000000001E-3</v>
      </c>
      <c r="I278" s="105">
        <v>8.0000000000000002E-3</v>
      </c>
      <c r="J278" s="39">
        <f t="shared" si="78"/>
        <v>0.246</v>
      </c>
      <c r="K278" s="39">
        <f t="shared" si="79"/>
        <v>0.152</v>
      </c>
      <c r="L278" s="39">
        <f t="shared" si="80"/>
        <v>5.8000000000000003E-2</v>
      </c>
      <c r="M278" s="39">
        <f t="shared" si="81"/>
        <v>3.6999999999999998E-2</v>
      </c>
      <c r="N278" s="39">
        <f t="shared" si="82"/>
        <v>2.8228200000000001</v>
      </c>
      <c r="O278" s="39">
        <f t="shared" si="83"/>
        <v>-0.21445999999999993</v>
      </c>
      <c r="P278" s="39">
        <f t="shared" si="84"/>
        <v>5.5619999999999947E-2</v>
      </c>
      <c r="Q278" s="166">
        <v>0.05</v>
      </c>
      <c r="R278" s="166">
        <v>0.5</v>
      </c>
      <c r="S278" s="24">
        <v>0.01</v>
      </c>
      <c r="T278" s="162">
        <v>1.5041860465116281</v>
      </c>
      <c r="U278" s="39">
        <f t="shared" si="85"/>
        <v>187.66428571428568</v>
      </c>
      <c r="V278" s="39">
        <f t="shared" si="86"/>
        <v>-14.257544836116258</v>
      </c>
      <c r="W278" s="39">
        <f t="shared" si="87"/>
        <v>3.6976808905380296</v>
      </c>
      <c r="X278" s="39">
        <f t="shared" si="88"/>
        <v>22.010575139146503</v>
      </c>
      <c r="Y278" s="39">
        <f t="shared" si="89"/>
        <v>166.85435992578846</v>
      </c>
      <c r="Z278" s="39">
        <f t="shared" si="90"/>
        <v>1.618421052631579</v>
      </c>
      <c r="AA278" s="153"/>
    </row>
    <row r="279" spans="1:27" s="1" customFormat="1" x14ac:dyDescent="0.25">
      <c r="A279" s="96" t="s">
        <v>542</v>
      </c>
      <c r="B279" s="101">
        <v>42605</v>
      </c>
      <c r="C279" s="22">
        <v>44072</v>
      </c>
      <c r="D279" s="105">
        <v>0.255</v>
      </c>
      <c r="E279" s="105">
        <v>0.153</v>
      </c>
      <c r="F279" s="105">
        <v>4.1000000000000002E-2</v>
      </c>
      <c r="G279" s="105">
        <v>2.8000000000000001E-2</v>
      </c>
      <c r="H279" s="105">
        <v>5.0000000000000001E-3</v>
      </c>
      <c r="I279" s="105">
        <v>5.0000000000000001E-3</v>
      </c>
      <c r="J279" s="39">
        <f t="shared" si="78"/>
        <v>0.25</v>
      </c>
      <c r="K279" s="39">
        <f t="shared" si="79"/>
        <v>0.14799999999999999</v>
      </c>
      <c r="L279" s="39">
        <f t="shared" si="80"/>
        <v>3.6000000000000004E-2</v>
      </c>
      <c r="M279" s="39">
        <f t="shared" si="81"/>
        <v>2.3E-2</v>
      </c>
      <c r="N279" s="39">
        <f t="shared" si="82"/>
        <v>2.9052199999999999</v>
      </c>
      <c r="O279" s="39">
        <f t="shared" si="83"/>
        <v>-0.66159999999999985</v>
      </c>
      <c r="P279" s="39">
        <f t="shared" si="84"/>
        <v>-0.12713999999999998</v>
      </c>
      <c r="Q279" s="166">
        <v>0.05</v>
      </c>
      <c r="R279" s="166">
        <v>0.5</v>
      </c>
      <c r="S279" s="24">
        <v>0.01</v>
      </c>
      <c r="T279" s="162">
        <v>1.9776162790697678</v>
      </c>
      <c r="U279" s="39">
        <f t="shared" si="85"/>
        <v>146.90514184918416</v>
      </c>
      <c r="V279" s="39">
        <f t="shared" si="86"/>
        <v>-33.454417168896065</v>
      </c>
      <c r="W279" s="39">
        <f t="shared" si="87"/>
        <v>-6.4289519329707465</v>
      </c>
      <c r="X279" s="39">
        <f t="shared" si="88"/>
        <v>2.1601763927678825</v>
      </c>
      <c r="Y279" s="39">
        <f t="shared" si="89"/>
        <v>137.71124503895339</v>
      </c>
      <c r="Z279" s="39">
        <f t="shared" si="90"/>
        <v>1.6891891891891893</v>
      </c>
      <c r="AA279" s="153"/>
    </row>
    <row r="280" spans="1:27" s="1" customFormat="1" x14ac:dyDescent="0.25">
      <c r="A280" s="96" t="s">
        <v>543</v>
      </c>
      <c r="B280" s="101">
        <v>42605</v>
      </c>
      <c r="C280" s="22">
        <v>44072</v>
      </c>
      <c r="D280" s="105">
        <v>0.246</v>
      </c>
      <c r="E280" s="105">
        <v>0.14699999999999999</v>
      </c>
      <c r="F280" s="105">
        <v>3.1E-2</v>
      </c>
      <c r="G280" s="105">
        <v>2.1000000000000001E-2</v>
      </c>
      <c r="H280" s="105">
        <v>5.0000000000000001E-3</v>
      </c>
      <c r="I280" s="105">
        <v>4.0000000000000001E-3</v>
      </c>
      <c r="J280" s="39">
        <f t="shared" si="78"/>
        <v>0.24099999999999999</v>
      </c>
      <c r="K280" s="39">
        <f t="shared" si="79"/>
        <v>0.14199999999999999</v>
      </c>
      <c r="L280" s="39">
        <f t="shared" si="80"/>
        <v>2.5999999999999999E-2</v>
      </c>
      <c r="M280" s="39">
        <f t="shared" si="81"/>
        <v>1.6E-2</v>
      </c>
      <c r="N280" s="39">
        <f t="shared" si="82"/>
        <v>2.81453</v>
      </c>
      <c r="O280" s="39">
        <f t="shared" si="83"/>
        <v>-0.80440999999999996</v>
      </c>
      <c r="P280" s="39">
        <f t="shared" si="84"/>
        <v>-0.20774999999999996</v>
      </c>
      <c r="Q280" s="166">
        <v>0.05</v>
      </c>
      <c r="R280" s="166">
        <v>0.5</v>
      </c>
      <c r="S280" s="24">
        <v>0.01</v>
      </c>
      <c r="T280" s="162">
        <v>2.4959302325581398</v>
      </c>
      <c r="U280" s="39">
        <f t="shared" si="85"/>
        <v>112.76477055672022</v>
      </c>
      <c r="V280" s="39">
        <f t="shared" si="86"/>
        <v>-32.2288655951549</v>
      </c>
      <c r="W280" s="39">
        <f t="shared" si="87"/>
        <v>-8.3235499650593958</v>
      </c>
      <c r="X280" s="39">
        <f t="shared" si="88"/>
        <v>0.42789657582108664</v>
      </c>
      <c r="Y280" s="39">
        <f t="shared" si="89"/>
        <v>105.90440251572326</v>
      </c>
      <c r="Z280" s="39">
        <f t="shared" si="90"/>
        <v>1.6971830985915495</v>
      </c>
      <c r="AA280" s="153"/>
    </row>
    <row r="281" spans="1:27" s="1" customFormat="1" x14ac:dyDescent="0.25">
      <c r="A281" s="96" t="s">
        <v>544</v>
      </c>
      <c r="B281" s="101">
        <v>42605</v>
      </c>
      <c r="C281" s="22">
        <v>44072</v>
      </c>
      <c r="D281" s="105">
        <v>0.126</v>
      </c>
      <c r="E281" s="105">
        <v>7.6999999999999999E-2</v>
      </c>
      <c r="F281" s="105">
        <v>4.9000000000000002E-2</v>
      </c>
      <c r="G281" s="105">
        <v>3.2000000000000001E-2</v>
      </c>
      <c r="H281" s="105">
        <v>5.0000000000000001E-3</v>
      </c>
      <c r="I281" s="105">
        <v>6.0000000000000001E-3</v>
      </c>
      <c r="J281" s="39">
        <f t="shared" si="78"/>
        <v>0.121</v>
      </c>
      <c r="K281" s="39">
        <f t="shared" si="79"/>
        <v>7.1999999999999995E-2</v>
      </c>
      <c r="L281" s="39">
        <f t="shared" si="80"/>
        <v>4.4000000000000004E-2</v>
      </c>
      <c r="M281" s="39">
        <f t="shared" si="81"/>
        <v>2.7E-2</v>
      </c>
      <c r="N281" s="39">
        <f t="shared" si="82"/>
        <v>1.3639299999999999</v>
      </c>
      <c r="O281" s="39">
        <f t="shared" si="83"/>
        <v>0.19647000000000026</v>
      </c>
      <c r="P281" s="39">
        <f t="shared" si="84"/>
        <v>0.12556999999999996</v>
      </c>
      <c r="Q281" s="166">
        <v>0.05</v>
      </c>
      <c r="R281" s="166">
        <v>0.5</v>
      </c>
      <c r="S281" s="24">
        <v>0.01</v>
      </c>
      <c r="T281" s="162">
        <v>1.4620639534883721</v>
      </c>
      <c r="U281" s="39">
        <f t="shared" si="85"/>
        <v>93.287984889153975</v>
      </c>
      <c r="V281" s="39">
        <f t="shared" si="86"/>
        <v>13.437852669251431</v>
      </c>
      <c r="W281" s="39">
        <f t="shared" si="87"/>
        <v>8.5885435928024627</v>
      </c>
      <c r="X281" s="39">
        <f t="shared" si="88"/>
        <v>2.5566597077243975</v>
      </c>
      <c r="Y281" s="39">
        <f t="shared" si="89"/>
        <v>89.483089770354908</v>
      </c>
      <c r="Z281" s="39">
        <f t="shared" si="90"/>
        <v>1.6805555555555556</v>
      </c>
      <c r="AA281" s="153"/>
    </row>
    <row r="282" spans="1:27" s="1" customFormat="1" x14ac:dyDescent="0.25">
      <c r="A282" s="96" t="s">
        <v>545</v>
      </c>
      <c r="B282" s="101">
        <v>42605</v>
      </c>
      <c r="C282" s="22">
        <v>44072</v>
      </c>
      <c r="D282" s="105">
        <v>0.13300000000000001</v>
      </c>
      <c r="E282" s="105">
        <v>0.08</v>
      </c>
      <c r="F282" s="105">
        <v>5.1999999999999998E-2</v>
      </c>
      <c r="G282" s="105">
        <v>3.2000000000000001E-2</v>
      </c>
      <c r="H282" s="105">
        <v>4.0000000000000001E-3</v>
      </c>
      <c r="I282" s="105">
        <v>6.0000000000000001E-3</v>
      </c>
      <c r="J282" s="39">
        <f t="shared" si="78"/>
        <v>0.129</v>
      </c>
      <c r="K282" s="39">
        <f t="shared" si="79"/>
        <v>7.5999999999999998E-2</v>
      </c>
      <c r="L282" s="39">
        <f t="shared" si="80"/>
        <v>4.8000000000000001E-2</v>
      </c>
      <c r="M282" s="39">
        <f t="shared" si="81"/>
        <v>2.8000000000000001E-2</v>
      </c>
      <c r="N282" s="39">
        <f t="shared" si="82"/>
        <v>1.4524900000000001</v>
      </c>
      <c r="O282" s="39">
        <f t="shared" si="83"/>
        <v>0.23449000000000009</v>
      </c>
      <c r="P282" s="39">
        <f t="shared" si="84"/>
        <v>0.10632999999999992</v>
      </c>
      <c r="Q282" s="166">
        <v>0.05</v>
      </c>
      <c r="R282" s="166">
        <v>0.5</v>
      </c>
      <c r="S282" s="24">
        <v>0.01</v>
      </c>
      <c r="T282" s="162">
        <v>1.4575581395348836</v>
      </c>
      <c r="U282" s="39">
        <f t="shared" si="85"/>
        <v>99.652285600319104</v>
      </c>
      <c r="V282" s="39">
        <f t="shared" si="86"/>
        <v>16.087865975269253</v>
      </c>
      <c r="W282" s="39">
        <f t="shared" si="87"/>
        <v>7.2950777822098081</v>
      </c>
      <c r="X282" s="39">
        <f t="shared" si="88"/>
        <v>0.36636617471076943</v>
      </c>
      <c r="Y282" s="39">
        <f t="shared" si="89"/>
        <v>97.08703629836458</v>
      </c>
      <c r="Z282" s="39">
        <f t="shared" si="90"/>
        <v>1.6973684210526316</v>
      </c>
      <c r="AA282" s="153"/>
    </row>
    <row r="283" spans="1:27" s="1" customFormat="1" x14ac:dyDescent="0.25">
      <c r="A283" s="96" t="s">
        <v>547</v>
      </c>
      <c r="B283" s="101">
        <v>42605</v>
      </c>
      <c r="C283" s="22">
        <v>44072</v>
      </c>
      <c r="D283" s="105">
        <v>0.11700000000000001</v>
      </c>
      <c r="E283" s="105">
        <v>7.3999999999999996E-2</v>
      </c>
      <c r="F283" s="105">
        <v>5.0999999999999997E-2</v>
      </c>
      <c r="G283" s="105">
        <v>3.6999999999999998E-2</v>
      </c>
      <c r="H283" s="105">
        <v>1.2E-2</v>
      </c>
      <c r="I283" s="105">
        <v>0.01</v>
      </c>
      <c r="J283" s="39">
        <f t="shared" si="78"/>
        <v>0.10500000000000001</v>
      </c>
      <c r="K283" s="39">
        <f t="shared" si="79"/>
        <v>6.2E-2</v>
      </c>
      <c r="L283" s="39">
        <f t="shared" si="80"/>
        <v>3.8999999999999993E-2</v>
      </c>
      <c r="M283" s="39">
        <f t="shared" si="81"/>
        <v>2.4999999999999998E-2</v>
      </c>
      <c r="N283" s="39">
        <f t="shared" si="82"/>
        <v>1.1821900000000001</v>
      </c>
      <c r="O283" s="39">
        <f t="shared" si="83"/>
        <v>0.18351999999999979</v>
      </c>
      <c r="P283" s="39">
        <f t="shared" si="84"/>
        <v>0.14125000000000004</v>
      </c>
      <c r="Q283" s="166">
        <v>0.05</v>
      </c>
      <c r="R283" s="166">
        <v>0.5</v>
      </c>
      <c r="S283" s="24">
        <v>0.01</v>
      </c>
      <c r="T283" s="162">
        <v>1.413081395348837</v>
      </c>
      <c r="U283" s="39">
        <f t="shared" si="85"/>
        <v>83.660432009874526</v>
      </c>
      <c r="V283" s="39">
        <f t="shared" si="86"/>
        <v>12.987220736473963</v>
      </c>
      <c r="W283" s="39">
        <f t="shared" si="87"/>
        <v>9.9958856202427508</v>
      </c>
      <c r="X283" s="39">
        <f t="shared" si="88"/>
        <v>0.75579510388805826</v>
      </c>
      <c r="Y283" s="39">
        <f t="shared" si="89"/>
        <v>81.247973667969589</v>
      </c>
      <c r="Z283" s="39">
        <f t="shared" si="90"/>
        <v>1.6935483870967745</v>
      </c>
      <c r="AA283" s="153"/>
    </row>
    <row r="284" spans="1:27" s="1" customFormat="1" x14ac:dyDescent="0.25">
      <c r="A284" s="96" t="s">
        <v>548</v>
      </c>
      <c r="B284" s="101">
        <v>42605</v>
      </c>
      <c r="C284" s="22">
        <v>44072</v>
      </c>
      <c r="D284" s="105">
        <v>0.17899999999999999</v>
      </c>
      <c r="E284" s="105">
        <v>0.109</v>
      </c>
      <c r="F284" s="105">
        <v>7.3999999999999996E-2</v>
      </c>
      <c r="G284" s="105">
        <v>4.5999999999999999E-2</v>
      </c>
      <c r="H284" s="105">
        <v>8.0000000000000002E-3</v>
      </c>
      <c r="I284" s="105">
        <v>8.0000000000000002E-3</v>
      </c>
      <c r="J284" s="39">
        <f t="shared" si="78"/>
        <v>0.17099999999999999</v>
      </c>
      <c r="K284" s="39">
        <f t="shared" si="79"/>
        <v>0.10100000000000001</v>
      </c>
      <c r="L284" s="39">
        <f t="shared" si="80"/>
        <v>6.6000000000000003E-2</v>
      </c>
      <c r="M284" s="39">
        <f t="shared" si="81"/>
        <v>3.7999999999999999E-2</v>
      </c>
      <c r="N284" s="39">
        <f t="shared" si="82"/>
        <v>1.92167</v>
      </c>
      <c r="O284" s="39">
        <f t="shared" si="83"/>
        <v>0.35837000000000035</v>
      </c>
      <c r="P284" s="39">
        <f t="shared" si="84"/>
        <v>0.14458999999999989</v>
      </c>
      <c r="Q284" s="166">
        <v>0.05</v>
      </c>
      <c r="R284" s="166">
        <v>0.5</v>
      </c>
      <c r="S284" s="24">
        <v>0.01</v>
      </c>
      <c r="T284" s="162">
        <v>1.2201162790697673</v>
      </c>
      <c r="U284" s="39">
        <f t="shared" si="85"/>
        <v>157.49892309158486</v>
      </c>
      <c r="V284" s="39">
        <f t="shared" si="86"/>
        <v>29.371790717621305</v>
      </c>
      <c r="W284" s="39">
        <f t="shared" si="87"/>
        <v>11.850509863718662</v>
      </c>
      <c r="X284" s="39">
        <f t="shared" si="88"/>
        <v>1.531821214142836</v>
      </c>
      <c r="Y284" s="39">
        <f t="shared" si="89"/>
        <v>153.18212141427614</v>
      </c>
      <c r="Z284" s="39">
        <f t="shared" si="90"/>
        <v>1.6930693069306928</v>
      </c>
      <c r="AA284" s="153"/>
    </row>
    <row r="285" spans="1:27" s="1" customFormat="1" x14ac:dyDescent="0.25">
      <c r="A285" s="96" t="s">
        <v>549</v>
      </c>
      <c r="B285" s="101">
        <v>42605</v>
      </c>
      <c r="C285" s="22">
        <v>44072</v>
      </c>
      <c r="D285" s="105">
        <v>0.14199999999999999</v>
      </c>
      <c r="E285" s="105">
        <v>8.5999999999999993E-2</v>
      </c>
      <c r="F285" s="105">
        <v>5.3999999999999999E-2</v>
      </c>
      <c r="G285" s="105">
        <v>3.2000000000000001E-2</v>
      </c>
      <c r="H285" s="105">
        <v>2E-3</v>
      </c>
      <c r="I285" s="105">
        <v>3.0000000000000001E-3</v>
      </c>
      <c r="J285" s="39">
        <f t="shared" si="78"/>
        <v>0.13999999999999999</v>
      </c>
      <c r="K285" s="39">
        <f t="shared" si="79"/>
        <v>8.3999999999999991E-2</v>
      </c>
      <c r="L285" s="39">
        <f t="shared" si="80"/>
        <v>5.1999999999999998E-2</v>
      </c>
      <c r="M285" s="39">
        <f t="shared" si="81"/>
        <v>0.03</v>
      </c>
      <c r="N285" s="39">
        <f t="shared" si="82"/>
        <v>1.5765199999999999</v>
      </c>
      <c r="O285" s="39">
        <f t="shared" si="83"/>
        <v>0.25356000000000023</v>
      </c>
      <c r="P285" s="39">
        <f t="shared" si="84"/>
        <v>0.10660000000000003</v>
      </c>
      <c r="Q285" s="166">
        <v>0.05</v>
      </c>
      <c r="R285" s="166">
        <v>0.5</v>
      </c>
      <c r="S285" s="24">
        <v>0.01</v>
      </c>
      <c r="T285" s="162">
        <v>2.1923255813953491</v>
      </c>
      <c r="U285" s="39">
        <f t="shared" si="85"/>
        <v>71.91085180863476</v>
      </c>
      <c r="V285" s="39">
        <f t="shared" si="86"/>
        <v>11.565800360666183</v>
      </c>
      <c r="W285" s="39">
        <f t="shared" si="87"/>
        <v>4.8624164633499527</v>
      </c>
      <c r="X285" s="39">
        <f t="shared" si="88"/>
        <v>3.4100774371486109</v>
      </c>
      <c r="Y285" s="39">
        <f t="shared" si="89"/>
        <v>68.201548742972292</v>
      </c>
      <c r="Z285" s="39">
        <f t="shared" si="90"/>
        <v>1.6666666666666667</v>
      </c>
      <c r="AA285" s="153"/>
    </row>
    <row r="286" spans="1:27" s="1" customFormat="1" x14ac:dyDescent="0.25">
      <c r="A286" s="96" t="s">
        <v>550</v>
      </c>
      <c r="B286" s="101">
        <v>42605</v>
      </c>
      <c r="C286" s="22">
        <v>44072</v>
      </c>
      <c r="D286" s="105">
        <v>0.123</v>
      </c>
      <c r="E286" s="105">
        <v>7.5999999999999998E-2</v>
      </c>
      <c r="F286" s="105">
        <v>4.9000000000000002E-2</v>
      </c>
      <c r="G286" s="105">
        <v>3.1E-2</v>
      </c>
      <c r="H286" s="105">
        <v>4.0000000000000001E-3</v>
      </c>
      <c r="I286" s="105">
        <v>4.0000000000000001E-3</v>
      </c>
      <c r="J286" s="39">
        <f t="shared" si="78"/>
        <v>0.11899999999999999</v>
      </c>
      <c r="K286" s="39">
        <f t="shared" si="79"/>
        <v>7.1999999999999995E-2</v>
      </c>
      <c r="L286" s="39">
        <f t="shared" si="80"/>
        <v>4.4999999999999998E-2</v>
      </c>
      <c r="M286" s="39">
        <f t="shared" si="81"/>
        <v>2.7E-2</v>
      </c>
      <c r="N286" s="39">
        <f t="shared" si="82"/>
        <v>1.3386899999999999</v>
      </c>
      <c r="O286" s="39">
        <f t="shared" si="83"/>
        <v>0.22836000000000012</v>
      </c>
      <c r="P286" s="39">
        <f t="shared" si="84"/>
        <v>0.12131</v>
      </c>
      <c r="Q286" s="166">
        <v>0.05</v>
      </c>
      <c r="R286" s="166">
        <v>0.5</v>
      </c>
      <c r="S286" s="24">
        <v>0.01</v>
      </c>
      <c r="T286" s="162">
        <v>1.2359302325581394</v>
      </c>
      <c r="U286" s="39">
        <f t="shared" si="85"/>
        <v>108.31436635619532</v>
      </c>
      <c r="V286" s="39">
        <f t="shared" si="86"/>
        <v>18.476771097939608</v>
      </c>
      <c r="W286" s="39">
        <f t="shared" si="87"/>
        <v>9.8152789538056275</v>
      </c>
      <c r="X286" s="39">
        <f t="shared" si="88"/>
        <v>7.3450747953711248</v>
      </c>
      <c r="Y286" s="39">
        <f t="shared" si="89"/>
        <v>101.53485746542479</v>
      </c>
      <c r="Z286" s="39">
        <f t="shared" si="90"/>
        <v>1.6527777777777779</v>
      </c>
      <c r="AA286" s="153"/>
    </row>
    <row r="287" spans="1:27" s="1" customFormat="1" x14ac:dyDescent="0.25">
      <c r="A287" s="96" t="s">
        <v>551</v>
      </c>
      <c r="B287" s="101">
        <v>42605</v>
      </c>
      <c r="C287" s="22">
        <v>44072</v>
      </c>
      <c r="D287" s="105">
        <v>0.25600000000000001</v>
      </c>
      <c r="E287" s="105">
        <v>0.154</v>
      </c>
      <c r="F287" s="105">
        <v>0.10100000000000001</v>
      </c>
      <c r="G287" s="105">
        <v>5.8999999999999997E-2</v>
      </c>
      <c r="H287" s="105">
        <v>7.0000000000000001E-3</v>
      </c>
      <c r="I287" s="105">
        <v>8.0000000000000002E-3</v>
      </c>
      <c r="J287" s="39">
        <f t="shared" si="78"/>
        <v>0.249</v>
      </c>
      <c r="K287" s="39">
        <f t="shared" si="79"/>
        <v>0.14699999999999999</v>
      </c>
      <c r="L287" s="39">
        <f t="shared" si="80"/>
        <v>9.4E-2</v>
      </c>
      <c r="M287" s="39">
        <f t="shared" si="81"/>
        <v>5.1999999999999998E-2</v>
      </c>
      <c r="N287" s="39">
        <f t="shared" si="82"/>
        <v>2.8017299999999996</v>
      </c>
      <c r="O287" s="39">
        <f t="shared" si="83"/>
        <v>0.48643000000000014</v>
      </c>
      <c r="P287" s="39">
        <f t="shared" si="84"/>
        <v>0.14481000000000005</v>
      </c>
      <c r="Q287" s="166">
        <v>0.05</v>
      </c>
      <c r="R287" s="166">
        <v>0.5</v>
      </c>
      <c r="S287" s="24">
        <v>0.01</v>
      </c>
      <c r="T287" s="162">
        <v>1.5077906976744186</v>
      </c>
      <c r="U287" s="39">
        <f t="shared" si="85"/>
        <v>185.81690444975703</v>
      </c>
      <c r="V287" s="39">
        <f t="shared" si="86"/>
        <v>32.261108968921114</v>
      </c>
      <c r="W287" s="39">
        <f t="shared" si="87"/>
        <v>9.6041181460630849</v>
      </c>
      <c r="X287" s="39">
        <f t="shared" si="88"/>
        <v>1.5937225264131745</v>
      </c>
      <c r="Y287" s="39">
        <f t="shared" si="89"/>
        <v>180.62188632682967</v>
      </c>
      <c r="Z287" s="39">
        <f t="shared" si="90"/>
        <v>1.6938775510204083</v>
      </c>
      <c r="AA287" s="153"/>
    </row>
    <row r="288" spans="1:27" s="1" customFormat="1" x14ac:dyDescent="0.25">
      <c r="A288" s="96" t="s">
        <v>552</v>
      </c>
      <c r="B288" s="101">
        <v>42605</v>
      </c>
      <c r="C288" s="22">
        <v>44072</v>
      </c>
      <c r="D288" s="105">
        <v>0.125</v>
      </c>
      <c r="E288" s="105">
        <v>7.4999999999999997E-2</v>
      </c>
      <c r="F288" s="105">
        <v>4.8000000000000001E-2</v>
      </c>
      <c r="G288" s="105">
        <v>2.8000000000000001E-2</v>
      </c>
      <c r="H288" s="105">
        <v>2E-3</v>
      </c>
      <c r="I288" s="105">
        <v>2E-3</v>
      </c>
      <c r="J288" s="39">
        <f t="shared" si="78"/>
        <v>0.123</v>
      </c>
      <c r="K288" s="39">
        <f t="shared" si="79"/>
        <v>7.2999999999999995E-2</v>
      </c>
      <c r="L288" s="39">
        <f t="shared" si="80"/>
        <v>4.5999999999999999E-2</v>
      </c>
      <c r="M288" s="39">
        <f t="shared" si="81"/>
        <v>2.6000000000000002E-2</v>
      </c>
      <c r="N288" s="39">
        <f t="shared" si="82"/>
        <v>1.3846299999999998</v>
      </c>
      <c r="O288" s="39">
        <f t="shared" si="83"/>
        <v>0.23033000000000003</v>
      </c>
      <c r="P288" s="39">
        <f t="shared" si="84"/>
        <v>8.2510000000000139E-2</v>
      </c>
      <c r="Q288" s="166">
        <v>0.05</v>
      </c>
      <c r="R288" s="166">
        <v>0.5</v>
      </c>
      <c r="S288" s="24">
        <v>0.01</v>
      </c>
      <c r="T288" s="162">
        <v>2.1327519379844966</v>
      </c>
      <c r="U288" s="39">
        <f t="shared" si="85"/>
        <v>64.922224443434772</v>
      </c>
      <c r="V288" s="39">
        <f t="shared" si="86"/>
        <v>10.799661971830984</v>
      </c>
      <c r="W288" s="39">
        <f t="shared" si="87"/>
        <v>3.8687105860972339</v>
      </c>
      <c r="X288" s="39">
        <f t="shared" si="88"/>
        <v>1.3770940481599143</v>
      </c>
      <c r="Y288" s="39">
        <f t="shared" si="89"/>
        <v>62.595184007269417</v>
      </c>
      <c r="Z288" s="39">
        <f t="shared" si="90"/>
        <v>1.6849315068493151</v>
      </c>
      <c r="AA288" s="153"/>
    </row>
    <row r="289" spans="1:27" s="1" customFormat="1" x14ac:dyDescent="0.25">
      <c r="A289" s="96" t="s">
        <v>553</v>
      </c>
      <c r="B289" s="101">
        <v>42605</v>
      </c>
      <c r="C289" s="22">
        <v>44072</v>
      </c>
      <c r="D289" s="105">
        <v>0.124</v>
      </c>
      <c r="E289" s="105">
        <v>7.3999999999999996E-2</v>
      </c>
      <c r="F289" s="105">
        <v>0.05</v>
      </c>
      <c r="G289" s="105">
        <v>2.8000000000000001E-2</v>
      </c>
      <c r="H289" s="105">
        <v>2E-3</v>
      </c>
      <c r="I289" s="105">
        <v>3.0000000000000001E-3</v>
      </c>
      <c r="J289" s="39">
        <f t="shared" si="78"/>
        <v>0.122</v>
      </c>
      <c r="K289" s="39">
        <f t="shared" si="79"/>
        <v>7.1999999999999995E-2</v>
      </c>
      <c r="L289" s="39">
        <f t="shared" si="80"/>
        <v>4.8000000000000001E-2</v>
      </c>
      <c r="M289" s="39">
        <f t="shared" si="81"/>
        <v>2.6000000000000002E-2</v>
      </c>
      <c r="N289" s="39">
        <f t="shared" si="82"/>
        <v>1.3696999999999999</v>
      </c>
      <c r="O289" s="39">
        <f t="shared" si="83"/>
        <v>0.27782000000000018</v>
      </c>
      <c r="P289" s="39">
        <f t="shared" si="84"/>
        <v>6.8980000000000097E-2</v>
      </c>
      <c r="Q289" s="166">
        <v>0.05</v>
      </c>
      <c r="R289" s="166">
        <v>0.5</v>
      </c>
      <c r="S289" s="24">
        <v>0.01</v>
      </c>
      <c r="T289" s="162">
        <v>2.0258720930232559</v>
      </c>
      <c r="U289" s="39">
        <f t="shared" si="85"/>
        <v>67.610388864973444</v>
      </c>
      <c r="V289" s="39">
        <f t="shared" si="86"/>
        <v>13.713600229588184</v>
      </c>
      <c r="W289" s="39">
        <f t="shared" si="87"/>
        <v>3.4049533649017119</v>
      </c>
      <c r="X289" s="39">
        <f t="shared" si="88"/>
        <v>0.52718037021091257</v>
      </c>
      <c r="Y289" s="39">
        <f t="shared" si="89"/>
        <v>65.897546276366768</v>
      </c>
      <c r="Z289" s="39">
        <f t="shared" si="90"/>
        <v>1.6944444444444446</v>
      </c>
      <c r="AA289" s="153"/>
    </row>
    <row r="290" spans="1:27" s="1" customFormat="1" x14ac:dyDescent="0.25">
      <c r="A290" s="96" t="s">
        <v>554</v>
      </c>
      <c r="B290" s="101">
        <v>42605</v>
      </c>
      <c r="C290" s="22">
        <v>44072</v>
      </c>
      <c r="D290" s="105">
        <v>0.22500000000000001</v>
      </c>
      <c r="E290" s="105">
        <v>0.156</v>
      </c>
      <c r="F290" s="105">
        <v>9.7000000000000003E-2</v>
      </c>
      <c r="G290" s="105">
        <v>0.06</v>
      </c>
      <c r="H290" s="105">
        <v>1.2999999999999999E-2</v>
      </c>
      <c r="I290" s="105">
        <v>1.4E-2</v>
      </c>
      <c r="J290" s="39">
        <f t="shared" si="78"/>
        <v>0.21199999999999999</v>
      </c>
      <c r="K290" s="39">
        <f t="shared" si="79"/>
        <v>0.14299999999999999</v>
      </c>
      <c r="L290" s="39">
        <f t="shared" si="80"/>
        <v>8.4000000000000005E-2</v>
      </c>
      <c r="M290" s="39">
        <f t="shared" si="81"/>
        <v>4.7E-2</v>
      </c>
      <c r="N290" s="39">
        <f t="shared" si="82"/>
        <v>2.3790799999999996</v>
      </c>
      <c r="O290" s="39">
        <f t="shared" si="83"/>
        <v>0.49034000000000033</v>
      </c>
      <c r="P290" s="39">
        <f t="shared" si="84"/>
        <v>0.15999999999999998</v>
      </c>
      <c r="Q290" s="166">
        <v>0.05</v>
      </c>
      <c r="R290" s="166">
        <v>0.5</v>
      </c>
      <c r="S290" s="24">
        <v>0.01</v>
      </c>
      <c r="T290" s="162">
        <v>2.5193798449612403</v>
      </c>
      <c r="U290" s="39">
        <f t="shared" si="85"/>
        <v>94.431175384615358</v>
      </c>
      <c r="V290" s="39">
        <f t="shared" si="86"/>
        <v>19.462726153846166</v>
      </c>
      <c r="W290" s="39">
        <f t="shared" si="87"/>
        <v>6.3507692307692292</v>
      </c>
      <c r="X290" s="39">
        <f t="shared" si="88"/>
        <v>32.959301538461531</v>
      </c>
      <c r="Y290" s="39">
        <f t="shared" si="89"/>
        <v>73.125138461538469</v>
      </c>
      <c r="Z290" s="39">
        <f t="shared" si="90"/>
        <v>1.4825174825174825</v>
      </c>
      <c r="AA290" s="153"/>
    </row>
    <row r="291" spans="1:27" s="1" customFormat="1" x14ac:dyDescent="0.25">
      <c r="A291" s="96" t="s">
        <v>537</v>
      </c>
      <c r="B291" s="101">
        <v>42619</v>
      </c>
      <c r="C291" s="22">
        <v>44068</v>
      </c>
      <c r="D291" s="24">
        <v>0.23699999999999999</v>
      </c>
      <c r="E291" s="24">
        <v>0.14599999999999999</v>
      </c>
      <c r="F291" s="24">
        <v>7.9000000000000001E-2</v>
      </c>
      <c r="G291" s="24">
        <v>5.1999999999999998E-2</v>
      </c>
      <c r="H291" s="24">
        <v>5.0000000000000001E-3</v>
      </c>
      <c r="I291" s="24">
        <v>6.0000000000000001E-3</v>
      </c>
      <c r="J291" s="39">
        <f t="shared" si="78"/>
        <v>0.23199999999999998</v>
      </c>
      <c r="K291" s="39">
        <f t="shared" si="79"/>
        <v>0.14099999999999999</v>
      </c>
      <c r="L291" s="39">
        <f t="shared" si="80"/>
        <v>7.3999999999999996E-2</v>
      </c>
      <c r="M291" s="39">
        <f t="shared" si="81"/>
        <v>4.7E-2</v>
      </c>
      <c r="N291" s="39">
        <f t="shared" si="82"/>
        <v>2.6314799999999994</v>
      </c>
      <c r="O291" s="39">
        <f t="shared" si="83"/>
        <v>0.17144000000000015</v>
      </c>
      <c r="P291" s="39">
        <f t="shared" si="84"/>
        <v>0.20260000000000006</v>
      </c>
      <c r="Q291" s="166">
        <v>0.05</v>
      </c>
      <c r="R291" s="166">
        <v>0.5</v>
      </c>
      <c r="S291" s="24">
        <v>0.01</v>
      </c>
      <c r="T291" s="162">
        <v>0.88837209302325593</v>
      </c>
      <c r="U291" s="39">
        <f t="shared" si="85"/>
        <v>296.21371727748681</v>
      </c>
      <c r="V291" s="39">
        <f t="shared" si="86"/>
        <v>19.298219895287971</v>
      </c>
      <c r="W291" s="39">
        <f t="shared" si="87"/>
        <v>22.805759162303666</v>
      </c>
      <c r="X291" s="39">
        <f t="shared" si="88"/>
        <v>23.142329842931886</v>
      </c>
      <c r="Y291" s="39">
        <f t="shared" si="89"/>
        <v>273.50026178010467</v>
      </c>
      <c r="Z291" s="39">
        <f t="shared" si="90"/>
        <v>1.645390070921986</v>
      </c>
      <c r="AA291" s="153"/>
    </row>
    <row r="292" spans="1:27" s="1" customFormat="1" x14ac:dyDescent="0.25">
      <c r="A292" s="96" t="s">
        <v>538</v>
      </c>
      <c r="B292" s="101">
        <v>42619</v>
      </c>
      <c r="C292" s="22">
        <v>44068</v>
      </c>
      <c r="D292" s="24">
        <v>0.20799999999999999</v>
      </c>
      <c r="E292" s="24">
        <v>0.13</v>
      </c>
      <c r="F292" s="24">
        <v>7.8E-2</v>
      </c>
      <c r="G292" s="24">
        <v>5.2999999999999999E-2</v>
      </c>
      <c r="H292" s="24">
        <v>8.0000000000000002E-3</v>
      </c>
      <c r="I292" s="24">
        <v>8.9999999999999993E-3</v>
      </c>
      <c r="J292" s="39">
        <f t="shared" ref="J292:J325" si="91">D292-H292</f>
        <v>0.19999999999999998</v>
      </c>
      <c r="K292" s="39">
        <f t="shared" ref="K292:K325" si="92">E292-H292</f>
        <v>0.122</v>
      </c>
      <c r="L292" s="39">
        <f t="shared" ref="L292:L325" si="93">F292-H292</f>
        <v>7.0000000000000007E-2</v>
      </c>
      <c r="M292" s="39">
        <f t="shared" ref="M292:M325" si="94">G292-H292</f>
        <v>4.4999999999999998E-2</v>
      </c>
      <c r="N292" s="39">
        <f t="shared" ref="N292:N325" si="95">(11.85*J292)-(1.54*L292)-(0.08*M292)</f>
        <v>2.2585999999999995</v>
      </c>
      <c r="O292" s="39">
        <f t="shared" ref="O292:O325" si="96">(21.03*L292)-(5.43*J292)-(2.66*M292)</f>
        <v>0.2664000000000003</v>
      </c>
      <c r="P292" s="39">
        <f t="shared" ref="P292:P325" si="97">(24.52*M292)-(7.6*L292)-(1.67*J292)</f>
        <v>0.23739999999999994</v>
      </c>
      <c r="Q292" s="166">
        <v>0.05</v>
      </c>
      <c r="R292" s="166">
        <v>0.5</v>
      </c>
      <c r="S292" s="24">
        <v>0.01</v>
      </c>
      <c r="T292" s="162">
        <v>0.84930232558139529</v>
      </c>
      <c r="U292" s="39">
        <f t="shared" si="85"/>
        <v>265.93592552026286</v>
      </c>
      <c r="V292" s="39">
        <f t="shared" si="86"/>
        <v>31.366922234392149</v>
      </c>
      <c r="W292" s="39">
        <f t="shared" si="87"/>
        <v>27.952354874041614</v>
      </c>
      <c r="X292" s="39">
        <f t="shared" si="88"/>
        <v>23.263800657174212</v>
      </c>
      <c r="Y292" s="39">
        <f t="shared" si="89"/>
        <v>245.21303395399781</v>
      </c>
      <c r="Z292" s="39">
        <f t="shared" si="90"/>
        <v>1.6393442622950818</v>
      </c>
      <c r="AA292" s="153"/>
    </row>
    <row r="293" spans="1:27" s="1" customFormat="1" x14ac:dyDescent="0.25">
      <c r="A293" s="96" t="s">
        <v>539</v>
      </c>
      <c r="B293" s="101">
        <v>42619</v>
      </c>
      <c r="C293" s="22">
        <v>44068</v>
      </c>
      <c r="D293" s="24">
        <v>0.155</v>
      </c>
      <c r="E293" s="24">
        <v>9.7000000000000003E-2</v>
      </c>
      <c r="F293" s="24">
        <v>0.06</v>
      </c>
      <c r="G293" s="24">
        <v>4.5999999999999999E-2</v>
      </c>
      <c r="H293" s="24">
        <v>1.4E-2</v>
      </c>
      <c r="I293" s="24">
        <v>1.4E-2</v>
      </c>
      <c r="J293" s="39">
        <f t="shared" si="91"/>
        <v>0.14099999999999999</v>
      </c>
      <c r="K293" s="39">
        <f t="shared" si="92"/>
        <v>8.3000000000000004E-2</v>
      </c>
      <c r="L293" s="39">
        <f t="shared" si="93"/>
        <v>4.5999999999999999E-2</v>
      </c>
      <c r="M293" s="39">
        <f t="shared" si="94"/>
        <v>3.2000000000000001E-2</v>
      </c>
      <c r="N293" s="39">
        <f t="shared" si="95"/>
        <v>1.5974499999999998</v>
      </c>
      <c r="O293" s="39">
        <f t="shared" si="96"/>
        <v>0.11663000000000009</v>
      </c>
      <c r="P293" s="39">
        <f t="shared" si="97"/>
        <v>0.19957000000000008</v>
      </c>
      <c r="Q293" s="166">
        <v>0.05</v>
      </c>
      <c r="R293" s="166">
        <v>0.5</v>
      </c>
      <c r="S293" s="24">
        <v>0.01</v>
      </c>
      <c r="T293" s="162">
        <v>1.2376744186046511</v>
      </c>
      <c r="U293" s="39">
        <f t="shared" si="85"/>
        <v>129.06867718902669</v>
      </c>
      <c r="V293" s="39">
        <f t="shared" si="86"/>
        <v>9.4233183013904611</v>
      </c>
      <c r="W293" s="39">
        <f t="shared" si="87"/>
        <v>16.124596016535143</v>
      </c>
      <c r="X293" s="39">
        <f t="shared" si="88"/>
        <v>0.2157271702367892</v>
      </c>
      <c r="Y293" s="39">
        <f t="shared" si="89"/>
        <v>125.12175873731677</v>
      </c>
      <c r="Z293" s="39">
        <f t="shared" si="90"/>
        <v>1.6987951807228914</v>
      </c>
      <c r="AA293" s="153"/>
    </row>
    <row r="294" spans="1:27" s="1" customFormat="1" x14ac:dyDescent="0.25">
      <c r="A294" s="96" t="s">
        <v>540</v>
      </c>
      <c r="B294" s="101">
        <v>42619</v>
      </c>
      <c r="C294" s="22">
        <v>44068</v>
      </c>
      <c r="D294" s="24">
        <v>0.309</v>
      </c>
      <c r="E294" s="24">
        <v>0.19</v>
      </c>
      <c r="F294" s="24">
        <v>0.1</v>
      </c>
      <c r="G294" s="24">
        <v>7.1999999999999995E-2</v>
      </c>
      <c r="H294" s="24">
        <v>8.0000000000000002E-3</v>
      </c>
      <c r="I294" s="24">
        <v>0.01</v>
      </c>
      <c r="J294" s="39">
        <f t="shared" si="91"/>
        <v>0.30099999999999999</v>
      </c>
      <c r="K294" s="39">
        <f t="shared" si="92"/>
        <v>0.182</v>
      </c>
      <c r="L294" s="39">
        <f t="shared" si="93"/>
        <v>9.1999999999999998E-2</v>
      </c>
      <c r="M294" s="39">
        <f t="shared" si="94"/>
        <v>6.4000000000000001E-2</v>
      </c>
      <c r="N294" s="39">
        <f t="shared" si="95"/>
        <v>3.4200499999999998</v>
      </c>
      <c r="O294" s="39">
        <f t="shared" si="96"/>
        <v>0.13009000000000021</v>
      </c>
      <c r="P294" s="39">
        <f t="shared" si="97"/>
        <v>0.36741000000000013</v>
      </c>
      <c r="Q294" s="166">
        <v>0.05</v>
      </c>
      <c r="R294" s="166">
        <v>0.5</v>
      </c>
      <c r="S294" s="24">
        <v>0.01</v>
      </c>
      <c r="T294" s="162">
        <v>0.71424418604651174</v>
      </c>
      <c r="U294" s="39">
        <f t="shared" si="85"/>
        <v>478.83483923483914</v>
      </c>
      <c r="V294" s="39">
        <f t="shared" si="86"/>
        <v>18.213658933658959</v>
      </c>
      <c r="W294" s="39">
        <f t="shared" si="87"/>
        <v>51.440390720390731</v>
      </c>
      <c r="X294" s="39">
        <f t="shared" si="88"/>
        <v>31.401025641025704</v>
      </c>
      <c r="Y294" s="39">
        <f t="shared" si="89"/>
        <v>444.84786324786313</v>
      </c>
      <c r="Z294" s="39">
        <f t="shared" si="90"/>
        <v>1.6538461538461537</v>
      </c>
      <c r="AA294" s="153"/>
    </row>
    <row r="295" spans="1:27" s="1" customFormat="1" x14ac:dyDescent="0.25">
      <c r="A295" s="96" t="s">
        <v>541</v>
      </c>
      <c r="B295" s="101">
        <v>42619</v>
      </c>
      <c r="C295" s="22">
        <v>44068</v>
      </c>
      <c r="D295" s="24">
        <v>0.18</v>
      </c>
      <c r="E295" s="24">
        <v>0.11</v>
      </c>
      <c r="F295" s="24">
        <v>7.0000000000000007E-2</v>
      </c>
      <c r="G295" s="24">
        <v>4.5999999999999999E-2</v>
      </c>
      <c r="H295" s="24">
        <v>7.0000000000000001E-3</v>
      </c>
      <c r="I295" s="24">
        <v>8.0000000000000002E-3</v>
      </c>
      <c r="J295" s="39">
        <f t="shared" si="91"/>
        <v>0.17299999999999999</v>
      </c>
      <c r="K295" s="39">
        <f t="shared" si="92"/>
        <v>0.10299999999999999</v>
      </c>
      <c r="L295" s="39">
        <f t="shared" si="93"/>
        <v>6.3E-2</v>
      </c>
      <c r="M295" s="39">
        <f t="shared" si="94"/>
        <v>3.9E-2</v>
      </c>
      <c r="N295" s="39">
        <f t="shared" si="95"/>
        <v>1.9499099999999996</v>
      </c>
      <c r="O295" s="39">
        <f t="shared" si="96"/>
        <v>0.28176000000000029</v>
      </c>
      <c r="P295" s="39">
        <f t="shared" si="97"/>
        <v>0.18857000000000007</v>
      </c>
      <c r="Q295" s="166">
        <v>0.05</v>
      </c>
      <c r="R295" s="166">
        <v>0.5</v>
      </c>
      <c r="S295" s="24">
        <v>0.01</v>
      </c>
      <c r="T295" s="162">
        <v>1.1716279069767441</v>
      </c>
      <c r="U295" s="39">
        <f t="shared" si="85"/>
        <v>166.4274116712981</v>
      </c>
      <c r="V295" s="39">
        <f t="shared" si="86"/>
        <v>24.04859071059947</v>
      </c>
      <c r="W295" s="39">
        <f t="shared" si="87"/>
        <v>16.094700277888055</v>
      </c>
      <c r="X295" s="39">
        <f t="shared" si="88"/>
        <v>4.7856490670900946</v>
      </c>
      <c r="Y295" s="39">
        <f t="shared" si="89"/>
        <v>159.52163556967051</v>
      </c>
      <c r="Z295" s="39">
        <f t="shared" si="90"/>
        <v>1.6796116504854368</v>
      </c>
      <c r="AA295" s="153"/>
    </row>
    <row r="296" spans="1:27" s="1" customFormat="1" x14ac:dyDescent="0.25">
      <c r="A296" s="96" t="s">
        <v>542</v>
      </c>
      <c r="B296" s="101">
        <v>42619</v>
      </c>
      <c r="C296" s="22">
        <v>44068</v>
      </c>
      <c r="D296" s="24">
        <v>0.21</v>
      </c>
      <c r="E296" s="24">
        <v>0.13500000000000001</v>
      </c>
      <c r="F296" s="24">
        <v>7.4999999999999997E-2</v>
      </c>
      <c r="G296" s="24">
        <v>5.3999999999999999E-2</v>
      </c>
      <c r="H296" s="24">
        <v>0.01</v>
      </c>
      <c r="I296" s="24">
        <v>1.4999999999999999E-2</v>
      </c>
      <c r="J296" s="39">
        <f t="shared" si="91"/>
        <v>0.19999999999999998</v>
      </c>
      <c r="K296" s="39">
        <f t="shared" si="92"/>
        <v>0.125</v>
      </c>
      <c r="L296" s="39">
        <f t="shared" si="93"/>
        <v>6.5000000000000002E-2</v>
      </c>
      <c r="M296" s="39">
        <f t="shared" si="94"/>
        <v>4.3999999999999997E-2</v>
      </c>
      <c r="N296" s="39">
        <f t="shared" si="95"/>
        <v>2.2663799999999998</v>
      </c>
      <c r="O296" s="39">
        <f t="shared" si="96"/>
        <v>0.16391000000000025</v>
      </c>
      <c r="P296" s="39">
        <f t="shared" si="97"/>
        <v>0.25087999999999988</v>
      </c>
      <c r="Q296" s="166">
        <v>0.05</v>
      </c>
      <c r="R296" s="166">
        <v>0.5</v>
      </c>
      <c r="S296" s="24">
        <v>0.01</v>
      </c>
      <c r="T296" s="162">
        <v>1.0328488372093023</v>
      </c>
      <c r="U296" s="39">
        <f t="shared" si="85"/>
        <v>219.42998029833942</v>
      </c>
      <c r="V296" s="39">
        <f t="shared" si="86"/>
        <v>15.869698846045617</v>
      </c>
      <c r="W296" s="39">
        <f t="shared" si="87"/>
        <v>24.290098508302833</v>
      </c>
      <c r="X296" s="39">
        <f t="shared" si="88"/>
        <v>32.313537855333543</v>
      </c>
      <c r="Y296" s="39">
        <f t="shared" si="89"/>
        <v>193.88122713200107</v>
      </c>
      <c r="Z296" s="39">
        <f t="shared" si="90"/>
        <v>1.5999999999999999</v>
      </c>
      <c r="AA296" s="153"/>
    </row>
    <row r="297" spans="1:27" s="1" customFormat="1" x14ac:dyDescent="0.25">
      <c r="A297" s="96" t="s">
        <v>543</v>
      </c>
      <c r="B297" s="101">
        <v>42619</v>
      </c>
      <c r="C297" s="22">
        <v>44068</v>
      </c>
      <c r="D297" s="24">
        <v>0.23</v>
      </c>
      <c r="E297" s="24">
        <v>0.14099999999999999</v>
      </c>
      <c r="F297" s="24">
        <v>8.3000000000000004E-2</v>
      </c>
      <c r="G297" s="24">
        <v>5.8000000000000003E-2</v>
      </c>
      <c r="H297" s="24">
        <v>0.01</v>
      </c>
      <c r="I297" s="24">
        <v>1.2999999999999999E-2</v>
      </c>
      <c r="J297" s="39">
        <f t="shared" si="91"/>
        <v>0.22</v>
      </c>
      <c r="K297" s="39">
        <f t="shared" si="92"/>
        <v>0.13099999999999998</v>
      </c>
      <c r="L297" s="39">
        <f t="shared" si="93"/>
        <v>7.3000000000000009E-2</v>
      </c>
      <c r="M297" s="39">
        <f t="shared" si="94"/>
        <v>4.8000000000000001E-2</v>
      </c>
      <c r="N297" s="39">
        <f t="shared" si="95"/>
        <v>2.4907399999999997</v>
      </c>
      <c r="O297" s="39">
        <f t="shared" si="96"/>
        <v>0.21291000000000038</v>
      </c>
      <c r="P297" s="39">
        <f t="shared" si="97"/>
        <v>0.25475999999999993</v>
      </c>
      <c r="Q297" s="166">
        <v>0.05</v>
      </c>
      <c r="R297" s="166">
        <v>0.5</v>
      </c>
      <c r="S297" s="24">
        <v>0.01</v>
      </c>
      <c r="T297" s="162">
        <v>0.75232558139534877</v>
      </c>
      <c r="U297" s="39">
        <f t="shared" si="85"/>
        <v>331.072086553323</v>
      </c>
      <c r="V297" s="39">
        <f t="shared" si="86"/>
        <v>28.30024729520871</v>
      </c>
      <c r="W297" s="39">
        <f t="shared" si="87"/>
        <v>33.862998454404938</v>
      </c>
      <c r="X297" s="39">
        <f t="shared" si="88"/>
        <v>9.5822874806798914</v>
      </c>
      <c r="Y297" s="39">
        <f t="shared" si="89"/>
        <v>315.86058732612065</v>
      </c>
      <c r="Z297" s="39">
        <f t="shared" si="90"/>
        <v>1.6793893129770996</v>
      </c>
      <c r="AA297" s="153"/>
    </row>
    <row r="298" spans="1:27" s="1" customFormat="1" x14ac:dyDescent="0.25">
      <c r="A298" s="96" t="s">
        <v>544</v>
      </c>
      <c r="B298" s="101">
        <v>42619</v>
      </c>
      <c r="C298" s="22">
        <v>44068</v>
      </c>
      <c r="D298" s="24">
        <v>0.251</v>
      </c>
      <c r="E298" s="24">
        <v>0.151</v>
      </c>
      <c r="F298" s="24">
        <v>8.1000000000000003E-2</v>
      </c>
      <c r="G298" s="24">
        <v>5.5E-2</v>
      </c>
      <c r="H298" s="24">
        <v>8.0000000000000002E-3</v>
      </c>
      <c r="I298" s="24">
        <v>8.0000000000000002E-3</v>
      </c>
      <c r="J298" s="39">
        <f t="shared" si="91"/>
        <v>0.24299999999999999</v>
      </c>
      <c r="K298" s="39">
        <f t="shared" si="92"/>
        <v>0.14299999999999999</v>
      </c>
      <c r="L298" s="39">
        <f t="shared" si="93"/>
        <v>7.3000000000000009E-2</v>
      </c>
      <c r="M298" s="39">
        <f t="shared" si="94"/>
        <v>4.7E-2</v>
      </c>
      <c r="N298" s="39">
        <f t="shared" si="95"/>
        <v>2.7633699999999997</v>
      </c>
      <c r="O298" s="39">
        <f t="shared" si="96"/>
        <v>9.0680000000000427E-2</v>
      </c>
      <c r="P298" s="39">
        <f t="shared" si="97"/>
        <v>0.19182999999999989</v>
      </c>
      <c r="Q298" s="166">
        <v>0.05</v>
      </c>
      <c r="R298" s="166">
        <v>0.5</v>
      </c>
      <c r="S298" s="24">
        <v>0.01</v>
      </c>
      <c r="T298" s="162">
        <v>0.74745639534883723</v>
      </c>
      <c r="U298" s="39">
        <f t="shared" si="85"/>
        <v>369.70317160913947</v>
      </c>
      <c r="V298" s="39">
        <f t="shared" si="86"/>
        <v>12.13181137579004</v>
      </c>
      <c r="W298" s="39">
        <f t="shared" si="87"/>
        <v>25.664373359261042</v>
      </c>
      <c r="X298" s="39">
        <f t="shared" si="88"/>
        <v>0.35721147301892031</v>
      </c>
      <c r="Y298" s="39">
        <f t="shared" si="89"/>
        <v>357.21147301895968</v>
      </c>
      <c r="Z298" s="39">
        <f t="shared" si="90"/>
        <v>1.6993006993006994</v>
      </c>
      <c r="AA298" s="153"/>
    </row>
    <row r="299" spans="1:27" s="1" customFormat="1" x14ac:dyDescent="0.25">
      <c r="A299" s="96" t="s">
        <v>545</v>
      </c>
      <c r="B299" s="101">
        <v>42619</v>
      </c>
      <c r="C299" s="22">
        <v>44068</v>
      </c>
      <c r="D299" s="24">
        <v>0.255</v>
      </c>
      <c r="E299" s="24">
        <v>0.154</v>
      </c>
      <c r="F299" s="24">
        <v>8.6999999999999994E-2</v>
      </c>
      <c r="G299" s="24">
        <v>5.7000000000000002E-2</v>
      </c>
      <c r="H299" s="24">
        <v>8.9999999999999993E-3</v>
      </c>
      <c r="I299" s="24">
        <v>1.0999999999999999E-2</v>
      </c>
      <c r="J299" s="39">
        <f t="shared" si="91"/>
        <v>0.246</v>
      </c>
      <c r="K299" s="39">
        <f t="shared" si="92"/>
        <v>0.14499999999999999</v>
      </c>
      <c r="L299" s="39">
        <f t="shared" si="93"/>
        <v>7.8E-2</v>
      </c>
      <c r="M299" s="39">
        <f t="shared" si="94"/>
        <v>4.8000000000000001E-2</v>
      </c>
      <c r="N299" s="39">
        <f t="shared" si="95"/>
        <v>2.79114</v>
      </c>
      <c r="O299" s="39">
        <f t="shared" si="96"/>
        <v>0.17688000000000015</v>
      </c>
      <c r="P299" s="39">
        <f t="shared" si="97"/>
        <v>0.17334000000000005</v>
      </c>
      <c r="Q299" s="166">
        <v>0.05</v>
      </c>
      <c r="R299" s="166">
        <v>0.5</v>
      </c>
      <c r="S299" s="24">
        <v>0.01</v>
      </c>
      <c r="T299" s="162">
        <v>0.70719476744186049</v>
      </c>
      <c r="U299" s="39">
        <f t="shared" si="85"/>
        <v>394.67769396773195</v>
      </c>
      <c r="V299" s="39">
        <f t="shared" si="86"/>
        <v>25.011497276744446</v>
      </c>
      <c r="W299" s="39">
        <f t="shared" si="87"/>
        <v>24.51092796218272</v>
      </c>
      <c r="X299" s="39">
        <f t="shared" si="88"/>
        <v>1.8877402116944808</v>
      </c>
      <c r="Y299" s="39">
        <f t="shared" si="89"/>
        <v>381.32352276230603</v>
      </c>
      <c r="Z299" s="39">
        <f t="shared" si="90"/>
        <v>1.6965517241379311</v>
      </c>
      <c r="AA299" s="153"/>
    </row>
    <row r="300" spans="1:27" s="1" customFormat="1" x14ac:dyDescent="0.25">
      <c r="A300" s="96" t="s">
        <v>547</v>
      </c>
      <c r="B300" s="101">
        <v>42619</v>
      </c>
      <c r="C300" s="22">
        <v>44068</v>
      </c>
      <c r="D300" s="24">
        <v>0.28699999999999998</v>
      </c>
      <c r="E300" s="24">
        <v>0.17599999999999999</v>
      </c>
      <c r="F300" s="24">
        <v>0.10199999999999999</v>
      </c>
      <c r="G300" s="24">
        <v>6.9000000000000006E-2</v>
      </c>
      <c r="H300" s="24">
        <v>1.2E-2</v>
      </c>
      <c r="I300" s="24">
        <v>1.2999999999999999E-2</v>
      </c>
      <c r="J300" s="39">
        <f t="shared" si="91"/>
        <v>0.27499999999999997</v>
      </c>
      <c r="K300" s="39">
        <f t="shared" si="92"/>
        <v>0.16399999999999998</v>
      </c>
      <c r="L300" s="39">
        <f t="shared" si="93"/>
        <v>0.09</v>
      </c>
      <c r="M300" s="39">
        <f t="shared" si="94"/>
        <v>5.7000000000000009E-2</v>
      </c>
      <c r="N300" s="39">
        <f t="shared" si="95"/>
        <v>3.1155899999999996</v>
      </c>
      <c r="O300" s="39">
        <f t="shared" si="96"/>
        <v>0.24783000000000027</v>
      </c>
      <c r="P300" s="39">
        <f t="shared" si="97"/>
        <v>0.25439000000000034</v>
      </c>
      <c r="Q300" s="166">
        <v>0.05</v>
      </c>
      <c r="R300" s="166">
        <v>0.5</v>
      </c>
      <c r="S300" s="24">
        <v>0.01</v>
      </c>
      <c r="T300" s="162">
        <v>0.63684593023255809</v>
      </c>
      <c r="U300" s="39">
        <f t="shared" si="85"/>
        <v>489.22193769257103</v>
      </c>
      <c r="V300" s="39">
        <f t="shared" si="86"/>
        <v>38.9152208147895</v>
      </c>
      <c r="W300" s="39">
        <f t="shared" si="87"/>
        <v>39.945297272623591</v>
      </c>
      <c r="X300" s="39">
        <f t="shared" si="88"/>
        <v>15.93163984936653</v>
      </c>
      <c r="Y300" s="39">
        <f t="shared" si="89"/>
        <v>465.37158507360493</v>
      </c>
      <c r="Z300" s="39">
        <f t="shared" si="90"/>
        <v>1.6768292682926829</v>
      </c>
      <c r="AA300" s="153"/>
    </row>
    <row r="301" spans="1:27" s="1" customFormat="1" x14ac:dyDescent="0.25">
      <c r="A301" s="96" t="s">
        <v>548</v>
      </c>
      <c r="B301" s="101">
        <v>42619</v>
      </c>
      <c r="C301" s="22">
        <v>44068</v>
      </c>
      <c r="D301" s="24">
        <v>0.21299999999999999</v>
      </c>
      <c r="E301" s="24">
        <v>0.13100000000000001</v>
      </c>
      <c r="F301" s="24">
        <v>5.8999999999999997E-2</v>
      </c>
      <c r="G301" s="24">
        <v>4.7E-2</v>
      </c>
      <c r="H301" s="24">
        <v>6.0000000000000001E-3</v>
      </c>
      <c r="I301" s="24">
        <v>8.0000000000000002E-3</v>
      </c>
      <c r="J301" s="39">
        <f t="shared" si="91"/>
        <v>0.20699999999999999</v>
      </c>
      <c r="K301" s="39">
        <f t="shared" si="92"/>
        <v>0.125</v>
      </c>
      <c r="L301" s="39">
        <f t="shared" si="93"/>
        <v>5.2999999999999999E-2</v>
      </c>
      <c r="M301" s="39">
        <f t="shared" si="94"/>
        <v>4.1000000000000002E-2</v>
      </c>
      <c r="N301" s="39">
        <f t="shared" si="95"/>
        <v>2.3680499999999998</v>
      </c>
      <c r="O301" s="39">
        <f t="shared" si="96"/>
        <v>-0.11847999999999999</v>
      </c>
      <c r="P301" s="39">
        <f t="shared" si="97"/>
        <v>0.25683</v>
      </c>
      <c r="Q301" s="166">
        <v>0.05</v>
      </c>
      <c r="R301" s="166">
        <v>0.5</v>
      </c>
      <c r="S301" s="24">
        <v>0.01</v>
      </c>
      <c r="T301" s="162">
        <v>0.60308139534883731</v>
      </c>
      <c r="U301" s="39">
        <f t="shared" si="85"/>
        <v>392.65844018123965</v>
      </c>
      <c r="V301" s="39">
        <f t="shared" si="86"/>
        <v>-19.64577267907066</v>
      </c>
      <c r="W301" s="39">
        <f t="shared" si="87"/>
        <v>42.586291333269052</v>
      </c>
      <c r="X301" s="39">
        <f t="shared" si="88"/>
        <v>24.349946977730664</v>
      </c>
      <c r="Y301" s="39">
        <f t="shared" si="89"/>
        <v>363.03557312252957</v>
      </c>
      <c r="Z301" s="39">
        <f t="shared" si="90"/>
        <v>1.6559999999999999</v>
      </c>
      <c r="AA301" s="153"/>
    </row>
    <row r="302" spans="1:27" s="1" customFormat="1" x14ac:dyDescent="0.25">
      <c r="A302" s="96" t="s">
        <v>549</v>
      </c>
      <c r="B302" s="101">
        <v>42619</v>
      </c>
      <c r="C302" s="22">
        <v>44068</v>
      </c>
      <c r="D302" s="24">
        <v>0.221</v>
      </c>
      <c r="E302" s="24">
        <v>0.13200000000000001</v>
      </c>
      <c r="F302" s="24">
        <v>7.9000000000000001E-2</v>
      </c>
      <c r="G302" s="24">
        <v>0.05</v>
      </c>
      <c r="H302" s="24">
        <v>3.0000000000000001E-3</v>
      </c>
      <c r="I302" s="24">
        <v>6.0000000000000001E-3</v>
      </c>
      <c r="J302" s="39">
        <f t="shared" si="91"/>
        <v>0.218</v>
      </c>
      <c r="K302" s="39">
        <f t="shared" si="92"/>
        <v>0.129</v>
      </c>
      <c r="L302" s="39">
        <f t="shared" si="93"/>
        <v>7.5999999999999998E-2</v>
      </c>
      <c r="M302" s="39">
        <f t="shared" si="94"/>
        <v>4.7E-2</v>
      </c>
      <c r="N302" s="39">
        <f t="shared" si="95"/>
        <v>2.4624999999999999</v>
      </c>
      <c r="O302" s="39">
        <f t="shared" si="96"/>
        <v>0.28952000000000011</v>
      </c>
      <c r="P302" s="39">
        <f t="shared" si="97"/>
        <v>0.21077999999999991</v>
      </c>
      <c r="Q302" s="166">
        <v>0.05</v>
      </c>
      <c r="R302" s="166">
        <v>0.5</v>
      </c>
      <c r="S302" s="24">
        <v>0.01</v>
      </c>
      <c r="T302" s="162">
        <v>1.2001162790697675</v>
      </c>
      <c r="U302" s="39">
        <f t="shared" si="85"/>
        <v>205.18845073151826</v>
      </c>
      <c r="V302" s="39">
        <f t="shared" si="86"/>
        <v>24.124329037883932</v>
      </c>
      <c r="W302" s="39">
        <f t="shared" si="87"/>
        <v>17.563298130026151</v>
      </c>
      <c r="X302" s="39">
        <f t="shared" si="88"/>
        <v>2.8922197461486188</v>
      </c>
      <c r="Y302" s="39">
        <f t="shared" si="89"/>
        <v>198.00581339017532</v>
      </c>
      <c r="Z302" s="39">
        <f t="shared" si="90"/>
        <v>1.6899224806201549</v>
      </c>
      <c r="AA302" s="153"/>
    </row>
    <row r="303" spans="1:27" s="1" customFormat="1" x14ac:dyDescent="0.25">
      <c r="A303" s="96" t="s">
        <v>550</v>
      </c>
      <c r="B303" s="101">
        <v>42619</v>
      </c>
      <c r="C303" s="22">
        <v>44068</v>
      </c>
      <c r="D303" s="24">
        <v>0.28299999999999997</v>
      </c>
      <c r="E303" s="24">
        <v>0.17699999999999999</v>
      </c>
      <c r="F303" s="24">
        <v>9.5000000000000001E-2</v>
      </c>
      <c r="G303" s="24">
        <v>6.8000000000000005E-2</v>
      </c>
      <c r="H303" s="24">
        <v>6.0000000000000001E-3</v>
      </c>
      <c r="I303" s="24">
        <v>1.0999999999999999E-2</v>
      </c>
      <c r="J303" s="39">
        <f t="shared" si="91"/>
        <v>0.27699999999999997</v>
      </c>
      <c r="K303" s="39">
        <f t="shared" si="92"/>
        <v>0.17099999999999999</v>
      </c>
      <c r="L303" s="39">
        <f t="shared" si="93"/>
        <v>8.8999999999999996E-2</v>
      </c>
      <c r="M303" s="39">
        <f t="shared" si="94"/>
        <v>6.2000000000000006E-2</v>
      </c>
      <c r="N303" s="39">
        <f t="shared" si="95"/>
        <v>3.1404299999999994</v>
      </c>
      <c r="O303" s="39">
        <f t="shared" si="96"/>
        <v>0.20264000000000007</v>
      </c>
      <c r="P303" s="39">
        <f t="shared" si="97"/>
        <v>0.3812500000000002</v>
      </c>
      <c r="Q303" s="166">
        <v>0.05</v>
      </c>
      <c r="R303" s="166">
        <v>0.5</v>
      </c>
      <c r="S303" s="24">
        <v>0.01</v>
      </c>
      <c r="T303" s="162">
        <v>0.62011627906976741</v>
      </c>
      <c r="U303" s="39">
        <f t="shared" si="85"/>
        <v>506.42598912432027</v>
      </c>
      <c r="V303" s="39">
        <f t="shared" si="86"/>
        <v>32.67774235889744</v>
      </c>
      <c r="W303" s="39">
        <f t="shared" si="87"/>
        <v>61.48040502531412</v>
      </c>
      <c r="X303" s="39">
        <f t="shared" si="88"/>
        <v>58.987324207762946</v>
      </c>
      <c r="Y303" s="39">
        <f t="shared" si="89"/>
        <v>456.39827489218072</v>
      </c>
      <c r="Z303" s="39">
        <f t="shared" si="90"/>
        <v>1.6198830409356724</v>
      </c>
      <c r="AA303" s="153"/>
    </row>
    <row r="304" spans="1:27" s="1" customFormat="1" x14ac:dyDescent="0.25">
      <c r="A304" s="96" t="s">
        <v>551</v>
      </c>
      <c r="B304" s="101">
        <v>42619</v>
      </c>
      <c r="C304" s="22">
        <v>44068</v>
      </c>
      <c r="D304" s="24">
        <v>0.19600000000000001</v>
      </c>
      <c r="E304" s="24">
        <v>0.127</v>
      </c>
      <c r="F304" s="24">
        <v>7.6999999999999999E-2</v>
      </c>
      <c r="G304" s="24">
        <v>4.9000000000000002E-2</v>
      </c>
      <c r="H304" s="24">
        <v>8.9999999999999993E-3</v>
      </c>
      <c r="I304" s="24">
        <v>0.01</v>
      </c>
      <c r="J304" s="39">
        <f t="shared" si="91"/>
        <v>0.187</v>
      </c>
      <c r="K304" s="39">
        <f t="shared" si="92"/>
        <v>0.11800000000000001</v>
      </c>
      <c r="L304" s="39">
        <f t="shared" si="93"/>
        <v>6.8000000000000005E-2</v>
      </c>
      <c r="M304" s="39">
        <f t="shared" si="94"/>
        <v>0.04</v>
      </c>
      <c r="N304" s="39">
        <f t="shared" si="95"/>
        <v>2.1080299999999998</v>
      </c>
      <c r="O304" s="39">
        <f t="shared" si="96"/>
        <v>0.30823000000000028</v>
      </c>
      <c r="P304" s="39">
        <f t="shared" si="97"/>
        <v>0.15170999999999996</v>
      </c>
      <c r="Q304" s="166">
        <v>0.05</v>
      </c>
      <c r="R304" s="166">
        <v>0.5</v>
      </c>
      <c r="S304" s="24">
        <v>0.01</v>
      </c>
      <c r="T304" s="162">
        <v>1.1675710594315245</v>
      </c>
      <c r="U304" s="39">
        <f t="shared" si="85"/>
        <v>180.54832577182694</v>
      </c>
      <c r="V304" s="39">
        <f t="shared" si="86"/>
        <v>26.399249751023596</v>
      </c>
      <c r="W304" s="39">
        <f t="shared" si="87"/>
        <v>12.993641695252846</v>
      </c>
      <c r="X304" s="39">
        <f t="shared" si="88"/>
        <v>31.100462542879271</v>
      </c>
      <c r="Y304" s="39">
        <f t="shared" si="89"/>
        <v>157.78911143078452</v>
      </c>
      <c r="Z304" s="39">
        <f t="shared" si="90"/>
        <v>1.5847457627118644</v>
      </c>
      <c r="AA304" s="153"/>
    </row>
    <row r="305" spans="1:27" s="1" customFormat="1" x14ac:dyDescent="0.25">
      <c r="A305" s="96" t="s">
        <v>552</v>
      </c>
      <c r="B305" s="101">
        <v>42619</v>
      </c>
      <c r="C305" s="22">
        <v>44068</v>
      </c>
      <c r="D305" s="24">
        <v>0.191</v>
      </c>
      <c r="E305" s="24">
        <v>0.155</v>
      </c>
      <c r="F305" s="24">
        <v>7.0999999999999994E-2</v>
      </c>
      <c r="G305" s="24">
        <v>4.3999999999999997E-2</v>
      </c>
      <c r="H305" s="24">
        <v>3.0000000000000001E-3</v>
      </c>
      <c r="I305" s="24">
        <v>6.0000000000000001E-3</v>
      </c>
      <c r="J305" s="39">
        <f t="shared" si="91"/>
        <v>0.188</v>
      </c>
      <c r="K305" s="39">
        <f t="shared" si="92"/>
        <v>0.152</v>
      </c>
      <c r="L305" s="39">
        <f t="shared" si="93"/>
        <v>6.7999999999999991E-2</v>
      </c>
      <c r="M305" s="39">
        <f t="shared" si="94"/>
        <v>4.0999999999999995E-2</v>
      </c>
      <c r="N305" s="39">
        <f t="shared" si="95"/>
        <v>2.1197999999999997</v>
      </c>
      <c r="O305" s="39">
        <f t="shared" si="96"/>
        <v>0.30014000000000002</v>
      </c>
      <c r="P305" s="39">
        <f t="shared" si="97"/>
        <v>0.17455999999999988</v>
      </c>
      <c r="Q305" s="166">
        <v>0.05</v>
      </c>
      <c r="R305" s="166">
        <v>0.5</v>
      </c>
      <c r="S305" s="24">
        <v>0.01</v>
      </c>
      <c r="T305" s="162">
        <v>0.86627906976744173</v>
      </c>
      <c r="U305" s="39">
        <f t="shared" si="85"/>
        <v>244.70174496644296</v>
      </c>
      <c r="V305" s="39">
        <f t="shared" si="86"/>
        <v>34.647033557046989</v>
      </c>
      <c r="W305" s="39">
        <f t="shared" si="87"/>
        <v>20.150550335570461</v>
      </c>
      <c r="X305" s="39">
        <f t="shared" si="88"/>
        <v>216.98319463087236</v>
      </c>
      <c r="Y305" s="39">
        <f t="shared" si="89"/>
        <v>110.95731543624163</v>
      </c>
      <c r="Z305" s="39">
        <f t="shared" si="90"/>
        <v>1.236842105263158</v>
      </c>
      <c r="AA305" s="153"/>
    </row>
    <row r="306" spans="1:27" s="1" customFormat="1" x14ac:dyDescent="0.25">
      <c r="A306" s="96" t="s">
        <v>553</v>
      </c>
      <c r="B306" s="101">
        <v>42619</v>
      </c>
      <c r="C306" s="22">
        <v>44068</v>
      </c>
      <c r="D306" s="24">
        <v>0.23300000000000001</v>
      </c>
      <c r="E306" s="24">
        <v>0.14899999999999999</v>
      </c>
      <c r="F306" s="24">
        <v>8.5999999999999993E-2</v>
      </c>
      <c r="G306" s="24">
        <v>5.0999999999999997E-2</v>
      </c>
      <c r="H306" s="24">
        <v>7.0000000000000001E-3</v>
      </c>
      <c r="I306" s="24">
        <v>8.0000000000000002E-3</v>
      </c>
      <c r="J306" s="39">
        <f t="shared" si="91"/>
        <v>0.22600000000000001</v>
      </c>
      <c r="K306" s="39">
        <f t="shared" si="92"/>
        <v>0.14199999999999999</v>
      </c>
      <c r="L306" s="39">
        <f t="shared" si="93"/>
        <v>7.8999999999999987E-2</v>
      </c>
      <c r="M306" s="39">
        <f t="shared" si="94"/>
        <v>4.3999999999999997E-2</v>
      </c>
      <c r="N306" s="39">
        <f t="shared" si="95"/>
        <v>2.5529200000000003</v>
      </c>
      <c r="O306" s="39">
        <f t="shared" si="96"/>
        <v>0.31714999999999982</v>
      </c>
      <c r="P306" s="39">
        <f t="shared" si="97"/>
        <v>0.10106000000000004</v>
      </c>
      <c r="Q306" s="166">
        <v>0.05</v>
      </c>
      <c r="R306" s="166">
        <v>0.5</v>
      </c>
      <c r="S306" s="24">
        <v>0.01</v>
      </c>
      <c r="T306" s="162">
        <v>0.80225290697674412</v>
      </c>
      <c r="U306" s="39">
        <f t="shared" si="85"/>
        <v>318.21885315698887</v>
      </c>
      <c r="V306" s="39">
        <f t="shared" si="86"/>
        <v>39.532421414983219</v>
      </c>
      <c r="W306" s="39">
        <f t="shared" si="87"/>
        <v>12.597025092852618</v>
      </c>
      <c r="X306" s="39">
        <f t="shared" si="88"/>
        <v>51.253164235890829</v>
      </c>
      <c r="Y306" s="39">
        <f t="shared" si="89"/>
        <v>279.5627140139506</v>
      </c>
      <c r="Z306" s="39">
        <f t="shared" si="90"/>
        <v>1.591549295774648</v>
      </c>
      <c r="AA306" s="153"/>
    </row>
    <row r="307" spans="1:27" s="1" customFormat="1" x14ac:dyDescent="0.25">
      <c r="A307" s="96" t="s">
        <v>554</v>
      </c>
      <c r="B307" s="101">
        <v>42619</v>
      </c>
      <c r="C307" s="22">
        <v>44068</v>
      </c>
      <c r="D307" s="24">
        <v>0.23200000000000001</v>
      </c>
      <c r="E307" s="24">
        <v>0.14099999999999999</v>
      </c>
      <c r="F307" s="24">
        <v>0.09</v>
      </c>
      <c r="G307" s="24">
        <v>5.1999999999999998E-2</v>
      </c>
      <c r="H307" s="24">
        <v>4.0000000000000001E-3</v>
      </c>
      <c r="I307" s="24">
        <v>5.0000000000000001E-3</v>
      </c>
      <c r="J307" s="39">
        <f t="shared" si="91"/>
        <v>0.22800000000000001</v>
      </c>
      <c r="K307" s="39">
        <f t="shared" si="92"/>
        <v>0.13699999999999998</v>
      </c>
      <c r="L307" s="39">
        <f t="shared" si="93"/>
        <v>8.5999999999999993E-2</v>
      </c>
      <c r="M307" s="39">
        <f t="shared" si="94"/>
        <v>4.8000000000000001E-2</v>
      </c>
      <c r="N307" s="39">
        <f t="shared" si="95"/>
        <v>2.5655200000000002</v>
      </c>
      <c r="O307" s="39">
        <f t="shared" si="96"/>
        <v>0.44285999999999981</v>
      </c>
      <c r="P307" s="39">
        <f t="shared" si="97"/>
        <v>0.14260000000000006</v>
      </c>
      <c r="Q307" s="166">
        <v>0.05</v>
      </c>
      <c r="R307" s="166">
        <v>0.5</v>
      </c>
      <c r="S307" s="24">
        <v>0.01</v>
      </c>
      <c r="T307" s="162">
        <v>1.0034883720930232</v>
      </c>
      <c r="U307" s="39">
        <f t="shared" si="85"/>
        <v>255.6601622247972</v>
      </c>
      <c r="V307" s="39">
        <f t="shared" si="86"/>
        <v>44.132050984936249</v>
      </c>
      <c r="W307" s="39">
        <f t="shared" si="87"/>
        <v>14.210428736964085</v>
      </c>
      <c r="X307" s="39">
        <f t="shared" si="88"/>
        <v>13.037520278099546</v>
      </c>
      <c r="Y307" s="39">
        <f t="shared" si="89"/>
        <v>242.12537659327933</v>
      </c>
      <c r="Z307" s="39">
        <f t="shared" si="90"/>
        <v>1.664233576642336</v>
      </c>
      <c r="AA307" s="153"/>
    </row>
    <row r="308" spans="1:27" s="1" customFormat="1" x14ac:dyDescent="0.25">
      <c r="A308" s="96" t="s">
        <v>555</v>
      </c>
      <c r="B308" s="101">
        <v>42619</v>
      </c>
      <c r="C308" s="22">
        <v>44072</v>
      </c>
      <c r="D308" s="24">
        <v>0.48</v>
      </c>
      <c r="E308" s="24">
        <v>0.29199999999999998</v>
      </c>
      <c r="F308" s="24">
        <v>0.16200000000000001</v>
      </c>
      <c r="G308" s="24">
        <v>0.11600000000000001</v>
      </c>
      <c r="H308" s="24">
        <v>3.0000000000000001E-3</v>
      </c>
      <c r="I308" s="24">
        <v>1.4E-2</v>
      </c>
      <c r="J308" s="39">
        <f t="shared" si="91"/>
        <v>0.47699999999999998</v>
      </c>
      <c r="K308" s="39">
        <f t="shared" si="92"/>
        <v>0.28899999999999998</v>
      </c>
      <c r="L308" s="39">
        <f t="shared" si="93"/>
        <v>0.159</v>
      </c>
      <c r="M308" s="39">
        <f t="shared" si="94"/>
        <v>0.113</v>
      </c>
      <c r="N308" s="39">
        <f t="shared" si="95"/>
        <v>5.3985500000000002</v>
      </c>
      <c r="O308" s="39">
        <f t="shared" si="96"/>
        <v>0.45308000000000043</v>
      </c>
      <c r="P308" s="39">
        <f t="shared" si="97"/>
        <v>0.76577000000000028</v>
      </c>
      <c r="Q308" s="166">
        <v>0.05</v>
      </c>
      <c r="R308" s="166">
        <v>0.5</v>
      </c>
      <c r="S308" s="24">
        <v>0.01</v>
      </c>
      <c r="T308" s="162">
        <v>1.0181818181818183</v>
      </c>
      <c r="U308" s="39">
        <f t="shared" si="85"/>
        <v>530.21473214285709</v>
      </c>
      <c r="V308" s="39">
        <f t="shared" si="86"/>
        <v>44.4989285714286</v>
      </c>
      <c r="W308" s="39">
        <f t="shared" si="87"/>
        <v>75.2095535714286</v>
      </c>
      <c r="X308" s="39">
        <f t="shared" si="88"/>
        <v>37.499196428571373</v>
      </c>
      <c r="Y308" s="39">
        <f t="shared" si="89"/>
        <v>492.99642857142851</v>
      </c>
      <c r="Z308" s="39">
        <f t="shared" si="90"/>
        <v>1.6505190311418685</v>
      </c>
      <c r="AA308" s="153"/>
    </row>
    <row r="309" spans="1:27" s="1" customFormat="1" x14ac:dyDescent="0.25">
      <c r="A309" s="96" t="s">
        <v>556</v>
      </c>
      <c r="B309" s="101">
        <v>42619</v>
      </c>
      <c r="C309" s="22">
        <v>44072</v>
      </c>
      <c r="D309" s="24">
        <v>0.45</v>
      </c>
      <c r="E309" s="24">
        <v>0.26700000000000002</v>
      </c>
      <c r="F309" s="24">
        <v>0.153</v>
      </c>
      <c r="G309" s="24">
        <v>0.10199999999999999</v>
      </c>
      <c r="H309" s="24">
        <v>3.0000000000000001E-3</v>
      </c>
      <c r="I309" s="24">
        <v>1.2E-2</v>
      </c>
      <c r="J309" s="39">
        <f t="shared" si="91"/>
        <v>0.44700000000000001</v>
      </c>
      <c r="K309" s="39">
        <f t="shared" si="92"/>
        <v>0.26400000000000001</v>
      </c>
      <c r="L309" s="39">
        <f t="shared" si="93"/>
        <v>0.15</v>
      </c>
      <c r="M309" s="39">
        <f t="shared" si="94"/>
        <v>9.8999999999999991E-2</v>
      </c>
      <c r="N309" s="39">
        <f t="shared" si="95"/>
        <v>5.0580299999999996</v>
      </c>
      <c r="O309" s="39">
        <f t="shared" si="96"/>
        <v>0.46395000000000003</v>
      </c>
      <c r="P309" s="39">
        <f t="shared" si="97"/>
        <v>0.54098999999999975</v>
      </c>
      <c r="Q309" s="166">
        <v>0.05</v>
      </c>
      <c r="R309" s="166">
        <v>0.5</v>
      </c>
      <c r="S309" s="24">
        <v>0.01</v>
      </c>
      <c r="T309" s="162">
        <v>0.93333333333333335</v>
      </c>
      <c r="U309" s="39">
        <f t="shared" si="85"/>
        <v>541.93178571428552</v>
      </c>
      <c r="V309" s="39">
        <f t="shared" si="86"/>
        <v>49.708928571428572</v>
      </c>
      <c r="W309" s="39">
        <f t="shared" si="87"/>
        <v>57.963214285714258</v>
      </c>
      <c r="X309" s="39">
        <f t="shared" si="88"/>
        <v>5.1492857142857824</v>
      </c>
      <c r="Y309" s="39">
        <f t="shared" si="89"/>
        <v>523.51071428571424</v>
      </c>
      <c r="Z309" s="39">
        <f t="shared" si="90"/>
        <v>1.6931818181818181</v>
      </c>
      <c r="AA309" s="153"/>
    </row>
    <row r="310" spans="1:27" s="1" customFormat="1" x14ac:dyDescent="0.25">
      <c r="A310" s="96" t="s">
        <v>557</v>
      </c>
      <c r="B310" s="101">
        <v>42619</v>
      </c>
      <c r="C310" s="22">
        <v>44072</v>
      </c>
      <c r="D310" s="24">
        <v>0.34200000000000003</v>
      </c>
      <c r="E310" s="24">
        <v>0.21</v>
      </c>
      <c r="F310" s="24">
        <v>0.121</v>
      </c>
      <c r="G310" s="24">
        <v>9.0999999999999998E-2</v>
      </c>
      <c r="H310" s="24">
        <v>1.4999999999999999E-2</v>
      </c>
      <c r="I310" s="24">
        <v>0.02</v>
      </c>
      <c r="J310" s="39">
        <f t="shared" si="91"/>
        <v>0.32700000000000001</v>
      </c>
      <c r="K310" s="39">
        <f t="shared" si="92"/>
        <v>0.19500000000000001</v>
      </c>
      <c r="L310" s="39">
        <f t="shared" si="93"/>
        <v>0.106</v>
      </c>
      <c r="M310" s="39">
        <f t="shared" si="94"/>
        <v>7.5999999999999998E-2</v>
      </c>
      <c r="N310" s="39">
        <f t="shared" si="95"/>
        <v>3.7056300000000002</v>
      </c>
      <c r="O310" s="39">
        <f t="shared" si="96"/>
        <v>0.25141000000000002</v>
      </c>
      <c r="P310" s="39">
        <f t="shared" si="97"/>
        <v>0.51182999999999979</v>
      </c>
      <c r="Q310" s="166">
        <v>0.05</v>
      </c>
      <c r="R310" s="166">
        <v>0.5</v>
      </c>
      <c r="S310" s="24">
        <v>0.01</v>
      </c>
      <c r="T310" s="162">
        <v>1.0181818181818183</v>
      </c>
      <c r="U310" s="39">
        <f t="shared" si="85"/>
        <v>363.94580357142854</v>
      </c>
      <c r="V310" s="39">
        <f t="shared" si="86"/>
        <v>24.692053571428573</v>
      </c>
      <c r="W310" s="39">
        <f t="shared" si="87"/>
        <v>50.269017857142828</v>
      </c>
      <c r="X310" s="39">
        <f t="shared" si="88"/>
        <v>11.800446428571437</v>
      </c>
      <c r="Y310" s="39">
        <f t="shared" si="89"/>
        <v>346.14642857142854</v>
      </c>
      <c r="Z310" s="39">
        <f t="shared" si="90"/>
        <v>1.676923076923077</v>
      </c>
      <c r="AA310" s="153"/>
    </row>
    <row r="311" spans="1:27" s="1" customFormat="1" x14ac:dyDescent="0.25">
      <c r="A311" s="96" t="s">
        <v>558</v>
      </c>
      <c r="B311" s="101">
        <v>42619</v>
      </c>
      <c r="C311" s="22">
        <v>44072</v>
      </c>
      <c r="D311" s="24">
        <v>0.502</v>
      </c>
      <c r="E311" s="24">
        <v>0.307</v>
      </c>
      <c r="F311" s="24">
        <v>0.16800000000000001</v>
      </c>
      <c r="G311" s="24">
        <v>0.11799999999999999</v>
      </c>
      <c r="H311" s="24">
        <v>6.0000000000000001E-3</v>
      </c>
      <c r="I311" s="24">
        <v>1.2999999999999999E-2</v>
      </c>
      <c r="J311" s="39">
        <f t="shared" si="91"/>
        <v>0.496</v>
      </c>
      <c r="K311" s="39">
        <f t="shared" si="92"/>
        <v>0.30099999999999999</v>
      </c>
      <c r="L311" s="39">
        <f t="shared" si="93"/>
        <v>0.16200000000000001</v>
      </c>
      <c r="M311" s="39">
        <f t="shared" si="94"/>
        <v>0.11199999999999999</v>
      </c>
      <c r="N311" s="39">
        <f t="shared" si="95"/>
        <v>5.6191599999999999</v>
      </c>
      <c r="O311" s="39">
        <f t="shared" si="96"/>
        <v>0.41566000000000081</v>
      </c>
      <c r="P311" s="39">
        <f t="shared" si="97"/>
        <v>0.68671999999999978</v>
      </c>
      <c r="Q311" s="166">
        <v>0.05</v>
      </c>
      <c r="R311" s="166">
        <v>0.5</v>
      </c>
      <c r="S311" s="24">
        <v>0.01</v>
      </c>
      <c r="T311" s="162">
        <v>1.0181818181818183</v>
      </c>
      <c r="U311" s="39">
        <f t="shared" si="85"/>
        <v>551.88178571428557</v>
      </c>
      <c r="V311" s="39">
        <f t="shared" si="86"/>
        <v>40.823750000000075</v>
      </c>
      <c r="W311" s="39">
        <f t="shared" si="87"/>
        <v>67.445714285714246</v>
      </c>
      <c r="X311" s="39">
        <f t="shared" si="88"/>
        <v>41.170446428571253</v>
      </c>
      <c r="Y311" s="39">
        <f t="shared" si="89"/>
        <v>511.35267857142838</v>
      </c>
      <c r="Z311" s="39">
        <f t="shared" si="90"/>
        <v>1.6478405315614619</v>
      </c>
      <c r="AA311" s="153"/>
    </row>
    <row r="312" spans="1:27" s="1" customFormat="1" x14ac:dyDescent="0.25">
      <c r="A312" s="96" t="s">
        <v>559</v>
      </c>
      <c r="B312" s="101">
        <v>42619</v>
      </c>
      <c r="C312" s="22">
        <v>44072</v>
      </c>
      <c r="D312" s="24">
        <v>0.47499999999999998</v>
      </c>
      <c r="E312" s="24">
        <v>0.28100000000000003</v>
      </c>
      <c r="F312" s="24">
        <v>0.17499999999999999</v>
      </c>
      <c r="G312" s="24">
        <v>0.111</v>
      </c>
      <c r="H312" s="24">
        <v>3.0000000000000001E-3</v>
      </c>
      <c r="I312" s="24">
        <v>1.0999999999999999E-2</v>
      </c>
      <c r="J312" s="39">
        <f t="shared" si="91"/>
        <v>0.47199999999999998</v>
      </c>
      <c r="K312" s="39">
        <f t="shared" si="92"/>
        <v>0.27800000000000002</v>
      </c>
      <c r="L312" s="39">
        <f t="shared" si="93"/>
        <v>0.17199999999999999</v>
      </c>
      <c r="M312" s="39">
        <f t="shared" si="94"/>
        <v>0.108</v>
      </c>
      <c r="N312" s="39">
        <f t="shared" si="95"/>
        <v>5.31968</v>
      </c>
      <c r="O312" s="39">
        <f t="shared" si="96"/>
        <v>0.76691999999999982</v>
      </c>
      <c r="P312" s="39">
        <f t="shared" si="97"/>
        <v>0.55271999999999999</v>
      </c>
      <c r="Q312" s="166">
        <v>0.05</v>
      </c>
      <c r="R312" s="166">
        <v>0.5</v>
      </c>
      <c r="S312" s="24">
        <v>0.01</v>
      </c>
      <c r="T312" s="162">
        <v>1.1199999999999999</v>
      </c>
      <c r="U312" s="39">
        <f t="shared" si="85"/>
        <v>474.97142857142859</v>
      </c>
      <c r="V312" s="39">
        <f t="shared" si="86"/>
        <v>68.474999999999994</v>
      </c>
      <c r="W312" s="39">
        <f t="shared" si="87"/>
        <v>49.350000000000009</v>
      </c>
      <c r="X312" s="39">
        <f t="shared" si="88"/>
        <v>1.4303571428572501</v>
      </c>
      <c r="Y312" s="39">
        <f t="shared" si="89"/>
        <v>462.48214285714272</v>
      </c>
      <c r="Z312" s="39">
        <f t="shared" si="90"/>
        <v>1.6978417266187047</v>
      </c>
      <c r="AA312" s="153"/>
    </row>
    <row r="313" spans="1:27" s="1" customFormat="1" x14ac:dyDescent="0.25">
      <c r="A313" s="96" t="s">
        <v>560</v>
      </c>
      <c r="B313" s="101">
        <v>42619</v>
      </c>
      <c r="C313" s="22">
        <v>44072</v>
      </c>
      <c r="D313" s="24">
        <v>0.224</v>
      </c>
      <c r="E313" s="24">
        <v>0.13500000000000001</v>
      </c>
      <c r="F313" s="24">
        <v>8.8999999999999996E-2</v>
      </c>
      <c r="G313" s="24">
        <v>5.6000000000000001E-2</v>
      </c>
      <c r="H313" s="24">
        <v>7.0000000000000001E-3</v>
      </c>
      <c r="I313" s="24">
        <v>8.9999999999999993E-3</v>
      </c>
      <c r="J313" s="39">
        <f t="shared" si="91"/>
        <v>0.217</v>
      </c>
      <c r="K313" s="39">
        <f t="shared" si="92"/>
        <v>0.128</v>
      </c>
      <c r="L313" s="39">
        <f t="shared" si="93"/>
        <v>8.199999999999999E-2</v>
      </c>
      <c r="M313" s="39">
        <f t="shared" si="94"/>
        <v>4.9000000000000002E-2</v>
      </c>
      <c r="N313" s="39">
        <f t="shared" si="95"/>
        <v>2.4412500000000001</v>
      </c>
      <c r="O313" s="39">
        <f t="shared" si="96"/>
        <v>0.4158099999999999</v>
      </c>
      <c r="P313" s="39">
        <f t="shared" si="97"/>
        <v>0.21589000000000025</v>
      </c>
      <c r="Q313" s="166">
        <v>0.05</v>
      </c>
      <c r="R313" s="166">
        <v>0.5</v>
      </c>
      <c r="S313" s="24">
        <v>0.01</v>
      </c>
      <c r="T313" s="162">
        <v>1.0181818181818183</v>
      </c>
      <c r="U313" s="39">
        <f t="shared" si="85"/>
        <v>239.765625</v>
      </c>
      <c r="V313" s="39">
        <f t="shared" si="86"/>
        <v>40.838482142857124</v>
      </c>
      <c r="W313" s="39">
        <f t="shared" si="87"/>
        <v>21.203482142857165</v>
      </c>
      <c r="X313" s="39">
        <f t="shared" si="88"/>
        <v>1.5733928571428295</v>
      </c>
      <c r="Y313" s="39">
        <f t="shared" si="89"/>
        <v>233.38660714285706</v>
      </c>
      <c r="Z313" s="39">
        <f t="shared" si="90"/>
        <v>1.6953125</v>
      </c>
      <c r="AA313" s="153"/>
    </row>
    <row r="314" spans="1:27" s="1" customFormat="1" x14ac:dyDescent="0.25">
      <c r="A314" s="96" t="s">
        <v>561</v>
      </c>
      <c r="B314" s="101">
        <v>42619</v>
      </c>
      <c r="C314" s="22">
        <v>44072</v>
      </c>
      <c r="D314" s="24">
        <v>0.37</v>
      </c>
      <c r="E314" s="24">
        <v>0.221</v>
      </c>
      <c r="F314" s="24">
        <v>0.14000000000000001</v>
      </c>
      <c r="G314" s="24">
        <v>8.5999999999999993E-2</v>
      </c>
      <c r="H314" s="24">
        <v>7.0000000000000001E-3</v>
      </c>
      <c r="I314" s="24">
        <v>1.0999999999999999E-2</v>
      </c>
      <c r="J314" s="39">
        <f t="shared" si="91"/>
        <v>0.36299999999999999</v>
      </c>
      <c r="K314" s="39">
        <f t="shared" si="92"/>
        <v>0.214</v>
      </c>
      <c r="L314" s="39">
        <f t="shared" si="93"/>
        <v>0.13300000000000001</v>
      </c>
      <c r="M314" s="39">
        <f t="shared" si="94"/>
        <v>7.8999999999999987E-2</v>
      </c>
      <c r="N314" s="39">
        <f t="shared" si="95"/>
        <v>4.0904100000000003</v>
      </c>
      <c r="O314" s="39">
        <f t="shared" si="96"/>
        <v>0.61576000000000031</v>
      </c>
      <c r="P314" s="39">
        <f t="shared" si="97"/>
        <v>0.32006999999999985</v>
      </c>
      <c r="Q314" s="166">
        <v>0.05</v>
      </c>
      <c r="R314" s="166">
        <v>0.5</v>
      </c>
      <c r="S314" s="24">
        <v>0.01</v>
      </c>
      <c r="T314" s="162">
        <v>1.0181818181818183</v>
      </c>
      <c r="U314" s="39">
        <f t="shared" si="85"/>
        <v>401.73669642857141</v>
      </c>
      <c r="V314" s="39">
        <f t="shared" si="86"/>
        <v>60.476428571428599</v>
      </c>
      <c r="W314" s="39">
        <f t="shared" si="87"/>
        <v>31.435446428571414</v>
      </c>
      <c r="X314" s="39">
        <f t="shared" si="88"/>
        <v>2.0978571428570572</v>
      </c>
      <c r="Y314" s="39">
        <f t="shared" si="89"/>
        <v>390.72589285714275</v>
      </c>
      <c r="Z314" s="39">
        <f t="shared" si="90"/>
        <v>1.6962616822429906</v>
      </c>
      <c r="AA314" s="153"/>
    </row>
    <row r="315" spans="1:27" s="1" customFormat="1" x14ac:dyDescent="0.25">
      <c r="A315" s="96" t="s">
        <v>562</v>
      </c>
      <c r="B315" s="101">
        <v>42619</v>
      </c>
      <c r="C315" s="22">
        <v>44072</v>
      </c>
      <c r="D315" s="24">
        <v>0.29599999999999999</v>
      </c>
      <c r="E315" s="24">
        <v>0.18</v>
      </c>
      <c r="F315" s="24">
        <v>0.11700000000000001</v>
      </c>
      <c r="G315" s="24">
        <v>7.9000000000000001E-2</v>
      </c>
      <c r="H315" s="24">
        <v>1.4E-2</v>
      </c>
      <c r="I315" s="24">
        <v>1.7000000000000001E-2</v>
      </c>
      <c r="J315" s="39">
        <f t="shared" si="91"/>
        <v>0.28199999999999997</v>
      </c>
      <c r="K315" s="39">
        <f t="shared" si="92"/>
        <v>0.16599999999999998</v>
      </c>
      <c r="L315" s="39">
        <f t="shared" si="93"/>
        <v>0.10300000000000001</v>
      </c>
      <c r="M315" s="39">
        <f t="shared" si="94"/>
        <v>6.5000000000000002E-2</v>
      </c>
      <c r="N315" s="39">
        <f t="shared" si="95"/>
        <v>3.1778799999999996</v>
      </c>
      <c r="O315" s="39">
        <f t="shared" si="96"/>
        <v>0.46193000000000017</v>
      </c>
      <c r="P315" s="39">
        <f t="shared" si="97"/>
        <v>0.34006000000000014</v>
      </c>
      <c r="Q315" s="166">
        <v>0.05</v>
      </c>
      <c r="R315" s="166">
        <v>0.5</v>
      </c>
      <c r="S315" s="24">
        <v>0.01</v>
      </c>
      <c r="T315" s="162">
        <v>1.0181818181818183</v>
      </c>
      <c r="U315" s="39">
        <f t="shared" si="85"/>
        <v>312.11321428571421</v>
      </c>
      <c r="V315" s="39">
        <f t="shared" si="86"/>
        <v>45.368125000000006</v>
      </c>
      <c r="W315" s="39">
        <f t="shared" si="87"/>
        <v>33.398750000000014</v>
      </c>
      <c r="X315" s="39">
        <f t="shared" si="88"/>
        <v>0.52446428571422787</v>
      </c>
      <c r="Y315" s="39">
        <f t="shared" si="89"/>
        <v>304.18928571428563</v>
      </c>
      <c r="Z315" s="39">
        <f t="shared" si="90"/>
        <v>1.6987951807228916</v>
      </c>
      <c r="AA315" s="153"/>
    </row>
    <row r="316" spans="1:27" s="1" customFormat="1" x14ac:dyDescent="0.25">
      <c r="A316" s="96" t="s">
        <v>563</v>
      </c>
      <c r="B316" s="101">
        <v>42619</v>
      </c>
      <c r="C316" s="22">
        <v>44072</v>
      </c>
      <c r="D316" s="24">
        <v>0.29699999999999999</v>
      </c>
      <c r="E316" s="24">
        <v>0.17899999999999999</v>
      </c>
      <c r="F316" s="24">
        <v>0.113</v>
      </c>
      <c r="G316" s="24">
        <v>7.2999999999999995E-2</v>
      </c>
      <c r="H316" s="24">
        <v>8.0000000000000002E-3</v>
      </c>
      <c r="I316" s="24">
        <v>1.0999999999999999E-2</v>
      </c>
      <c r="J316" s="39">
        <f t="shared" si="91"/>
        <v>0.28899999999999998</v>
      </c>
      <c r="K316" s="39">
        <f t="shared" si="92"/>
        <v>0.17099999999999999</v>
      </c>
      <c r="L316" s="39">
        <f t="shared" si="93"/>
        <v>0.10500000000000001</v>
      </c>
      <c r="M316" s="39">
        <f t="shared" si="94"/>
        <v>6.5000000000000002E-2</v>
      </c>
      <c r="N316" s="39">
        <f t="shared" si="95"/>
        <v>3.2577499999999997</v>
      </c>
      <c r="O316" s="39">
        <f t="shared" si="96"/>
        <v>0.4659800000000005</v>
      </c>
      <c r="P316" s="39">
        <f t="shared" si="97"/>
        <v>0.31317000000000011</v>
      </c>
      <c r="Q316" s="166">
        <v>0.05</v>
      </c>
      <c r="R316" s="166">
        <v>0.5</v>
      </c>
      <c r="S316" s="24">
        <v>0.01</v>
      </c>
      <c r="T316" s="162">
        <v>1.0181818181818183</v>
      </c>
      <c r="U316" s="39">
        <f t="shared" si="85"/>
        <v>319.95758928571416</v>
      </c>
      <c r="V316" s="39">
        <f t="shared" si="86"/>
        <v>45.765892857142894</v>
      </c>
      <c r="W316" s="39">
        <f t="shared" si="87"/>
        <v>30.757767857142866</v>
      </c>
      <c r="X316" s="39">
        <f t="shared" si="88"/>
        <v>4.4579464285713728</v>
      </c>
      <c r="Y316" s="39">
        <f t="shared" si="89"/>
        <v>309.43392857142851</v>
      </c>
      <c r="Z316" s="39">
        <f t="shared" si="90"/>
        <v>1.6900584795321638</v>
      </c>
      <c r="AA316" s="153"/>
    </row>
    <row r="317" spans="1:27" s="1" customFormat="1" x14ac:dyDescent="0.25">
      <c r="A317" s="96" t="s">
        <v>546</v>
      </c>
      <c r="B317" s="101">
        <v>42619</v>
      </c>
      <c r="C317" s="22">
        <v>44072</v>
      </c>
      <c r="D317" s="24">
        <v>0.01</v>
      </c>
      <c r="E317" s="24">
        <v>0.01</v>
      </c>
      <c r="F317" s="24">
        <v>8.9999999999999993E-3</v>
      </c>
      <c r="G317" s="24">
        <v>8.9999999999999993E-3</v>
      </c>
      <c r="H317" s="24">
        <v>7.0000000000000001E-3</v>
      </c>
      <c r="I317" s="24">
        <v>1.2999999999999999E-2</v>
      </c>
      <c r="J317" s="39">
        <f t="shared" si="91"/>
        <v>3.0000000000000001E-3</v>
      </c>
      <c r="K317" s="39">
        <f t="shared" si="92"/>
        <v>3.0000000000000001E-3</v>
      </c>
      <c r="L317" s="39">
        <f t="shared" si="93"/>
        <v>1.9999999999999992E-3</v>
      </c>
      <c r="M317" s="39">
        <f t="shared" si="94"/>
        <v>1.9999999999999992E-3</v>
      </c>
      <c r="N317" s="39">
        <f t="shared" si="95"/>
        <v>3.2309999999999998E-2</v>
      </c>
      <c r="O317" s="39">
        <f t="shared" si="96"/>
        <v>2.0449999999999989E-2</v>
      </c>
      <c r="P317" s="39">
        <f t="shared" si="97"/>
        <v>2.8829999999999988E-2</v>
      </c>
      <c r="Q317" s="166">
        <v>0.05</v>
      </c>
      <c r="R317" s="166">
        <v>0.5</v>
      </c>
      <c r="S317" s="24">
        <v>0.01</v>
      </c>
      <c r="T317" s="162">
        <v>1.0181818181818183</v>
      </c>
      <c r="U317" s="39">
        <f t="shared" si="85"/>
        <v>3.1733035714285709</v>
      </c>
      <c r="V317" s="39">
        <f t="shared" si="86"/>
        <v>2.0084821428571416</v>
      </c>
      <c r="W317" s="39">
        <f t="shared" si="87"/>
        <v>2.8315178571428556</v>
      </c>
      <c r="X317" s="39">
        <f t="shared" si="88"/>
        <v>5.5068750000000009</v>
      </c>
      <c r="Y317" s="39">
        <f t="shared" si="89"/>
        <v>0</v>
      </c>
      <c r="Z317" s="39">
        <f t="shared" si="90"/>
        <v>1</v>
      </c>
      <c r="AA317" s="153"/>
    </row>
    <row r="318" spans="1:27" s="1" customFormat="1" x14ac:dyDescent="0.25">
      <c r="A318" s="96" t="s">
        <v>564</v>
      </c>
      <c r="B318" s="101">
        <v>42619</v>
      </c>
      <c r="C318" s="22">
        <v>44072</v>
      </c>
      <c r="D318" s="24">
        <v>0.39700000000000002</v>
      </c>
      <c r="E318" s="24">
        <v>0.24</v>
      </c>
      <c r="F318" s="24">
        <v>0.156</v>
      </c>
      <c r="G318" s="24">
        <v>0.107</v>
      </c>
      <c r="H318" s="24">
        <v>1.4999999999999999E-2</v>
      </c>
      <c r="I318" s="24">
        <v>1.7999999999999999E-2</v>
      </c>
      <c r="J318" s="39">
        <f t="shared" si="91"/>
        <v>0.38200000000000001</v>
      </c>
      <c r="K318" s="39">
        <f t="shared" si="92"/>
        <v>0.22499999999999998</v>
      </c>
      <c r="L318" s="39">
        <f t="shared" si="93"/>
        <v>0.14100000000000001</v>
      </c>
      <c r="M318" s="39">
        <f t="shared" si="94"/>
        <v>9.1999999999999998E-2</v>
      </c>
      <c r="N318" s="39">
        <f t="shared" si="95"/>
        <v>4.3022</v>
      </c>
      <c r="O318" s="39">
        <f t="shared" si="96"/>
        <v>0.64625000000000066</v>
      </c>
      <c r="P318" s="39">
        <f t="shared" si="97"/>
        <v>0.54630000000000001</v>
      </c>
      <c r="Q318" s="166">
        <v>0.05</v>
      </c>
      <c r="R318" s="166">
        <v>0.5</v>
      </c>
      <c r="S318" s="24">
        <v>0.01</v>
      </c>
      <c r="T318" s="162">
        <v>0.93333333333333335</v>
      </c>
      <c r="U318" s="39">
        <f t="shared" si="85"/>
        <v>460.94999999999993</v>
      </c>
      <c r="V318" s="39">
        <f t="shared" si="86"/>
        <v>69.241071428571487</v>
      </c>
      <c r="W318" s="39">
        <f t="shared" si="87"/>
        <v>58.532142857142851</v>
      </c>
      <c r="X318" s="39">
        <f t="shared" si="88"/>
        <v>1.4303571428569852</v>
      </c>
      <c r="Y318" s="39">
        <f t="shared" si="89"/>
        <v>449.13214285714287</v>
      </c>
      <c r="Z318" s="39">
        <f t="shared" si="90"/>
        <v>1.6977777777777781</v>
      </c>
      <c r="AA318" s="153"/>
    </row>
    <row r="319" spans="1:27" s="1" customFormat="1" x14ac:dyDescent="0.25">
      <c r="A319" s="96" t="s">
        <v>565</v>
      </c>
      <c r="B319" s="101">
        <v>42619</v>
      </c>
      <c r="C319" s="22">
        <v>44072</v>
      </c>
      <c r="D319" s="24">
        <v>0.29799999999999999</v>
      </c>
      <c r="E319" s="24">
        <v>0.17899999999999999</v>
      </c>
      <c r="F319" s="24">
        <v>0.10299999999999999</v>
      </c>
      <c r="G319" s="24">
        <v>7.3999999999999996E-2</v>
      </c>
      <c r="H319" s="24">
        <v>8.9999999999999993E-3</v>
      </c>
      <c r="I319" s="24">
        <v>1.2999999999999999E-2</v>
      </c>
      <c r="J319" s="39">
        <f t="shared" si="91"/>
        <v>0.28899999999999998</v>
      </c>
      <c r="K319" s="39">
        <f t="shared" si="92"/>
        <v>0.16999999999999998</v>
      </c>
      <c r="L319" s="39">
        <f t="shared" si="93"/>
        <v>9.4E-2</v>
      </c>
      <c r="M319" s="39">
        <f t="shared" si="94"/>
        <v>6.5000000000000002E-2</v>
      </c>
      <c r="N319" s="39">
        <f t="shared" si="95"/>
        <v>3.2746900000000001</v>
      </c>
      <c r="O319" s="39">
        <f t="shared" si="96"/>
        <v>0.23465000000000028</v>
      </c>
      <c r="P319" s="39">
        <f t="shared" si="97"/>
        <v>0.39677000000000023</v>
      </c>
      <c r="Q319" s="166">
        <v>0.05</v>
      </c>
      <c r="R319" s="166">
        <v>0.5</v>
      </c>
      <c r="S319" s="24">
        <v>0.01</v>
      </c>
      <c r="T319" s="162">
        <v>0.93333333333333335</v>
      </c>
      <c r="U319" s="39">
        <f t="shared" si="85"/>
        <v>350.85964285714289</v>
      </c>
      <c r="V319" s="39">
        <f t="shared" si="86"/>
        <v>25.141071428571454</v>
      </c>
      <c r="W319" s="39">
        <f t="shared" si="87"/>
        <v>42.511071428571455</v>
      </c>
      <c r="X319" s="39">
        <f t="shared" si="88"/>
        <v>0</v>
      </c>
      <c r="Y319" s="39">
        <f t="shared" si="89"/>
        <v>340.4249999999999</v>
      </c>
      <c r="Z319" s="39">
        <f t="shared" si="90"/>
        <v>1.7</v>
      </c>
      <c r="AA319" s="153"/>
    </row>
    <row r="320" spans="1:27" s="1" customFormat="1" x14ac:dyDescent="0.25">
      <c r="A320" s="96" t="s">
        <v>566</v>
      </c>
      <c r="B320" s="101">
        <v>42619</v>
      </c>
      <c r="C320" s="22">
        <v>44072</v>
      </c>
      <c r="D320" s="24">
        <v>0.312</v>
      </c>
      <c r="E320" s="24">
        <v>0.187</v>
      </c>
      <c r="F320" s="24">
        <v>0.112</v>
      </c>
      <c r="G320" s="24">
        <v>7.6999999999999999E-2</v>
      </c>
      <c r="H320" s="24">
        <v>8.0000000000000002E-3</v>
      </c>
      <c r="I320" s="24">
        <v>1.2E-2</v>
      </c>
      <c r="J320" s="39">
        <f t="shared" si="91"/>
        <v>0.30399999999999999</v>
      </c>
      <c r="K320" s="39">
        <f t="shared" si="92"/>
        <v>0.17899999999999999</v>
      </c>
      <c r="L320" s="39">
        <f t="shared" si="93"/>
        <v>0.10400000000000001</v>
      </c>
      <c r="M320" s="39">
        <f t="shared" si="94"/>
        <v>6.9000000000000006E-2</v>
      </c>
      <c r="N320" s="39">
        <f t="shared" si="95"/>
        <v>3.4367199999999998</v>
      </c>
      <c r="O320" s="39">
        <f t="shared" si="96"/>
        <v>0.35286000000000017</v>
      </c>
      <c r="P320" s="39">
        <f t="shared" si="97"/>
        <v>0.39380000000000004</v>
      </c>
      <c r="Q320" s="166">
        <v>0.05</v>
      </c>
      <c r="R320" s="166">
        <v>0.5</v>
      </c>
      <c r="S320" s="24">
        <v>0.01</v>
      </c>
      <c r="T320" s="162">
        <v>1.0181818181818183</v>
      </c>
      <c r="U320" s="39">
        <f t="shared" si="85"/>
        <v>337.53499999999991</v>
      </c>
      <c r="V320" s="39">
        <f t="shared" si="86"/>
        <v>34.655892857142874</v>
      </c>
      <c r="W320" s="39">
        <f t="shared" si="87"/>
        <v>38.676785714285714</v>
      </c>
      <c r="X320" s="39">
        <f t="shared" si="88"/>
        <v>0.7866964285713417</v>
      </c>
      <c r="Y320" s="39">
        <f t="shared" si="89"/>
        <v>327.7901785714285</v>
      </c>
      <c r="Z320" s="39">
        <f t="shared" si="90"/>
        <v>1.6983240223463687</v>
      </c>
      <c r="AA320" s="153"/>
    </row>
    <row r="321" spans="1:27" s="1" customFormat="1" x14ac:dyDescent="0.25">
      <c r="A321" s="96" t="s">
        <v>567</v>
      </c>
      <c r="B321" s="101">
        <v>42619</v>
      </c>
      <c r="C321" s="22">
        <v>44072</v>
      </c>
      <c r="D321" s="24">
        <v>0.40600000000000003</v>
      </c>
      <c r="E321" s="24">
        <v>0.24299999999999999</v>
      </c>
      <c r="F321" s="24">
        <v>0.13500000000000001</v>
      </c>
      <c r="G321" s="24">
        <v>9.2999999999999999E-2</v>
      </c>
      <c r="H321" s="24">
        <v>6.0000000000000001E-3</v>
      </c>
      <c r="I321" s="24">
        <v>1.0999999999999999E-2</v>
      </c>
      <c r="J321" s="39">
        <f t="shared" si="91"/>
        <v>0.4</v>
      </c>
      <c r="K321" s="39">
        <f t="shared" si="92"/>
        <v>0.23699999999999999</v>
      </c>
      <c r="L321" s="39">
        <f t="shared" si="93"/>
        <v>0.129</v>
      </c>
      <c r="M321" s="39">
        <f t="shared" si="94"/>
        <v>8.6999999999999994E-2</v>
      </c>
      <c r="N321" s="39">
        <f t="shared" si="95"/>
        <v>4.5343799999999996</v>
      </c>
      <c r="O321" s="39">
        <f t="shared" si="96"/>
        <v>0.30945</v>
      </c>
      <c r="P321" s="39">
        <f t="shared" si="97"/>
        <v>0.48483999999999983</v>
      </c>
      <c r="Q321" s="166">
        <v>0.05</v>
      </c>
      <c r="R321" s="166">
        <v>0.5</v>
      </c>
      <c r="S321" s="24">
        <v>0.01</v>
      </c>
      <c r="T321" s="162">
        <v>1.0181818181818183</v>
      </c>
      <c r="U321" s="39">
        <f t="shared" si="85"/>
        <v>445.34089285714276</v>
      </c>
      <c r="V321" s="39">
        <f t="shared" si="86"/>
        <v>30.392410714285713</v>
      </c>
      <c r="W321" s="39">
        <f t="shared" si="87"/>
        <v>47.618214285714259</v>
      </c>
      <c r="X321" s="39">
        <f t="shared" si="88"/>
        <v>7.6047321428570314</v>
      </c>
      <c r="Y321" s="39">
        <f t="shared" si="89"/>
        <v>427.4383928571429</v>
      </c>
      <c r="Z321" s="39">
        <f t="shared" si="90"/>
        <v>1.687763713080169</v>
      </c>
      <c r="AA321" s="153"/>
    </row>
    <row r="322" spans="1:27" s="1" customFormat="1" x14ac:dyDescent="0.25">
      <c r="A322" s="96" t="s">
        <v>568</v>
      </c>
      <c r="B322" s="101">
        <v>42619</v>
      </c>
      <c r="C322" s="22">
        <v>44072</v>
      </c>
      <c r="D322" s="24">
        <v>0.501</v>
      </c>
      <c r="E322" s="24">
        <v>0.29799999999999999</v>
      </c>
      <c r="F322" s="24">
        <v>0.17599999999999999</v>
      </c>
      <c r="G322" s="24">
        <v>0.122</v>
      </c>
      <c r="H322" s="24">
        <v>8.0000000000000002E-3</v>
      </c>
      <c r="I322" s="24">
        <v>1.7000000000000001E-2</v>
      </c>
      <c r="J322" s="39">
        <f t="shared" si="91"/>
        <v>0.49299999999999999</v>
      </c>
      <c r="K322" s="39">
        <f t="shared" si="92"/>
        <v>0.28999999999999998</v>
      </c>
      <c r="L322" s="39">
        <f t="shared" si="93"/>
        <v>0.16799999999999998</v>
      </c>
      <c r="M322" s="39">
        <f t="shared" si="94"/>
        <v>0.11399999999999999</v>
      </c>
      <c r="N322" s="39">
        <f t="shared" si="95"/>
        <v>5.574209999999999</v>
      </c>
      <c r="O322" s="39">
        <f t="shared" si="96"/>
        <v>0.5528099999999998</v>
      </c>
      <c r="P322" s="39">
        <f t="shared" si="97"/>
        <v>0.69516999999999984</v>
      </c>
      <c r="Q322" s="166">
        <v>0.05</v>
      </c>
      <c r="R322" s="166">
        <v>0.5</v>
      </c>
      <c r="S322" s="24">
        <v>0.01</v>
      </c>
      <c r="T322" s="162">
        <v>0.93333333333333335</v>
      </c>
      <c r="U322" s="39">
        <f t="shared" si="85"/>
        <v>597.23678571428547</v>
      </c>
      <c r="V322" s="39">
        <f t="shared" si="86"/>
        <v>59.229642857142835</v>
      </c>
      <c r="W322" s="39">
        <f t="shared" si="87"/>
        <v>74.482499999999973</v>
      </c>
      <c r="X322" s="39">
        <f t="shared" si="88"/>
        <v>-1.5880154334370543E-13</v>
      </c>
      <c r="Y322" s="39">
        <f t="shared" si="89"/>
        <v>580.72499999999991</v>
      </c>
      <c r="Z322" s="39">
        <f t="shared" si="90"/>
        <v>1.7000000000000002</v>
      </c>
      <c r="AA322" s="153"/>
    </row>
    <row r="323" spans="1:27" s="1" customFormat="1" x14ac:dyDescent="0.25">
      <c r="A323" s="96" t="s">
        <v>569</v>
      </c>
      <c r="B323" s="101">
        <v>42619</v>
      </c>
      <c r="C323" s="22">
        <v>44072</v>
      </c>
      <c r="D323" s="24">
        <v>0.55100000000000005</v>
      </c>
      <c r="E323" s="24">
        <v>0.33100000000000002</v>
      </c>
      <c r="F323" s="24">
        <v>0.19700000000000001</v>
      </c>
      <c r="G323" s="24">
        <v>0.13700000000000001</v>
      </c>
      <c r="H323" s="24">
        <v>1.0999999999999999E-2</v>
      </c>
      <c r="I323" s="24">
        <v>2.5999999999999999E-2</v>
      </c>
      <c r="J323" s="39">
        <f t="shared" si="91"/>
        <v>0.54</v>
      </c>
      <c r="K323" s="39">
        <f t="shared" si="92"/>
        <v>0.32</v>
      </c>
      <c r="L323" s="39">
        <f t="shared" si="93"/>
        <v>0.186</v>
      </c>
      <c r="M323" s="39">
        <f t="shared" si="94"/>
        <v>0.126</v>
      </c>
      <c r="N323" s="39">
        <f t="shared" si="95"/>
        <v>6.1024799999999999</v>
      </c>
      <c r="O323" s="39">
        <f t="shared" si="96"/>
        <v>0.64422000000000035</v>
      </c>
      <c r="P323" s="39">
        <f t="shared" si="97"/>
        <v>0.77411999999999981</v>
      </c>
      <c r="Q323" s="166">
        <v>0.05</v>
      </c>
      <c r="R323" s="166">
        <v>0.5</v>
      </c>
      <c r="S323" s="24">
        <v>0.01</v>
      </c>
      <c r="T323" s="162">
        <v>1.0181818181818183</v>
      </c>
      <c r="U323" s="39">
        <f t="shared" si="85"/>
        <v>599.35071428571405</v>
      </c>
      <c r="V323" s="39">
        <f t="shared" si="86"/>
        <v>63.271607142857164</v>
      </c>
      <c r="W323" s="39">
        <f t="shared" si="87"/>
        <v>76.029642857142818</v>
      </c>
      <c r="X323" s="39">
        <f t="shared" si="88"/>
        <v>10.489285714285721</v>
      </c>
      <c r="Y323" s="39">
        <f t="shared" si="89"/>
        <v>576.91071428571422</v>
      </c>
      <c r="Z323" s="39">
        <f t="shared" si="90"/>
        <v>1.6875</v>
      </c>
      <c r="AA323" s="153"/>
    </row>
    <row r="324" spans="1:27" s="1" customFormat="1" x14ac:dyDescent="0.25">
      <c r="A324" s="96" t="s">
        <v>570</v>
      </c>
      <c r="B324" s="101">
        <v>42619</v>
      </c>
      <c r="C324" s="22">
        <v>44072</v>
      </c>
      <c r="D324" s="24">
        <v>0.53100000000000003</v>
      </c>
      <c r="E324" s="24">
        <v>0.318</v>
      </c>
      <c r="F324" s="24">
        <v>0.19600000000000001</v>
      </c>
      <c r="G324" s="24">
        <v>0.124</v>
      </c>
      <c r="H324" s="24">
        <v>8.0000000000000002E-3</v>
      </c>
      <c r="I324" s="24">
        <v>1.6E-2</v>
      </c>
      <c r="J324" s="39">
        <f t="shared" si="91"/>
        <v>0.52300000000000002</v>
      </c>
      <c r="K324" s="39">
        <f t="shared" si="92"/>
        <v>0.31</v>
      </c>
      <c r="L324" s="39">
        <f t="shared" si="93"/>
        <v>0.188</v>
      </c>
      <c r="M324" s="39">
        <f t="shared" si="94"/>
        <v>0.11599999999999999</v>
      </c>
      <c r="N324" s="39">
        <f t="shared" si="95"/>
        <v>5.8987499999999997</v>
      </c>
      <c r="O324" s="39">
        <f t="shared" si="96"/>
        <v>0.80519000000000007</v>
      </c>
      <c r="P324" s="39">
        <f t="shared" si="97"/>
        <v>0.54210999999999987</v>
      </c>
      <c r="Q324" s="166">
        <v>0.05</v>
      </c>
      <c r="R324" s="166">
        <v>0.5</v>
      </c>
      <c r="S324" s="24">
        <v>0.01</v>
      </c>
      <c r="T324" s="162">
        <v>0.93333333333333335</v>
      </c>
      <c r="U324" s="39">
        <f t="shared" si="85"/>
        <v>632.00892857142844</v>
      </c>
      <c r="V324" s="39">
        <f t="shared" si="86"/>
        <v>86.270357142857151</v>
      </c>
      <c r="W324" s="39">
        <f t="shared" si="87"/>
        <v>58.08321428571427</v>
      </c>
      <c r="X324" s="39">
        <f t="shared" si="88"/>
        <v>11.442857142857152</v>
      </c>
      <c r="Y324" s="39">
        <f t="shared" si="89"/>
        <v>609.33214285714291</v>
      </c>
      <c r="Z324" s="39">
        <f t="shared" si="90"/>
        <v>1.6870967741935485</v>
      </c>
      <c r="AA324" s="153"/>
    </row>
    <row r="325" spans="1:27" s="1" customFormat="1" x14ac:dyDescent="0.25">
      <c r="A325" s="96" t="s">
        <v>571</v>
      </c>
      <c r="B325" s="101">
        <v>42619</v>
      </c>
      <c r="C325" s="22">
        <v>44072</v>
      </c>
      <c r="D325" s="24">
        <v>0.52200000000000002</v>
      </c>
      <c r="E325" s="24">
        <v>0.31</v>
      </c>
      <c r="F325" s="24">
        <v>0.188</v>
      </c>
      <c r="G325" s="24">
        <v>0.121</v>
      </c>
      <c r="H325" s="24">
        <v>7.0000000000000001E-3</v>
      </c>
      <c r="I325" s="24">
        <v>1.6E-2</v>
      </c>
      <c r="J325" s="39">
        <f t="shared" si="91"/>
        <v>0.51500000000000001</v>
      </c>
      <c r="K325" s="39">
        <f t="shared" si="92"/>
        <v>0.30299999999999999</v>
      </c>
      <c r="L325" s="39">
        <f t="shared" si="93"/>
        <v>0.18099999999999999</v>
      </c>
      <c r="M325" s="39">
        <f t="shared" si="94"/>
        <v>0.11399999999999999</v>
      </c>
      <c r="N325" s="39">
        <f t="shared" si="95"/>
        <v>5.8148900000000001</v>
      </c>
      <c r="O325" s="39">
        <f t="shared" si="96"/>
        <v>0.70674000000000015</v>
      </c>
      <c r="P325" s="39">
        <f t="shared" si="97"/>
        <v>0.55962999999999963</v>
      </c>
      <c r="Q325" s="166">
        <v>0.05</v>
      </c>
      <c r="R325" s="166">
        <v>0.5</v>
      </c>
      <c r="S325" s="24">
        <v>0.01</v>
      </c>
      <c r="T325" s="162">
        <v>0.93333333333333335</v>
      </c>
      <c r="U325" s="39">
        <f t="shared" si="85"/>
        <v>623.02392857142866</v>
      </c>
      <c r="V325" s="39">
        <f t="shared" si="86"/>
        <v>75.72214285714287</v>
      </c>
      <c r="W325" s="39">
        <f t="shared" si="87"/>
        <v>59.960357142857106</v>
      </c>
      <c r="X325" s="39">
        <f t="shared" si="88"/>
        <v>0.28607142857139706</v>
      </c>
      <c r="Y325" s="39">
        <f t="shared" si="89"/>
        <v>606.47142857142853</v>
      </c>
      <c r="Z325" s="39">
        <f t="shared" si="90"/>
        <v>1.6996699669966997</v>
      </c>
      <c r="AA325" s="15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60D0E-7BA1-464B-8428-113068C5F085}">
  <dimension ref="A1:AB25"/>
  <sheetViews>
    <sheetView workbookViewId="0"/>
  </sheetViews>
  <sheetFormatPr defaultRowHeight="15" x14ac:dyDescent="0.25"/>
  <cols>
    <col min="1" max="1" width="10.140625" bestFit="1" customWidth="1"/>
    <col min="2" max="2" width="3.28515625" bestFit="1" customWidth="1"/>
    <col min="3" max="3" width="26.28515625" bestFit="1" customWidth="1"/>
    <col min="4" max="4" width="9.7109375" bestFit="1" customWidth="1"/>
    <col min="6" max="6" width="10.7109375" bestFit="1" customWidth="1"/>
    <col min="20" max="20" width="9.140625" customWidth="1"/>
    <col min="22" max="23" width="13.28515625" bestFit="1" customWidth="1"/>
    <col min="24" max="24" width="13.140625" bestFit="1" customWidth="1"/>
    <col min="25" max="25" width="11.28515625" bestFit="1" customWidth="1"/>
    <col min="26" max="26" width="14.85546875" bestFit="1" customWidth="1"/>
    <col min="27" max="27" width="20.42578125" bestFit="1" customWidth="1"/>
  </cols>
  <sheetData>
    <row r="1" spans="1:28" ht="55.5" customHeight="1" x14ac:dyDescent="0.25">
      <c r="A1" s="141" t="s">
        <v>0</v>
      </c>
      <c r="B1" s="141" t="s">
        <v>1</v>
      </c>
      <c r="C1" s="141" t="s">
        <v>2</v>
      </c>
      <c r="D1" s="141" t="s">
        <v>3</v>
      </c>
      <c r="E1" s="141" t="s">
        <v>4</v>
      </c>
      <c r="F1" s="142" t="s">
        <v>690</v>
      </c>
      <c r="G1" s="143" t="s">
        <v>691</v>
      </c>
      <c r="H1" s="143" t="s">
        <v>692</v>
      </c>
      <c r="I1" s="143" t="s">
        <v>693</v>
      </c>
      <c r="J1" s="143" t="s">
        <v>694</v>
      </c>
      <c r="K1" s="144" t="s">
        <v>695</v>
      </c>
      <c r="L1" s="144" t="s">
        <v>696</v>
      </c>
      <c r="M1" s="145" t="s">
        <v>697</v>
      </c>
      <c r="N1" s="145" t="s">
        <v>698</v>
      </c>
      <c r="O1" s="145" t="s">
        <v>699</v>
      </c>
      <c r="P1" s="145" t="s">
        <v>700</v>
      </c>
      <c r="Q1" s="146" t="s">
        <v>701</v>
      </c>
      <c r="R1" s="146" t="s">
        <v>702</v>
      </c>
      <c r="S1" s="146" t="s">
        <v>703</v>
      </c>
      <c r="T1" s="250" t="s">
        <v>769</v>
      </c>
      <c r="U1" s="251" t="s">
        <v>704</v>
      </c>
      <c r="V1" s="147" t="s">
        <v>705</v>
      </c>
      <c r="W1" s="147" t="s">
        <v>706</v>
      </c>
      <c r="X1" s="147" t="s">
        <v>707</v>
      </c>
      <c r="Y1" s="147" t="s">
        <v>708</v>
      </c>
      <c r="Z1" s="147" t="s">
        <v>709</v>
      </c>
      <c r="AA1" s="147" t="s">
        <v>710</v>
      </c>
      <c r="AB1" s="147" t="s">
        <v>711</v>
      </c>
    </row>
    <row r="2" spans="1:28" s="96" customFormat="1" x14ac:dyDescent="0.25">
      <c r="A2" s="73" t="s">
        <v>473</v>
      </c>
      <c r="B2" s="73">
        <v>0</v>
      </c>
      <c r="C2" s="103" t="s">
        <v>506</v>
      </c>
      <c r="D2" s="102">
        <v>42417</v>
      </c>
      <c r="E2" s="96">
        <v>2016</v>
      </c>
      <c r="F2" s="102">
        <v>44089</v>
      </c>
      <c r="G2" s="24">
        <v>6.0000000000000001E-3</v>
      </c>
      <c r="H2" s="24">
        <v>5.0000000000000001E-3</v>
      </c>
      <c r="I2" s="24">
        <v>4.0000000000000001E-3</v>
      </c>
      <c r="J2" s="24">
        <v>4.0000000000000001E-3</v>
      </c>
      <c r="K2" s="24">
        <v>3.0000000000000001E-3</v>
      </c>
      <c r="L2" s="24">
        <v>3.0000000000000001E-3</v>
      </c>
      <c r="M2" s="24">
        <f t="shared" ref="M2:M25" si="0">G2-K2</f>
        <v>3.0000000000000001E-3</v>
      </c>
      <c r="N2" s="24">
        <f t="shared" ref="N2:N25" si="1">H2-K2</f>
        <v>2E-3</v>
      </c>
      <c r="O2" s="24">
        <f t="shared" ref="O2:O25" si="2">I2-K2</f>
        <v>1E-3</v>
      </c>
      <c r="P2" s="24">
        <f t="shared" ref="P2:P25" si="3">J2-K2</f>
        <v>1E-3</v>
      </c>
      <c r="Q2" s="24">
        <f t="shared" ref="Q2:Q25" si="4">(11.85*M2)-(1.54*O2)-(0.08*P2)</f>
        <v>3.3930000000000002E-2</v>
      </c>
      <c r="R2" s="24">
        <f t="shared" ref="R2:R25" si="5">(21.03*O2)-(5.43*M2)-(2.66*P2)</f>
        <v>2.0800000000000011E-3</v>
      </c>
      <c r="S2" s="24">
        <f t="shared" ref="S2:S25" si="6">(24.52*P2)-(7.6*O2)-(1.67*M2)</f>
        <v>1.191E-2</v>
      </c>
      <c r="T2" s="252" t="s">
        <v>725</v>
      </c>
      <c r="U2" s="166">
        <v>0.01</v>
      </c>
      <c r="V2" s="24" t="e">
        <f t="shared" ref="V2:V25" si="7">(Q2*U2)/T2</f>
        <v>#VALUE!</v>
      </c>
      <c r="W2" s="24" t="e">
        <f t="shared" ref="W2:W25" si="8">(R2*U2)/T2</f>
        <v>#VALUE!</v>
      </c>
      <c r="X2" s="24" t="e">
        <f t="shared" ref="X2:X25" si="9">(S2*U2)/T2</f>
        <v>#VALUE!</v>
      </c>
      <c r="Y2" s="24" t="e">
        <f t="shared" ref="Y2:Y25" si="10">(26.7*((1.7*N2)-M2)*U2)/(T2*1)</f>
        <v>#VALUE!</v>
      </c>
      <c r="Z2" s="24" t="e">
        <f t="shared" ref="Z2:Z25" si="11">(26.7*(M2-N2)*U2)/(T2*1)</f>
        <v>#VALUE!</v>
      </c>
      <c r="AA2" s="24">
        <f t="shared" ref="AA2:AA25" si="12">M2/N2</f>
        <v>1.5</v>
      </c>
      <c r="AB2" s="25"/>
    </row>
    <row r="3" spans="1:28" s="96" customFormat="1" x14ac:dyDescent="0.25">
      <c r="A3" s="73" t="s">
        <v>473</v>
      </c>
      <c r="B3" s="73">
        <v>0</v>
      </c>
      <c r="C3" s="103" t="s">
        <v>509</v>
      </c>
      <c r="D3" s="102">
        <v>42571</v>
      </c>
      <c r="E3" s="96">
        <v>2016</v>
      </c>
      <c r="F3" s="102">
        <v>44089</v>
      </c>
      <c r="G3" s="24">
        <v>0.104</v>
      </c>
      <c r="H3" s="24">
        <v>6.2E-2</v>
      </c>
      <c r="I3" s="24">
        <v>0.03</v>
      </c>
      <c r="J3" s="24">
        <v>0.02</v>
      </c>
      <c r="K3" s="24">
        <v>1E-3</v>
      </c>
      <c r="L3" s="24">
        <v>1E-3</v>
      </c>
      <c r="M3" s="24">
        <f t="shared" si="0"/>
        <v>0.10299999999999999</v>
      </c>
      <c r="N3" s="24">
        <f t="shared" si="1"/>
        <v>6.0999999999999999E-2</v>
      </c>
      <c r="O3" s="24">
        <f t="shared" si="2"/>
        <v>2.8999999999999998E-2</v>
      </c>
      <c r="P3" s="24">
        <f t="shared" si="3"/>
        <v>1.9E-2</v>
      </c>
      <c r="Q3" s="24">
        <f t="shared" si="4"/>
        <v>1.1743699999999999</v>
      </c>
      <c r="R3" s="24">
        <f t="shared" si="5"/>
        <v>4.0000000000067759E-5</v>
      </c>
      <c r="S3" s="24">
        <f t="shared" si="6"/>
        <v>7.346999999999998E-2</v>
      </c>
      <c r="T3" s="252" t="s">
        <v>725</v>
      </c>
      <c r="U3" s="166">
        <v>0.01</v>
      </c>
      <c r="V3" s="24" t="e">
        <f t="shared" si="7"/>
        <v>#VALUE!</v>
      </c>
      <c r="W3" s="24" t="e">
        <f t="shared" si="8"/>
        <v>#VALUE!</v>
      </c>
      <c r="X3" s="24" t="e">
        <f t="shared" si="9"/>
        <v>#VALUE!</v>
      </c>
      <c r="Y3" s="24" t="e">
        <f t="shared" si="10"/>
        <v>#VALUE!</v>
      </c>
      <c r="Z3" s="24" t="e">
        <f t="shared" si="11"/>
        <v>#VALUE!</v>
      </c>
      <c r="AA3" s="24">
        <f t="shared" si="12"/>
        <v>1.6885245901639343</v>
      </c>
      <c r="AB3" s="25"/>
    </row>
    <row r="4" spans="1:28" s="26" customFormat="1" x14ac:dyDescent="0.25">
      <c r="A4" s="96" t="s">
        <v>510</v>
      </c>
      <c r="B4" s="96">
        <v>0</v>
      </c>
      <c r="C4" s="102" t="s">
        <v>713</v>
      </c>
      <c r="D4" s="101">
        <v>42591</v>
      </c>
      <c r="E4" s="96">
        <v>2016</v>
      </c>
      <c r="F4" s="36">
        <v>44117</v>
      </c>
      <c r="G4" s="24">
        <v>8.9999999999999993E-3</v>
      </c>
      <c r="H4" s="24">
        <v>8.0000000000000002E-3</v>
      </c>
      <c r="I4" s="24">
        <v>8.0000000000000002E-3</v>
      </c>
      <c r="J4" s="24">
        <v>8.0000000000000002E-3</v>
      </c>
      <c r="K4" s="24">
        <v>6.0000000000000001E-3</v>
      </c>
      <c r="L4" s="24">
        <v>6.0000000000000001E-3</v>
      </c>
      <c r="M4" s="24">
        <f t="shared" si="0"/>
        <v>2.9999999999999992E-3</v>
      </c>
      <c r="N4" s="24">
        <f t="shared" si="1"/>
        <v>2E-3</v>
      </c>
      <c r="O4" s="24">
        <f t="shared" si="2"/>
        <v>2E-3</v>
      </c>
      <c r="P4" s="24">
        <f t="shared" si="3"/>
        <v>2E-3</v>
      </c>
      <c r="Q4" s="24">
        <f t="shared" si="4"/>
        <v>3.2309999999999992E-2</v>
      </c>
      <c r="R4" s="24">
        <f t="shared" si="5"/>
        <v>2.0450000000000003E-2</v>
      </c>
      <c r="S4" s="121">
        <f t="shared" si="6"/>
        <v>2.8830000000000001E-2</v>
      </c>
      <c r="T4" s="253"/>
      <c r="U4" s="166">
        <v>0.01</v>
      </c>
      <c r="V4" s="24" t="e">
        <f t="shared" si="7"/>
        <v>#DIV/0!</v>
      </c>
      <c r="W4" s="24" t="e">
        <f t="shared" si="8"/>
        <v>#DIV/0!</v>
      </c>
      <c r="X4" s="24" t="e">
        <f t="shared" si="9"/>
        <v>#DIV/0!</v>
      </c>
      <c r="Y4" s="24" t="e">
        <f t="shared" si="10"/>
        <v>#DIV/0!</v>
      </c>
      <c r="Z4" s="24" t="e">
        <f t="shared" si="11"/>
        <v>#DIV/0!</v>
      </c>
      <c r="AA4" s="24">
        <f t="shared" si="12"/>
        <v>1.4999999999999996</v>
      </c>
      <c r="AB4" s="25"/>
    </row>
    <row r="5" spans="1:28" s="26" customFormat="1" x14ac:dyDescent="0.25">
      <c r="A5" s="96" t="s">
        <v>530</v>
      </c>
      <c r="B5" s="96">
        <v>0</v>
      </c>
      <c r="C5" s="96" t="s">
        <v>531</v>
      </c>
      <c r="D5" s="101">
        <v>42592</v>
      </c>
      <c r="E5" s="96">
        <v>2016</v>
      </c>
      <c r="F5" s="36">
        <v>44085</v>
      </c>
      <c r="G5" s="24">
        <v>0.217</v>
      </c>
      <c r="H5" s="24">
        <v>0.14599999999999999</v>
      </c>
      <c r="I5" s="24">
        <v>8.8999999999999996E-2</v>
      </c>
      <c r="J5" s="24">
        <v>6.9000000000000006E-2</v>
      </c>
      <c r="K5" s="24">
        <v>2.9000000000000001E-2</v>
      </c>
      <c r="L5" s="24">
        <v>2.7E-2</v>
      </c>
      <c r="M5" s="24">
        <f t="shared" si="0"/>
        <v>0.188</v>
      </c>
      <c r="N5" s="24">
        <f t="shared" si="1"/>
        <v>0.11699999999999999</v>
      </c>
      <c r="O5" s="24">
        <f t="shared" si="2"/>
        <v>0.06</v>
      </c>
      <c r="P5" s="24">
        <f t="shared" si="3"/>
        <v>4.0000000000000008E-2</v>
      </c>
      <c r="Q5" s="24">
        <f t="shared" si="4"/>
        <v>2.1321999999999997</v>
      </c>
      <c r="R5" s="24">
        <f t="shared" si="5"/>
        <v>0.13456000000000004</v>
      </c>
      <c r="S5" s="121">
        <f t="shared" si="6"/>
        <v>0.2108400000000003</v>
      </c>
      <c r="T5" s="253"/>
      <c r="U5" s="166">
        <v>0.01</v>
      </c>
      <c r="V5" s="24" t="e">
        <f t="shared" si="7"/>
        <v>#DIV/0!</v>
      </c>
      <c r="W5" s="24" t="e">
        <f t="shared" si="8"/>
        <v>#DIV/0!</v>
      </c>
      <c r="X5" s="24" t="e">
        <f t="shared" si="9"/>
        <v>#DIV/0!</v>
      </c>
      <c r="Y5" s="24" t="e">
        <f t="shared" si="10"/>
        <v>#DIV/0!</v>
      </c>
      <c r="Z5" s="24" t="e">
        <f t="shared" si="11"/>
        <v>#DIV/0!</v>
      </c>
      <c r="AA5" s="24">
        <f t="shared" si="12"/>
        <v>1.6068376068376069</v>
      </c>
      <c r="AB5" s="25"/>
    </row>
    <row r="6" spans="1:28" s="26" customFormat="1" x14ac:dyDescent="0.25">
      <c r="A6" s="96" t="s">
        <v>530</v>
      </c>
      <c r="B6" s="96">
        <v>0</v>
      </c>
      <c r="C6" s="96" t="s">
        <v>532</v>
      </c>
      <c r="D6" s="101">
        <v>42592</v>
      </c>
      <c r="E6" s="96">
        <v>2016</v>
      </c>
      <c r="F6" s="36">
        <v>44085</v>
      </c>
      <c r="G6" s="24">
        <v>0.16400000000000001</v>
      </c>
      <c r="H6" s="24">
        <v>0.106</v>
      </c>
      <c r="I6" s="24">
        <v>5.2999999999999999E-2</v>
      </c>
      <c r="J6" s="24">
        <v>3.5999999999999997E-2</v>
      </c>
      <c r="K6" s="24">
        <v>3.0000000000000001E-3</v>
      </c>
      <c r="L6" s="24">
        <v>4.0000000000000001E-3</v>
      </c>
      <c r="M6" s="24">
        <f t="shared" si="0"/>
        <v>0.161</v>
      </c>
      <c r="N6" s="24">
        <f t="shared" si="1"/>
        <v>0.10299999999999999</v>
      </c>
      <c r="O6" s="24">
        <f t="shared" si="2"/>
        <v>4.9999999999999996E-2</v>
      </c>
      <c r="P6" s="24">
        <f t="shared" si="3"/>
        <v>3.2999999999999995E-2</v>
      </c>
      <c r="Q6" s="24">
        <f t="shared" si="4"/>
        <v>1.8282100000000001</v>
      </c>
      <c r="R6" s="24">
        <f t="shared" si="5"/>
        <v>8.9489999999999931E-2</v>
      </c>
      <c r="S6" s="121">
        <f t="shared" si="6"/>
        <v>0.16028999999999993</v>
      </c>
      <c r="T6" s="253"/>
      <c r="U6" s="166">
        <v>0.01</v>
      </c>
      <c r="V6" s="24" t="e">
        <f t="shared" si="7"/>
        <v>#DIV/0!</v>
      </c>
      <c r="W6" s="24" t="e">
        <f t="shared" si="8"/>
        <v>#DIV/0!</v>
      </c>
      <c r="X6" s="24" t="e">
        <f t="shared" si="9"/>
        <v>#DIV/0!</v>
      </c>
      <c r="Y6" s="24" t="e">
        <f t="shared" si="10"/>
        <v>#DIV/0!</v>
      </c>
      <c r="Z6" s="24" t="e">
        <f t="shared" si="11"/>
        <v>#DIV/0!</v>
      </c>
      <c r="AA6" s="24">
        <f t="shared" si="12"/>
        <v>1.563106796116505</v>
      </c>
      <c r="AB6" s="25"/>
    </row>
    <row r="7" spans="1:28" s="26" customFormat="1" x14ac:dyDescent="0.25">
      <c r="A7" s="96" t="s">
        <v>530</v>
      </c>
      <c r="B7" s="96">
        <v>0</v>
      </c>
      <c r="C7" s="96" t="s">
        <v>533</v>
      </c>
      <c r="D7" s="101">
        <v>42592</v>
      </c>
      <c r="E7" s="96">
        <v>2016</v>
      </c>
      <c r="F7" s="36">
        <v>44085</v>
      </c>
      <c r="G7" s="24">
        <v>1.9E-2</v>
      </c>
      <c r="H7" s="24">
        <v>1.2999999999999999E-2</v>
      </c>
      <c r="I7" s="24">
        <v>0.01</v>
      </c>
      <c r="J7" s="24">
        <v>8.0000000000000002E-3</v>
      </c>
      <c r="K7" s="24">
        <v>4.0000000000000001E-3</v>
      </c>
      <c r="L7" s="24">
        <v>4.0000000000000001E-3</v>
      </c>
      <c r="M7" s="24">
        <f t="shared" si="0"/>
        <v>1.4999999999999999E-2</v>
      </c>
      <c r="N7" s="24">
        <f t="shared" si="1"/>
        <v>8.9999999999999993E-3</v>
      </c>
      <c r="O7" s="24">
        <f t="shared" si="2"/>
        <v>6.0000000000000001E-3</v>
      </c>
      <c r="P7" s="24">
        <f t="shared" si="3"/>
        <v>4.0000000000000001E-3</v>
      </c>
      <c r="Q7" s="24">
        <f t="shared" si="4"/>
        <v>0.16819000000000001</v>
      </c>
      <c r="R7" s="24">
        <f t="shared" si="5"/>
        <v>3.4090000000000023E-2</v>
      </c>
      <c r="S7" s="121">
        <f t="shared" si="6"/>
        <v>2.743E-2</v>
      </c>
      <c r="T7" s="253"/>
      <c r="U7" s="166">
        <v>0.01</v>
      </c>
      <c r="V7" s="24" t="e">
        <f t="shared" si="7"/>
        <v>#DIV/0!</v>
      </c>
      <c r="W7" s="24" t="e">
        <f t="shared" si="8"/>
        <v>#DIV/0!</v>
      </c>
      <c r="X7" s="24" t="e">
        <f t="shared" si="9"/>
        <v>#DIV/0!</v>
      </c>
      <c r="Y7" s="24" t="e">
        <f t="shared" si="10"/>
        <v>#DIV/0!</v>
      </c>
      <c r="Z7" s="24" t="e">
        <f t="shared" si="11"/>
        <v>#DIV/0!</v>
      </c>
      <c r="AA7" s="24">
        <f t="shared" si="12"/>
        <v>1.6666666666666667</v>
      </c>
      <c r="AB7" s="25"/>
    </row>
    <row r="8" spans="1:28" s="26" customFormat="1" x14ac:dyDescent="0.25">
      <c r="A8" s="96" t="s">
        <v>530</v>
      </c>
      <c r="B8" s="96">
        <v>0</v>
      </c>
      <c r="C8" s="96" t="s">
        <v>534</v>
      </c>
      <c r="D8" s="101">
        <v>42592</v>
      </c>
      <c r="E8" s="96">
        <v>2016</v>
      </c>
      <c r="F8" s="36">
        <v>44085</v>
      </c>
      <c r="G8" s="24">
        <v>1.4999999999999999E-2</v>
      </c>
      <c r="H8" s="24">
        <v>0.01</v>
      </c>
      <c r="I8" s="24">
        <v>6.0000000000000001E-3</v>
      </c>
      <c r="J8" s="24">
        <v>5.0000000000000001E-3</v>
      </c>
      <c r="K8" s="24">
        <v>2E-3</v>
      </c>
      <c r="L8" s="24">
        <v>3.0000000000000001E-3</v>
      </c>
      <c r="M8" s="24">
        <f t="shared" si="0"/>
        <v>1.2999999999999999E-2</v>
      </c>
      <c r="N8" s="24">
        <f t="shared" si="1"/>
        <v>8.0000000000000002E-3</v>
      </c>
      <c r="O8" s="24">
        <f t="shared" si="2"/>
        <v>4.0000000000000001E-3</v>
      </c>
      <c r="P8" s="24">
        <f t="shared" si="3"/>
        <v>3.0000000000000001E-3</v>
      </c>
      <c r="Q8" s="24">
        <f t="shared" si="4"/>
        <v>0.14765</v>
      </c>
      <c r="R8" s="24">
        <f t="shared" si="5"/>
        <v>5.5499999999999994E-3</v>
      </c>
      <c r="S8" s="121">
        <f t="shared" si="6"/>
        <v>2.1450000000000007E-2</v>
      </c>
      <c r="T8" s="253"/>
      <c r="U8" s="166">
        <v>0.01</v>
      </c>
      <c r="V8" s="24" t="e">
        <f t="shared" si="7"/>
        <v>#DIV/0!</v>
      </c>
      <c r="W8" s="24" t="e">
        <f t="shared" si="8"/>
        <v>#DIV/0!</v>
      </c>
      <c r="X8" s="24" t="e">
        <f t="shared" si="9"/>
        <v>#DIV/0!</v>
      </c>
      <c r="Y8" s="24" t="e">
        <f t="shared" si="10"/>
        <v>#DIV/0!</v>
      </c>
      <c r="Z8" s="24" t="e">
        <f t="shared" si="11"/>
        <v>#DIV/0!</v>
      </c>
      <c r="AA8" s="24">
        <f t="shared" si="12"/>
        <v>1.625</v>
      </c>
      <c r="AB8" s="25"/>
    </row>
    <row r="9" spans="1:28" s="26" customFormat="1" x14ac:dyDescent="0.25">
      <c r="A9" s="96" t="s">
        <v>530</v>
      </c>
      <c r="B9" s="96">
        <v>0</v>
      </c>
      <c r="C9" s="96" t="s">
        <v>535</v>
      </c>
      <c r="D9" s="101">
        <v>42601</v>
      </c>
      <c r="E9" s="96">
        <v>2016</v>
      </c>
      <c r="F9" s="36">
        <v>44085</v>
      </c>
      <c r="G9" s="24">
        <v>2E-3</v>
      </c>
      <c r="H9" s="24">
        <v>2E-3</v>
      </c>
      <c r="I9" s="24">
        <v>1E-3</v>
      </c>
      <c r="J9" s="24">
        <v>1E-3</v>
      </c>
      <c r="K9" s="24">
        <v>1E-3</v>
      </c>
      <c r="L9" s="24">
        <v>1E-3</v>
      </c>
      <c r="M9" s="24">
        <f t="shared" si="0"/>
        <v>1E-3</v>
      </c>
      <c r="N9" s="24">
        <f t="shared" si="1"/>
        <v>1E-3</v>
      </c>
      <c r="O9" s="24">
        <f t="shared" si="2"/>
        <v>0</v>
      </c>
      <c r="P9" s="24">
        <f t="shared" si="3"/>
        <v>0</v>
      </c>
      <c r="Q9" s="24">
        <f t="shared" si="4"/>
        <v>1.1849999999999999E-2</v>
      </c>
      <c r="R9" s="24">
        <f t="shared" si="5"/>
        <v>-5.4299999999999999E-3</v>
      </c>
      <c r="S9" s="121">
        <f t="shared" si="6"/>
        <v>-1.67E-3</v>
      </c>
      <c r="T9" s="253"/>
      <c r="U9" s="166">
        <v>0.01</v>
      </c>
      <c r="V9" s="24" t="e">
        <f t="shared" si="7"/>
        <v>#DIV/0!</v>
      </c>
      <c r="W9" s="24" t="e">
        <f t="shared" si="8"/>
        <v>#DIV/0!</v>
      </c>
      <c r="X9" s="24" t="e">
        <f t="shared" si="9"/>
        <v>#DIV/0!</v>
      </c>
      <c r="Y9" s="24" t="e">
        <f t="shared" si="10"/>
        <v>#DIV/0!</v>
      </c>
      <c r="Z9" s="24" t="e">
        <f t="shared" si="11"/>
        <v>#DIV/0!</v>
      </c>
      <c r="AA9" s="24">
        <f t="shared" si="12"/>
        <v>1</v>
      </c>
      <c r="AB9" s="25"/>
    </row>
    <row r="10" spans="1:28" s="26" customFormat="1" x14ac:dyDescent="0.25">
      <c r="A10" s="96" t="s">
        <v>530</v>
      </c>
      <c r="B10" s="96">
        <v>0</v>
      </c>
      <c r="C10" s="96" t="s">
        <v>536</v>
      </c>
      <c r="D10" s="101">
        <v>42601</v>
      </c>
      <c r="E10" s="96">
        <v>2016</v>
      </c>
      <c r="F10" s="36">
        <v>44085</v>
      </c>
      <c r="G10" s="24">
        <v>0.124</v>
      </c>
      <c r="H10" s="24">
        <v>7.9000000000000001E-2</v>
      </c>
      <c r="I10" s="24">
        <v>4.2999999999999997E-2</v>
      </c>
      <c r="J10" s="24">
        <v>3.4000000000000002E-2</v>
      </c>
      <c r="K10" s="24">
        <v>8.9999999999999993E-3</v>
      </c>
      <c r="L10" s="24">
        <v>8.9999999999999993E-3</v>
      </c>
      <c r="M10" s="24">
        <f t="shared" si="0"/>
        <v>0.115</v>
      </c>
      <c r="N10" s="24">
        <f t="shared" si="1"/>
        <v>7.0000000000000007E-2</v>
      </c>
      <c r="O10" s="24">
        <f t="shared" si="2"/>
        <v>3.3999999999999996E-2</v>
      </c>
      <c r="P10" s="24">
        <f t="shared" si="3"/>
        <v>2.5000000000000001E-2</v>
      </c>
      <c r="Q10" s="24">
        <f t="shared" si="4"/>
        <v>1.3083900000000002</v>
      </c>
      <c r="R10" s="24">
        <f t="shared" si="5"/>
        <v>2.4070000000000036E-2</v>
      </c>
      <c r="S10" s="121">
        <f t="shared" si="6"/>
        <v>0.16255000000000003</v>
      </c>
      <c r="T10" s="253"/>
      <c r="U10" s="166">
        <v>0.01</v>
      </c>
      <c r="V10" s="24" t="e">
        <f t="shared" si="7"/>
        <v>#DIV/0!</v>
      </c>
      <c r="W10" s="24" t="e">
        <f t="shared" si="8"/>
        <v>#DIV/0!</v>
      </c>
      <c r="X10" s="24" t="e">
        <f t="shared" si="9"/>
        <v>#DIV/0!</v>
      </c>
      <c r="Y10" s="24" t="e">
        <f t="shared" si="10"/>
        <v>#DIV/0!</v>
      </c>
      <c r="Z10" s="24" t="e">
        <f t="shared" si="11"/>
        <v>#DIV/0!</v>
      </c>
      <c r="AA10" s="24">
        <f t="shared" si="12"/>
        <v>1.6428571428571428</v>
      </c>
      <c r="AB10" s="25"/>
    </row>
    <row r="11" spans="1:28" s="26" customFormat="1" x14ac:dyDescent="0.25">
      <c r="A11" s="96" t="s">
        <v>530</v>
      </c>
      <c r="B11" s="96">
        <v>0</v>
      </c>
      <c r="C11" s="96" t="s">
        <v>573</v>
      </c>
      <c r="D11" s="101">
        <v>42615</v>
      </c>
      <c r="E11" s="96">
        <v>2016</v>
      </c>
      <c r="F11" s="70">
        <v>44110</v>
      </c>
      <c r="G11" s="37">
        <v>8.2000000000000003E-2</v>
      </c>
      <c r="H11" s="37">
        <v>5.3999999999999999E-2</v>
      </c>
      <c r="I11" s="37">
        <v>3.7999999999999999E-2</v>
      </c>
      <c r="J11" s="37">
        <v>3.3000000000000002E-2</v>
      </c>
      <c r="K11" s="37">
        <v>1.4E-2</v>
      </c>
      <c r="L11" s="37">
        <v>8.0000000000000002E-3</v>
      </c>
      <c r="M11" s="37">
        <f t="shared" si="0"/>
        <v>6.8000000000000005E-2</v>
      </c>
      <c r="N11" s="37">
        <f t="shared" si="1"/>
        <v>0.04</v>
      </c>
      <c r="O11" s="37">
        <f t="shared" si="2"/>
        <v>2.4E-2</v>
      </c>
      <c r="P11" s="37">
        <f t="shared" si="3"/>
        <v>1.9000000000000003E-2</v>
      </c>
      <c r="Q11" s="37">
        <f t="shared" si="4"/>
        <v>0.76732000000000011</v>
      </c>
      <c r="R11" s="37">
        <f t="shared" si="5"/>
        <v>8.4940000000000043E-2</v>
      </c>
      <c r="S11" s="122">
        <f t="shared" si="6"/>
        <v>0.16992000000000007</v>
      </c>
      <c r="T11" s="253"/>
      <c r="U11" s="166">
        <v>0.01</v>
      </c>
      <c r="V11" s="24" t="e">
        <f t="shared" si="7"/>
        <v>#DIV/0!</v>
      </c>
      <c r="W11" s="24" t="e">
        <f t="shared" si="8"/>
        <v>#DIV/0!</v>
      </c>
      <c r="X11" s="24" t="e">
        <f t="shared" si="9"/>
        <v>#DIV/0!</v>
      </c>
      <c r="Y11" s="24" t="e">
        <f t="shared" si="10"/>
        <v>#DIV/0!</v>
      </c>
      <c r="Z11" s="24" t="e">
        <f t="shared" si="11"/>
        <v>#DIV/0!</v>
      </c>
      <c r="AA11" s="24">
        <f t="shared" si="12"/>
        <v>1.7000000000000002</v>
      </c>
    </row>
    <row r="12" spans="1:28" s="26" customFormat="1" x14ac:dyDescent="0.25">
      <c r="A12" s="96" t="s">
        <v>530</v>
      </c>
      <c r="B12" s="96">
        <v>0</v>
      </c>
      <c r="C12" s="96" t="s">
        <v>574</v>
      </c>
      <c r="D12" s="101">
        <v>42615</v>
      </c>
      <c r="E12" s="96">
        <v>2016</v>
      </c>
      <c r="F12" s="70">
        <v>44110</v>
      </c>
      <c r="G12" s="37">
        <v>9.2999999999999999E-2</v>
      </c>
      <c r="H12" s="37">
        <v>5.8999999999999997E-2</v>
      </c>
      <c r="I12" s="37">
        <v>3.5999999999999997E-2</v>
      </c>
      <c r="J12" s="37">
        <v>2.5999999999999999E-2</v>
      </c>
      <c r="K12" s="37">
        <v>5.0000000000000001E-3</v>
      </c>
      <c r="L12" s="37">
        <v>1E-3</v>
      </c>
      <c r="M12" s="37">
        <f t="shared" si="0"/>
        <v>8.7999999999999995E-2</v>
      </c>
      <c r="N12" s="37">
        <f t="shared" si="1"/>
        <v>5.3999999999999999E-2</v>
      </c>
      <c r="O12" s="37">
        <f t="shared" si="2"/>
        <v>3.0999999999999996E-2</v>
      </c>
      <c r="P12" s="37">
        <f t="shared" si="3"/>
        <v>2.0999999999999998E-2</v>
      </c>
      <c r="Q12" s="37">
        <f t="shared" si="4"/>
        <v>0.99337999999999993</v>
      </c>
      <c r="R12" s="37">
        <f t="shared" si="5"/>
        <v>0.11823000000000009</v>
      </c>
      <c r="S12" s="122">
        <f t="shared" si="6"/>
        <v>0.13236000000000003</v>
      </c>
      <c r="T12" s="253"/>
      <c r="U12" s="166">
        <v>0.01</v>
      </c>
      <c r="V12" s="24" t="e">
        <f t="shared" si="7"/>
        <v>#DIV/0!</v>
      </c>
      <c r="W12" s="24" t="e">
        <f t="shared" si="8"/>
        <v>#DIV/0!</v>
      </c>
      <c r="X12" s="24" t="e">
        <f t="shared" si="9"/>
        <v>#DIV/0!</v>
      </c>
      <c r="Y12" s="24" t="e">
        <f t="shared" si="10"/>
        <v>#DIV/0!</v>
      </c>
      <c r="Z12" s="24" t="e">
        <f t="shared" si="11"/>
        <v>#DIV/0!</v>
      </c>
      <c r="AA12" s="24">
        <f t="shared" si="12"/>
        <v>1.6296296296296295</v>
      </c>
    </row>
    <row r="13" spans="1:28" s="26" customFormat="1" x14ac:dyDescent="0.25">
      <c r="A13" s="96" t="s">
        <v>530</v>
      </c>
      <c r="B13" s="96">
        <v>0</v>
      </c>
      <c r="C13" s="96" t="s">
        <v>575</v>
      </c>
      <c r="D13" s="101">
        <v>42615</v>
      </c>
      <c r="E13" s="96">
        <v>2016</v>
      </c>
      <c r="F13" s="70">
        <v>44110</v>
      </c>
      <c r="G13" s="37">
        <v>0.113</v>
      </c>
      <c r="H13" s="37">
        <v>6.9000000000000006E-2</v>
      </c>
      <c r="I13" s="37">
        <v>3.4000000000000002E-2</v>
      </c>
      <c r="J13" s="37">
        <v>2.3E-2</v>
      </c>
      <c r="K13" s="37">
        <v>3.0000000000000001E-3</v>
      </c>
      <c r="L13" s="37">
        <v>3.0000000000000001E-3</v>
      </c>
      <c r="M13" s="37">
        <f t="shared" si="0"/>
        <v>0.11</v>
      </c>
      <c r="N13" s="37">
        <f t="shared" si="1"/>
        <v>6.6000000000000003E-2</v>
      </c>
      <c r="O13" s="37">
        <f t="shared" si="2"/>
        <v>3.1000000000000003E-2</v>
      </c>
      <c r="P13" s="37">
        <f t="shared" si="3"/>
        <v>0.02</v>
      </c>
      <c r="Q13" s="37">
        <f t="shared" si="4"/>
        <v>1.2541599999999999</v>
      </c>
      <c r="R13" s="37">
        <f t="shared" si="5"/>
        <v>1.4300000000001742E-3</v>
      </c>
      <c r="S13" s="122">
        <f t="shared" si="6"/>
        <v>7.1100000000000024E-2</v>
      </c>
      <c r="T13" s="253"/>
      <c r="U13" s="166">
        <v>0.01</v>
      </c>
      <c r="V13" s="24" t="e">
        <f t="shared" si="7"/>
        <v>#DIV/0!</v>
      </c>
      <c r="W13" s="24" t="e">
        <f t="shared" si="8"/>
        <v>#DIV/0!</v>
      </c>
      <c r="X13" s="24" t="e">
        <f t="shared" si="9"/>
        <v>#DIV/0!</v>
      </c>
      <c r="Y13" s="24" t="e">
        <f t="shared" si="10"/>
        <v>#DIV/0!</v>
      </c>
      <c r="Z13" s="24" t="e">
        <f t="shared" si="11"/>
        <v>#DIV/0!</v>
      </c>
      <c r="AA13" s="24">
        <f t="shared" si="12"/>
        <v>1.6666666666666665</v>
      </c>
    </row>
    <row r="14" spans="1:28" s="26" customFormat="1" x14ac:dyDescent="0.25">
      <c r="A14" s="96" t="s">
        <v>530</v>
      </c>
      <c r="B14" s="96">
        <v>0</v>
      </c>
      <c r="C14" s="96" t="s">
        <v>576</v>
      </c>
      <c r="D14" s="101">
        <v>42615</v>
      </c>
      <c r="E14" s="96">
        <v>2016</v>
      </c>
      <c r="F14" s="70">
        <v>44110</v>
      </c>
      <c r="G14" s="37">
        <v>0.20200000000000001</v>
      </c>
      <c r="H14" s="37">
        <v>0.13900000000000001</v>
      </c>
      <c r="I14" s="37">
        <v>7.4999999999999997E-2</v>
      </c>
      <c r="J14" s="37">
        <v>5.5E-2</v>
      </c>
      <c r="K14" s="37">
        <v>1.2E-2</v>
      </c>
      <c r="L14" s="37">
        <v>1.0999999999999999E-2</v>
      </c>
      <c r="M14" s="37">
        <f t="shared" si="0"/>
        <v>0.19</v>
      </c>
      <c r="N14" s="37">
        <f t="shared" si="1"/>
        <v>0.127</v>
      </c>
      <c r="O14" s="37">
        <f t="shared" si="2"/>
        <v>6.3E-2</v>
      </c>
      <c r="P14" s="37">
        <f t="shared" si="3"/>
        <v>4.2999999999999997E-2</v>
      </c>
      <c r="Q14" s="37">
        <f t="shared" si="4"/>
        <v>2.1510400000000001</v>
      </c>
      <c r="R14" s="37">
        <f t="shared" si="5"/>
        <v>0.17881000000000008</v>
      </c>
      <c r="S14" s="122">
        <f t="shared" si="6"/>
        <v>0.25825999999999999</v>
      </c>
      <c r="T14" s="253"/>
      <c r="U14" s="166">
        <v>0.01</v>
      </c>
      <c r="V14" s="24" t="e">
        <f t="shared" si="7"/>
        <v>#DIV/0!</v>
      </c>
      <c r="W14" s="24" t="e">
        <f t="shared" si="8"/>
        <v>#DIV/0!</v>
      </c>
      <c r="X14" s="24" t="e">
        <f t="shared" si="9"/>
        <v>#DIV/0!</v>
      </c>
      <c r="Y14" s="24" t="e">
        <f t="shared" si="10"/>
        <v>#DIV/0!</v>
      </c>
      <c r="Z14" s="24" t="e">
        <f t="shared" si="11"/>
        <v>#DIV/0!</v>
      </c>
      <c r="AA14" s="24">
        <f t="shared" si="12"/>
        <v>1.4960629921259843</v>
      </c>
    </row>
    <row r="15" spans="1:28" s="26" customFormat="1" x14ac:dyDescent="0.25">
      <c r="A15" s="96" t="s">
        <v>530</v>
      </c>
      <c r="B15" s="96">
        <v>0</v>
      </c>
      <c r="C15" s="96" t="s">
        <v>577</v>
      </c>
      <c r="D15" s="101">
        <v>42625</v>
      </c>
      <c r="E15" s="96">
        <v>2016</v>
      </c>
      <c r="F15" s="70">
        <v>44111</v>
      </c>
      <c r="G15" s="37">
        <v>0.19500000000000001</v>
      </c>
      <c r="H15" s="37">
        <v>0.11799999999999999</v>
      </c>
      <c r="I15" s="37">
        <v>5.7000000000000002E-2</v>
      </c>
      <c r="J15" s="37">
        <v>4.1000000000000002E-2</v>
      </c>
      <c r="K15" s="37">
        <v>6.0000000000000001E-3</v>
      </c>
      <c r="L15" s="37">
        <v>5.0000000000000001E-3</v>
      </c>
      <c r="M15" s="37">
        <f t="shared" si="0"/>
        <v>0.189</v>
      </c>
      <c r="N15" s="37">
        <f t="shared" si="1"/>
        <v>0.11199999999999999</v>
      </c>
      <c r="O15" s="37">
        <f t="shared" si="2"/>
        <v>5.1000000000000004E-2</v>
      </c>
      <c r="P15" s="37">
        <f t="shared" si="3"/>
        <v>3.5000000000000003E-2</v>
      </c>
      <c r="Q15" s="37">
        <f t="shared" si="4"/>
        <v>2.1583100000000002</v>
      </c>
      <c r="R15" s="37">
        <f t="shared" si="5"/>
        <v>-4.6839999999999826E-2</v>
      </c>
      <c r="S15" s="122">
        <f t="shared" si="6"/>
        <v>0.15497000000000011</v>
      </c>
      <c r="T15" s="253"/>
      <c r="U15" s="166">
        <v>0.01</v>
      </c>
      <c r="V15" s="24" t="e">
        <f t="shared" si="7"/>
        <v>#DIV/0!</v>
      </c>
      <c r="W15" s="24" t="e">
        <f t="shared" si="8"/>
        <v>#DIV/0!</v>
      </c>
      <c r="X15" s="24" t="e">
        <f t="shared" si="9"/>
        <v>#DIV/0!</v>
      </c>
      <c r="Y15" s="24" t="e">
        <f t="shared" si="10"/>
        <v>#DIV/0!</v>
      </c>
      <c r="Z15" s="24" t="e">
        <f t="shared" si="11"/>
        <v>#DIV/0!</v>
      </c>
      <c r="AA15" s="24">
        <f t="shared" si="12"/>
        <v>1.6875000000000002</v>
      </c>
    </row>
    <row r="16" spans="1:28" s="26" customFormat="1" x14ac:dyDescent="0.25">
      <c r="A16" s="96" t="s">
        <v>530</v>
      </c>
      <c r="B16" s="96">
        <v>0</v>
      </c>
      <c r="C16" s="96" t="s">
        <v>578</v>
      </c>
      <c r="D16" s="101">
        <v>42625</v>
      </c>
      <c r="E16" s="96">
        <v>2016</v>
      </c>
      <c r="F16" s="70">
        <v>44110</v>
      </c>
      <c r="G16" s="37">
        <v>0.10199999999999999</v>
      </c>
      <c r="H16" s="37">
        <v>9.8000000000000004E-2</v>
      </c>
      <c r="I16" s="37">
        <v>7.0000000000000007E-2</v>
      </c>
      <c r="J16" s="37">
        <v>4.7E-2</v>
      </c>
      <c r="K16" s="37">
        <v>2E-3</v>
      </c>
      <c r="L16" s="37">
        <v>1E-3</v>
      </c>
      <c r="M16" s="37">
        <f t="shared" si="0"/>
        <v>9.9999999999999992E-2</v>
      </c>
      <c r="N16" s="37">
        <f t="shared" si="1"/>
        <v>9.6000000000000002E-2</v>
      </c>
      <c r="O16" s="37">
        <f t="shared" si="2"/>
        <v>6.8000000000000005E-2</v>
      </c>
      <c r="P16" s="37">
        <f t="shared" si="3"/>
        <v>4.4999999999999998E-2</v>
      </c>
      <c r="Q16" s="37">
        <f t="shared" si="4"/>
        <v>1.0766799999999999</v>
      </c>
      <c r="R16" s="37">
        <f t="shared" si="5"/>
        <v>0.76734000000000024</v>
      </c>
      <c r="S16" s="122">
        <f t="shared" si="6"/>
        <v>0.41959999999999992</v>
      </c>
      <c r="T16" s="253"/>
      <c r="U16" s="166">
        <v>0.01</v>
      </c>
      <c r="V16" s="24" t="e">
        <f t="shared" si="7"/>
        <v>#DIV/0!</v>
      </c>
      <c r="W16" s="24" t="e">
        <f t="shared" si="8"/>
        <v>#DIV/0!</v>
      </c>
      <c r="X16" s="24" t="e">
        <f t="shared" si="9"/>
        <v>#DIV/0!</v>
      </c>
      <c r="Y16" s="24" t="e">
        <f t="shared" si="10"/>
        <v>#DIV/0!</v>
      </c>
      <c r="Z16" s="24" t="e">
        <f t="shared" si="11"/>
        <v>#DIV/0!</v>
      </c>
      <c r="AA16" s="24">
        <f t="shared" si="12"/>
        <v>1.0416666666666665</v>
      </c>
    </row>
    <row r="17" spans="1:28" s="26" customFormat="1" x14ac:dyDescent="0.25">
      <c r="A17" s="96" t="s">
        <v>530</v>
      </c>
      <c r="B17" s="96">
        <v>0</v>
      </c>
      <c r="C17" s="96" t="s">
        <v>579</v>
      </c>
      <c r="D17" s="101">
        <v>42629</v>
      </c>
      <c r="E17" s="96">
        <v>2016</v>
      </c>
      <c r="F17" s="70">
        <v>44110</v>
      </c>
      <c r="G17" s="37">
        <v>0.27500000000000002</v>
      </c>
      <c r="H17" s="37">
        <v>0.17599999999999999</v>
      </c>
      <c r="I17" s="37">
        <v>9.4E-2</v>
      </c>
      <c r="J17" s="37">
        <v>6.5000000000000002E-2</v>
      </c>
      <c r="K17" s="37">
        <v>6.0000000000000001E-3</v>
      </c>
      <c r="L17" s="37">
        <v>6.0000000000000001E-3</v>
      </c>
      <c r="M17" s="37">
        <f t="shared" si="0"/>
        <v>0.26900000000000002</v>
      </c>
      <c r="N17" s="37">
        <f t="shared" si="1"/>
        <v>0.16999999999999998</v>
      </c>
      <c r="O17" s="37">
        <f t="shared" si="2"/>
        <v>8.7999999999999995E-2</v>
      </c>
      <c r="P17" s="37">
        <f t="shared" si="3"/>
        <v>5.9000000000000004E-2</v>
      </c>
      <c r="Q17" s="37">
        <f t="shared" si="4"/>
        <v>3.0474100000000002</v>
      </c>
      <c r="R17" s="37">
        <f t="shared" si="5"/>
        <v>0.23303000000000013</v>
      </c>
      <c r="S17" s="122">
        <f t="shared" si="6"/>
        <v>0.32865</v>
      </c>
      <c r="T17" s="253"/>
      <c r="U17" s="166">
        <v>0.01</v>
      </c>
      <c r="V17" s="24" t="e">
        <f t="shared" si="7"/>
        <v>#DIV/0!</v>
      </c>
      <c r="W17" s="24" t="e">
        <f t="shared" si="8"/>
        <v>#DIV/0!</v>
      </c>
      <c r="X17" s="24" t="e">
        <f t="shared" si="9"/>
        <v>#DIV/0!</v>
      </c>
      <c r="Y17" s="24" t="e">
        <f t="shared" si="10"/>
        <v>#DIV/0!</v>
      </c>
      <c r="Z17" s="24" t="e">
        <f t="shared" si="11"/>
        <v>#DIV/0!</v>
      </c>
      <c r="AA17" s="24">
        <f t="shared" si="12"/>
        <v>1.5823529411764707</v>
      </c>
    </row>
    <row r="18" spans="1:28" s="26" customFormat="1" x14ac:dyDescent="0.25">
      <c r="A18" s="27" t="s">
        <v>684</v>
      </c>
      <c r="B18" s="27">
        <v>0</v>
      </c>
      <c r="C18" s="27" t="s">
        <v>683</v>
      </c>
      <c r="D18" s="70">
        <v>42932</v>
      </c>
      <c r="E18" s="27">
        <v>2016</v>
      </c>
      <c r="F18" s="70">
        <v>44117</v>
      </c>
      <c r="G18" s="37">
        <v>0.03</v>
      </c>
      <c r="H18" s="37">
        <v>2.3E-2</v>
      </c>
      <c r="I18" s="37">
        <v>1.7999999999999999E-2</v>
      </c>
      <c r="J18" s="37">
        <v>1.6E-2</v>
      </c>
      <c r="K18" s="37">
        <v>0.01</v>
      </c>
      <c r="L18" s="37">
        <v>1.0999999999999999E-2</v>
      </c>
      <c r="M18" s="37">
        <f t="shared" si="0"/>
        <v>1.9999999999999997E-2</v>
      </c>
      <c r="N18" s="37">
        <f t="shared" si="1"/>
        <v>1.2999999999999999E-2</v>
      </c>
      <c r="O18" s="37">
        <f t="shared" si="2"/>
        <v>7.9999999999999984E-3</v>
      </c>
      <c r="P18" s="37">
        <f t="shared" si="3"/>
        <v>6.0000000000000001E-3</v>
      </c>
      <c r="Q18" s="37">
        <f t="shared" si="4"/>
        <v>0.22419999999999995</v>
      </c>
      <c r="R18" s="37">
        <f t="shared" si="5"/>
        <v>4.3679999999999997E-2</v>
      </c>
      <c r="S18" s="122">
        <f t="shared" si="6"/>
        <v>5.2920000000000016E-2</v>
      </c>
      <c r="T18" s="253"/>
      <c r="U18" s="166">
        <v>0.01</v>
      </c>
      <c r="V18" s="24" t="e">
        <f t="shared" si="7"/>
        <v>#DIV/0!</v>
      </c>
      <c r="W18" s="24" t="e">
        <f t="shared" si="8"/>
        <v>#DIV/0!</v>
      </c>
      <c r="X18" s="24" t="e">
        <f t="shared" si="9"/>
        <v>#DIV/0!</v>
      </c>
      <c r="Y18" s="24" t="e">
        <f t="shared" si="10"/>
        <v>#DIV/0!</v>
      </c>
      <c r="Z18" s="24" t="e">
        <f t="shared" si="11"/>
        <v>#DIV/0!</v>
      </c>
      <c r="AA18" s="24">
        <f t="shared" si="12"/>
        <v>1.5384615384615383</v>
      </c>
    </row>
    <row r="19" spans="1:28" s="30" customFormat="1" x14ac:dyDescent="0.25">
      <c r="A19" s="26" t="s">
        <v>468</v>
      </c>
      <c r="B19" s="27">
        <v>0</v>
      </c>
      <c r="C19" s="27" t="s">
        <v>546</v>
      </c>
      <c r="D19" s="29">
        <v>42605</v>
      </c>
      <c r="E19" s="27">
        <v>2016</v>
      </c>
      <c r="F19" s="22">
        <v>44072</v>
      </c>
      <c r="G19" s="23">
        <v>4.0000000000000001E-3</v>
      </c>
      <c r="H19" s="24">
        <v>4.0000000000000001E-3</v>
      </c>
      <c r="I19" s="24">
        <v>4.0000000000000001E-3</v>
      </c>
      <c r="J19" s="24">
        <v>4.0000000000000001E-3</v>
      </c>
      <c r="K19" s="24">
        <v>3.0000000000000001E-3</v>
      </c>
      <c r="L19" s="24">
        <v>3.0000000000000001E-3</v>
      </c>
      <c r="M19" s="24">
        <f t="shared" si="0"/>
        <v>1E-3</v>
      </c>
      <c r="N19" s="24">
        <f t="shared" si="1"/>
        <v>1E-3</v>
      </c>
      <c r="O19" s="24">
        <f t="shared" si="2"/>
        <v>1E-3</v>
      </c>
      <c r="P19" s="24">
        <f t="shared" si="3"/>
        <v>1E-3</v>
      </c>
      <c r="Q19" s="24">
        <f t="shared" si="4"/>
        <v>1.023E-2</v>
      </c>
      <c r="R19" s="24">
        <f t="shared" si="5"/>
        <v>1.294E-2</v>
      </c>
      <c r="S19" s="24">
        <f t="shared" si="6"/>
        <v>1.5250000000000001E-2</v>
      </c>
      <c r="T19" s="254" t="s">
        <v>726</v>
      </c>
      <c r="U19" s="166">
        <v>0.01</v>
      </c>
      <c r="V19" s="24" t="e">
        <f t="shared" si="7"/>
        <v>#VALUE!</v>
      </c>
      <c r="W19" s="24" t="e">
        <f t="shared" si="8"/>
        <v>#VALUE!</v>
      </c>
      <c r="X19" s="24" t="e">
        <f t="shared" si="9"/>
        <v>#VALUE!</v>
      </c>
      <c r="Y19" s="24" t="e">
        <f t="shared" si="10"/>
        <v>#VALUE!</v>
      </c>
      <c r="Z19" s="24" t="e">
        <f t="shared" si="11"/>
        <v>#VALUE!</v>
      </c>
      <c r="AA19" s="24">
        <f t="shared" si="12"/>
        <v>1</v>
      </c>
      <c r="AB19" s="25"/>
    </row>
    <row r="20" spans="1:28" s="34" customFormat="1" x14ac:dyDescent="0.25">
      <c r="A20" s="33" t="s">
        <v>468</v>
      </c>
      <c r="B20" s="25">
        <v>0</v>
      </c>
      <c r="C20" s="25" t="s">
        <v>546</v>
      </c>
      <c r="D20" s="35">
        <v>42619</v>
      </c>
      <c r="E20" s="25">
        <v>2016</v>
      </c>
      <c r="F20" s="22">
        <v>44068</v>
      </c>
      <c r="G20" s="23">
        <v>1.2E-2</v>
      </c>
      <c r="H20" s="24">
        <v>1.2E-2</v>
      </c>
      <c r="I20" s="24">
        <v>1.0999999999999999E-2</v>
      </c>
      <c r="J20" s="24">
        <v>0.01</v>
      </c>
      <c r="K20" s="24">
        <v>8.0000000000000002E-3</v>
      </c>
      <c r="L20" s="24">
        <v>6.0000000000000001E-3</v>
      </c>
      <c r="M20" s="24">
        <f t="shared" si="0"/>
        <v>4.0000000000000001E-3</v>
      </c>
      <c r="N20" s="24">
        <f t="shared" si="1"/>
        <v>4.0000000000000001E-3</v>
      </c>
      <c r="O20" s="24">
        <f t="shared" si="2"/>
        <v>2.9999999999999992E-3</v>
      </c>
      <c r="P20" s="24">
        <f t="shared" si="3"/>
        <v>2E-3</v>
      </c>
      <c r="Q20" s="24">
        <f t="shared" si="4"/>
        <v>4.2619999999999998E-2</v>
      </c>
      <c r="R20" s="24">
        <f t="shared" si="5"/>
        <v>3.6049999999999992E-2</v>
      </c>
      <c r="S20" s="24">
        <f t="shared" si="6"/>
        <v>1.9560000000000008E-2</v>
      </c>
      <c r="T20" s="254" t="s">
        <v>726</v>
      </c>
      <c r="U20" s="166">
        <v>0.01</v>
      </c>
      <c r="V20" s="24" t="e">
        <f t="shared" si="7"/>
        <v>#VALUE!</v>
      </c>
      <c r="W20" s="24" t="e">
        <f t="shared" si="8"/>
        <v>#VALUE!</v>
      </c>
      <c r="X20" s="24" t="e">
        <f t="shared" si="9"/>
        <v>#VALUE!</v>
      </c>
      <c r="Y20" s="24" t="e">
        <f t="shared" si="10"/>
        <v>#VALUE!</v>
      </c>
      <c r="Z20" s="24" t="e">
        <f t="shared" si="11"/>
        <v>#VALUE!</v>
      </c>
      <c r="AA20" s="24">
        <f t="shared" si="12"/>
        <v>1</v>
      </c>
      <c r="AB20" s="25"/>
    </row>
    <row r="21" spans="1:28" s="30" customFormat="1" x14ac:dyDescent="0.25">
      <c r="A21" s="26" t="s">
        <v>468</v>
      </c>
      <c r="B21" s="27">
        <v>0</v>
      </c>
      <c r="C21" s="27" t="s">
        <v>469</v>
      </c>
      <c r="D21" s="29">
        <v>42619</v>
      </c>
      <c r="E21" s="27">
        <v>2016</v>
      </c>
      <c r="F21" s="22">
        <v>44068</v>
      </c>
      <c r="G21" s="23">
        <v>0.23899999999999999</v>
      </c>
      <c r="H21" s="24">
        <v>0.14399999999999999</v>
      </c>
      <c r="I21" s="24">
        <v>9.2999999999999999E-2</v>
      </c>
      <c r="J21" s="24">
        <v>5.2999999999999999E-2</v>
      </c>
      <c r="K21" s="24">
        <v>4.0000000000000001E-3</v>
      </c>
      <c r="L21" s="24">
        <v>5.0000000000000001E-3</v>
      </c>
      <c r="M21" s="24">
        <f t="shared" si="0"/>
        <v>0.23499999999999999</v>
      </c>
      <c r="N21" s="24">
        <f t="shared" si="1"/>
        <v>0.13999999999999999</v>
      </c>
      <c r="O21" s="24">
        <f t="shared" si="2"/>
        <v>8.8999999999999996E-2</v>
      </c>
      <c r="P21" s="24">
        <f t="shared" si="3"/>
        <v>4.9000000000000002E-2</v>
      </c>
      <c r="Q21" s="24">
        <f t="shared" si="4"/>
        <v>2.64377</v>
      </c>
      <c r="R21" s="24">
        <f t="shared" si="5"/>
        <v>0.46528000000000003</v>
      </c>
      <c r="S21" s="24">
        <f t="shared" si="6"/>
        <v>0.13263000000000025</v>
      </c>
      <c r="T21" s="254" t="s">
        <v>726</v>
      </c>
      <c r="U21" s="166">
        <v>0.01</v>
      </c>
      <c r="V21" s="24" t="e">
        <f t="shared" si="7"/>
        <v>#VALUE!</v>
      </c>
      <c r="W21" s="24" t="e">
        <f t="shared" si="8"/>
        <v>#VALUE!</v>
      </c>
      <c r="X21" s="24" t="e">
        <f t="shared" si="9"/>
        <v>#VALUE!</v>
      </c>
      <c r="Y21" s="24" t="e">
        <f t="shared" si="10"/>
        <v>#VALUE!</v>
      </c>
      <c r="Z21" s="24" t="e">
        <f t="shared" si="11"/>
        <v>#VALUE!</v>
      </c>
      <c r="AA21" s="24">
        <f t="shared" si="12"/>
        <v>1.6785714285714286</v>
      </c>
      <c r="AB21" s="25"/>
    </row>
    <row r="22" spans="1:28" s="34" customFormat="1" x14ac:dyDescent="0.25">
      <c r="A22" s="33" t="s">
        <v>681</v>
      </c>
      <c r="B22" s="25">
        <v>0</v>
      </c>
      <c r="C22" s="25" t="s">
        <v>546</v>
      </c>
      <c r="D22" s="35">
        <v>42605</v>
      </c>
      <c r="E22" s="25">
        <v>2016</v>
      </c>
      <c r="F22" s="22">
        <v>44084</v>
      </c>
      <c r="G22" s="23">
        <v>8.9999999999999993E-3</v>
      </c>
      <c r="H22" s="24">
        <v>8.9999999999999993E-3</v>
      </c>
      <c r="I22" s="24">
        <v>1.0999999999999999E-2</v>
      </c>
      <c r="J22" s="24">
        <v>8.9999999999999993E-3</v>
      </c>
      <c r="K22" s="24">
        <v>8.0000000000000002E-3</v>
      </c>
      <c r="L22" s="24">
        <v>8.0000000000000002E-3</v>
      </c>
      <c r="M22" s="24">
        <f t="shared" si="0"/>
        <v>9.9999999999999915E-4</v>
      </c>
      <c r="N22" s="24">
        <f t="shared" si="1"/>
        <v>9.9999999999999915E-4</v>
      </c>
      <c r="O22" s="24">
        <f t="shared" si="2"/>
        <v>2.9999999999999992E-3</v>
      </c>
      <c r="P22" s="24">
        <f t="shared" si="3"/>
        <v>9.9999999999999915E-4</v>
      </c>
      <c r="Q22" s="24">
        <f t="shared" si="4"/>
        <v>7.1499999999999897E-3</v>
      </c>
      <c r="R22" s="24">
        <f t="shared" si="5"/>
        <v>5.5E-2</v>
      </c>
      <c r="S22" s="24">
        <f t="shared" si="6"/>
        <v>4.9999999999986904E-5</v>
      </c>
      <c r="T22" s="253"/>
      <c r="U22" s="166">
        <v>0.01</v>
      </c>
      <c r="V22" s="24" t="e">
        <f t="shared" si="7"/>
        <v>#DIV/0!</v>
      </c>
      <c r="W22" s="24" t="e">
        <f t="shared" si="8"/>
        <v>#DIV/0!</v>
      </c>
      <c r="X22" s="24" t="e">
        <f t="shared" si="9"/>
        <v>#DIV/0!</v>
      </c>
      <c r="Y22" s="24" t="e">
        <f t="shared" si="10"/>
        <v>#DIV/0!</v>
      </c>
      <c r="Z22" s="24" t="e">
        <f t="shared" si="11"/>
        <v>#DIV/0!</v>
      </c>
      <c r="AA22" s="24">
        <f t="shared" si="12"/>
        <v>1</v>
      </c>
      <c r="AB22" s="25"/>
    </row>
    <row r="23" spans="1:28" s="34" customFormat="1" x14ac:dyDescent="0.25">
      <c r="A23" s="33" t="s">
        <v>510</v>
      </c>
      <c r="B23" s="25">
        <v>0</v>
      </c>
      <c r="C23" s="25" t="s">
        <v>529</v>
      </c>
      <c r="D23" s="35">
        <v>42605</v>
      </c>
      <c r="E23" s="25">
        <v>2016</v>
      </c>
      <c r="F23" s="22">
        <v>44084</v>
      </c>
      <c r="G23" s="23">
        <v>2.3E-2</v>
      </c>
      <c r="H23" s="24">
        <v>1.7000000000000001E-2</v>
      </c>
      <c r="I23" s="24">
        <v>1.0999999999999999E-2</v>
      </c>
      <c r="J23" s="24">
        <v>8.9999999999999993E-3</v>
      </c>
      <c r="K23" s="24">
        <v>4.0000000000000001E-3</v>
      </c>
      <c r="L23" s="24">
        <v>4.0000000000000001E-3</v>
      </c>
      <c r="M23" s="24">
        <f t="shared" si="0"/>
        <v>1.9E-2</v>
      </c>
      <c r="N23" s="24">
        <f t="shared" si="1"/>
        <v>1.3000000000000001E-2</v>
      </c>
      <c r="O23" s="24">
        <f t="shared" si="2"/>
        <v>6.9999999999999993E-3</v>
      </c>
      <c r="P23" s="24">
        <f t="shared" si="3"/>
        <v>4.9999999999999992E-3</v>
      </c>
      <c r="Q23" s="24">
        <f t="shared" si="4"/>
        <v>0.21396999999999997</v>
      </c>
      <c r="R23" s="24">
        <f t="shared" si="5"/>
        <v>3.0739999999999983E-2</v>
      </c>
      <c r="S23" s="24">
        <f t="shared" si="6"/>
        <v>3.7669999999999988E-2</v>
      </c>
      <c r="T23" s="253"/>
      <c r="U23" s="166">
        <v>0.01</v>
      </c>
      <c r="V23" s="24" t="e">
        <f t="shared" si="7"/>
        <v>#DIV/0!</v>
      </c>
      <c r="W23" s="24" t="e">
        <f t="shared" si="8"/>
        <v>#DIV/0!</v>
      </c>
      <c r="X23" s="24" t="e">
        <f t="shared" si="9"/>
        <v>#DIV/0!</v>
      </c>
      <c r="Y23" s="24" t="e">
        <f t="shared" si="10"/>
        <v>#DIV/0!</v>
      </c>
      <c r="Z23" s="24" t="e">
        <f t="shared" si="11"/>
        <v>#DIV/0!</v>
      </c>
      <c r="AA23" s="24">
        <f t="shared" si="12"/>
        <v>1.4615384615384615</v>
      </c>
      <c r="AB23" s="25"/>
    </row>
    <row r="24" spans="1:28" s="34" customFormat="1" x14ac:dyDescent="0.25">
      <c r="A24" s="33" t="s">
        <v>510</v>
      </c>
      <c r="B24" s="25">
        <v>0</v>
      </c>
      <c r="C24" s="25" t="s">
        <v>529</v>
      </c>
      <c r="D24" s="35">
        <v>42619</v>
      </c>
      <c r="E24" s="25">
        <v>2016</v>
      </c>
      <c r="F24" s="22">
        <v>44077</v>
      </c>
      <c r="G24" s="23">
        <v>3.5000000000000003E-2</v>
      </c>
      <c r="H24" s="24">
        <v>2.7E-2</v>
      </c>
      <c r="I24" s="24">
        <v>1.4999999999999999E-2</v>
      </c>
      <c r="J24" s="24">
        <v>1.2E-2</v>
      </c>
      <c r="K24" s="24">
        <v>6.0000000000000001E-3</v>
      </c>
      <c r="L24" s="24">
        <v>6.0000000000000001E-3</v>
      </c>
      <c r="M24" s="24">
        <f t="shared" si="0"/>
        <v>2.9000000000000005E-2</v>
      </c>
      <c r="N24" s="24">
        <f t="shared" si="1"/>
        <v>2.0999999999999998E-2</v>
      </c>
      <c r="O24" s="24">
        <f t="shared" si="2"/>
        <v>8.9999999999999993E-3</v>
      </c>
      <c r="P24" s="24">
        <f t="shared" si="3"/>
        <v>6.0000000000000001E-3</v>
      </c>
      <c r="Q24" s="24">
        <f t="shared" si="4"/>
        <v>0.3293100000000001</v>
      </c>
      <c r="R24" s="24">
        <f t="shared" si="5"/>
        <v>1.5839999999999965E-2</v>
      </c>
      <c r="S24" s="24">
        <f t="shared" si="6"/>
        <v>3.0290000000000004E-2</v>
      </c>
      <c r="T24" s="253"/>
      <c r="U24" s="166">
        <v>0.01</v>
      </c>
      <c r="V24" s="24" t="e">
        <f t="shared" si="7"/>
        <v>#DIV/0!</v>
      </c>
      <c r="W24" s="24" t="e">
        <f t="shared" si="8"/>
        <v>#DIV/0!</v>
      </c>
      <c r="X24" s="24" t="e">
        <f t="shared" si="9"/>
        <v>#DIV/0!</v>
      </c>
      <c r="Y24" s="24" t="e">
        <f t="shared" si="10"/>
        <v>#DIV/0!</v>
      </c>
      <c r="Z24" s="24" t="e">
        <f t="shared" si="11"/>
        <v>#DIV/0!</v>
      </c>
      <c r="AA24" s="24">
        <f t="shared" si="12"/>
        <v>1.3809523809523814</v>
      </c>
      <c r="AB24" s="25"/>
    </row>
    <row r="25" spans="1:28" s="34" customFormat="1" x14ac:dyDescent="0.25">
      <c r="A25" s="33" t="s">
        <v>510</v>
      </c>
      <c r="B25" s="25">
        <v>0</v>
      </c>
      <c r="C25" s="25" t="s">
        <v>546</v>
      </c>
      <c r="D25" s="36">
        <v>42619</v>
      </c>
      <c r="E25" s="25">
        <v>2016</v>
      </c>
      <c r="F25" s="22">
        <v>44077</v>
      </c>
      <c r="G25" s="23">
        <v>7.0000000000000001E-3</v>
      </c>
      <c r="H25" s="24">
        <v>7.0000000000000001E-3</v>
      </c>
      <c r="I25" s="24">
        <v>7.0000000000000001E-3</v>
      </c>
      <c r="J25" s="24">
        <v>7.0000000000000001E-3</v>
      </c>
      <c r="K25" s="24">
        <v>6.0000000000000001E-3</v>
      </c>
      <c r="L25" s="24">
        <v>5.0000000000000001E-3</v>
      </c>
      <c r="M25" s="24">
        <f t="shared" si="0"/>
        <v>1E-3</v>
      </c>
      <c r="N25" s="24">
        <f t="shared" si="1"/>
        <v>1E-3</v>
      </c>
      <c r="O25" s="24">
        <f t="shared" si="2"/>
        <v>1E-3</v>
      </c>
      <c r="P25" s="24">
        <f t="shared" si="3"/>
        <v>1E-3</v>
      </c>
      <c r="Q25" s="24">
        <f t="shared" si="4"/>
        <v>1.023E-2</v>
      </c>
      <c r="R25" s="24">
        <f t="shared" si="5"/>
        <v>1.294E-2</v>
      </c>
      <c r="S25" s="24">
        <f t="shared" si="6"/>
        <v>1.5250000000000001E-2</v>
      </c>
      <c r="T25" s="253"/>
      <c r="U25" s="166">
        <v>0.01</v>
      </c>
      <c r="V25" s="24" t="e">
        <f t="shared" si="7"/>
        <v>#DIV/0!</v>
      </c>
      <c r="W25" s="24" t="e">
        <f t="shared" si="8"/>
        <v>#DIV/0!</v>
      </c>
      <c r="X25" s="24" t="e">
        <f t="shared" si="9"/>
        <v>#DIV/0!</v>
      </c>
      <c r="Y25" s="24" t="e">
        <f t="shared" si="10"/>
        <v>#DIV/0!</v>
      </c>
      <c r="Z25" s="24" t="e">
        <f t="shared" si="11"/>
        <v>#DIV/0!</v>
      </c>
      <c r="AA25" s="24">
        <f t="shared" si="12"/>
        <v>1</v>
      </c>
      <c r="AB25" s="2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9" ma:contentTypeDescription="Create a new document." ma:contentTypeScope="" ma:versionID="d40b3e6283001fb57e5088f84fb23d5e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aadbb8160917885bdc8cfb32badaafe9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  <xsd:element ref="ns6:MediaLengthInSecond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2020-08-17T22:38:29+00:00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  <lcf76f155ced4ddcb4097134ff3c332f xmlns="ed970698-2d60-4bab-a048-d9be527522d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8EADE7-3A00-43D7-9421-3A1D179EFF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E85C51-2EBD-4614-9A88-43C364250CEE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C88CCFF8-581E-429C-97CB-CB429B3E1CDF}"/>
</file>

<file path=customXml/itemProps4.xml><?xml version="1.0" encoding="utf-8"?>
<ds:datastoreItem xmlns:ds="http://schemas.openxmlformats.org/officeDocument/2006/customXml" ds:itemID="{2809A9CA-35E9-47FC-AE04-D7A0AFEACDDC}">
  <ds:schemaRefs>
    <ds:schemaRef ds:uri="http://schemas.microsoft.com/office/2006/metadata/properties"/>
    <ds:schemaRef ds:uri="http://schemas.microsoft.com/office/infopath/2007/PartnerControls"/>
    <ds:schemaRef ds:uri="http://schemas.microsoft.com/sharepoint/v3/fields"/>
    <ds:schemaRef ds:uri="http://schemas.microsoft.com/sharepoint/v3"/>
    <ds:schemaRef ds:uri="4ffa91fb-a0ff-4ac5-b2db-65c790d184a4"/>
    <ds:schemaRef ds:uri="afa3857f-8318-4c9d-b65b-58f458e3313b"/>
    <ds:schemaRef ds:uri="http://schemas.microsoft.com/sharepoint.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Foil Data</vt:lpstr>
      <vt:lpstr>Priortization</vt:lpstr>
      <vt:lpstr>Volumes filtered file</vt:lpstr>
      <vt:lpstr>OUTPUT - VOLUMETRIC</vt:lpstr>
      <vt:lpstr>PERIPHYTON</vt:lpstr>
      <vt:lpstr>Samples with no data received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Elovitz, Michael</dc:creator>
  <cp:keywords/>
  <dc:description/>
  <cp:lastModifiedBy>Erica Mascio</cp:lastModifiedBy>
  <cp:revision/>
  <dcterms:created xsi:type="dcterms:W3CDTF">2020-08-17T22:35:41Z</dcterms:created>
  <dcterms:modified xsi:type="dcterms:W3CDTF">2020-11-09T19:53:14Z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0x0101001AF5FC5DD832BE4DBA6B24560DD3ADC0</vt:lpwstr>
  </property>
  <property fmtid="{D5CDD505-2E9C-101B-9397-08002B2CF9AE}" pid="3" name="TaxKeyword">
    <vt:lpwstr/>
  </property>
  <property fmtid="{D5CDD505-2E9C-101B-9397-08002B2CF9AE}" pid="4" name="Document Type">
    <vt:lpwstr/>
  </property>
</Properties>
</file>