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KSeltzer\OneDrive - Environmental Protection Agency (EPA)\Profile\Documents\projects\VCPs\VCPy.v1.0\documentation\product_usage\"/>
    </mc:Choice>
  </mc:AlternateContent>
  <xr:revisionPtr revIDLastSave="298" documentId="13_ncr:1_{307FF0DA-30F8-411A-961D-5822ABA11ABE}" xr6:coauthVersionLast="45" xr6:coauthVersionMax="45" xr10:uidLastSave="{2B29E22E-AEF0-44D3-BDDB-BF609FE77822}"/>
  <bookViews>
    <workbookView xWindow="2730" yWindow="630" windowWidth="21600" windowHeight="13485" tabRatio="756" activeTab="4" xr2:uid="{00000000-000D-0000-FFFF-FFFF00000000}"/>
  </bookViews>
  <sheets>
    <sheet name="ASM Shipment Values" sheetId="5" r:id="rId1"/>
    <sheet name="Producer Price Index" sheetId="6" r:id="rId2"/>
    <sheet name="Commodity Price" sheetId="7" r:id="rId3"/>
    <sheet name="Population" sheetId="10" r:id="rId4"/>
    <sheet name="Per Capita Quantity" sheetId="8" r:id="rId5"/>
  </sheets>
  <definedNames>
    <definedName name="_xlnm._FilterDatabase" localSheetId="4" hidden="1">'Per Capita Quantity'!$A$1:$A$44</definedName>
    <definedName name="_xlnm.Extract" localSheetId="4">'Per Capita Quantity'!$E$2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4" i="7" l="1"/>
  <c r="C43" i="7"/>
  <c r="C42" i="7"/>
  <c r="C41" i="7"/>
  <c r="C40" i="7"/>
  <c r="C34" i="7"/>
  <c r="C35" i="7"/>
  <c r="C36" i="7"/>
  <c r="C37" i="7"/>
  <c r="C38" i="7"/>
  <c r="C39" i="7"/>
  <c r="C33" i="7"/>
  <c r="C23" i="7"/>
  <c r="C24" i="7"/>
  <c r="C25" i="7"/>
  <c r="C26" i="7"/>
  <c r="C22" i="7"/>
  <c r="C19" i="7"/>
  <c r="C20" i="7"/>
  <c r="C21" i="7"/>
  <c r="C18" i="7"/>
  <c r="C14" i="7"/>
  <c r="C15" i="7"/>
  <c r="C16" i="7"/>
  <c r="C17" i="7"/>
  <c r="C13" i="7"/>
  <c r="C8" i="7"/>
  <c r="C9" i="7"/>
  <c r="C10" i="7"/>
  <c r="C11" i="7"/>
  <c r="C12" i="7"/>
  <c r="C7" i="7"/>
  <c r="C4" i="7"/>
  <c r="C5" i="7"/>
  <c r="C6" i="7"/>
  <c r="C3" i="7"/>
  <c r="Q17" i="7" l="1"/>
  <c r="Q16" i="7"/>
  <c r="Q15" i="7"/>
  <c r="Q14" i="7"/>
  <c r="Q13" i="7"/>
  <c r="R17" i="7"/>
  <c r="R16" i="7"/>
  <c r="R15" i="7"/>
  <c r="R14" i="7"/>
  <c r="R13" i="7"/>
  <c r="C32" i="8" l="1"/>
  <c r="C31" i="8"/>
  <c r="C30" i="8"/>
  <c r="C29" i="8"/>
  <c r="C28" i="8"/>
  <c r="C27" i="8"/>
  <c r="F9" i="8" l="1"/>
  <c r="F10" i="8"/>
  <c r="F11" i="8"/>
  <c r="F8" i="8" l="1"/>
  <c r="C5" i="8" l="1"/>
  <c r="C13" i="8"/>
  <c r="C21" i="8"/>
  <c r="C35" i="8"/>
  <c r="C43" i="8"/>
  <c r="C4" i="8"/>
  <c r="C20" i="8"/>
  <c r="C42" i="8"/>
  <c r="C6" i="8"/>
  <c r="C14" i="8"/>
  <c r="C22" i="8"/>
  <c r="C36" i="8"/>
  <c r="C44" i="8"/>
  <c r="C19" i="8"/>
  <c r="C41" i="8"/>
  <c r="C15" i="8"/>
  <c r="C11" i="8"/>
  <c r="C24" i="8"/>
  <c r="C3" i="8"/>
  <c r="C33" i="8"/>
  <c r="C23" i="8"/>
  <c r="C37" i="8"/>
  <c r="C8" i="8"/>
  <c r="C16" i="8"/>
  <c r="C38" i="8"/>
  <c r="C9" i="8"/>
  <c r="C17" i="8"/>
  <c r="C25" i="8"/>
  <c r="C39" i="8"/>
  <c r="C12" i="8"/>
  <c r="C34" i="8"/>
  <c r="C7" i="8"/>
  <c r="C10" i="8"/>
  <c r="C18" i="8"/>
  <c r="C26" i="8"/>
  <c r="C40" i="8"/>
  <c r="F3" i="8" l="1"/>
  <c r="F13" i="8"/>
  <c r="F6" i="8"/>
  <c r="F12" i="8"/>
  <c r="F7" i="8"/>
  <c r="F14" i="8"/>
  <c r="F5" i="8"/>
  <c r="F4" i="8"/>
</calcChain>
</file>

<file path=xl/sharedStrings.xml><?xml version="1.0" encoding="utf-8"?>
<sst xmlns="http://schemas.openxmlformats.org/spreadsheetml/2006/main" count="353" uniqueCount="52">
  <si>
    <t>325320W</t>
  </si>
  <si>
    <t>325510B</t>
  </si>
  <si>
    <t>325510W</t>
  </si>
  <si>
    <t>325520W</t>
  </si>
  <si>
    <t>325611A</t>
  </si>
  <si>
    <t>325611D</t>
  </si>
  <si>
    <t>325611W</t>
  </si>
  <si>
    <t>325612W</t>
  </si>
  <si>
    <t>325620A</t>
  </si>
  <si>
    <t>325620D</t>
  </si>
  <si>
    <t>325620G</t>
  </si>
  <si>
    <t>325620W</t>
  </si>
  <si>
    <t>325910A</t>
  </si>
  <si>
    <t>325910E</t>
  </si>
  <si>
    <t>325910H</t>
  </si>
  <si>
    <t>325910W</t>
  </si>
  <si>
    <t>sub-PUC</t>
  </si>
  <si>
    <t>NAICS</t>
  </si>
  <si>
    <t>$/kg</t>
  </si>
  <si>
    <t>Price Year</t>
  </si>
  <si>
    <t>Detergents &amp; Soaps</t>
  </si>
  <si>
    <t>General Cleaners</t>
  </si>
  <si>
    <t>Daily Use Products</t>
  </si>
  <si>
    <t>Short Use Products</t>
  </si>
  <si>
    <t>Adhesives and Sealants</t>
  </si>
  <si>
    <t>Architectural Coatings</t>
  </si>
  <si>
    <t>Aerosol Coatings</t>
  </si>
  <si>
    <t>Allied Paint Products</t>
  </si>
  <si>
    <t>Industrial Coatings</t>
  </si>
  <si>
    <t>Printing Inks</t>
  </si>
  <si>
    <t>FIFRA Products</t>
  </si>
  <si>
    <t>Agricultural Pesticide</t>
  </si>
  <si>
    <t>Products Shipments Value [$1000]</t>
  </si>
  <si>
    <t>Source</t>
  </si>
  <si>
    <t>U.S. Census Bureau, Paint and Allied Products - 2010, MA325F(10), Issued July 2011</t>
  </si>
  <si>
    <t>Bureau of Transportation Statistics and U.S. Census Bureau, 2012 Commodity Flow Survey, EC12TCF-US, Issued February 2015</t>
  </si>
  <si>
    <t>Annual Usage [kg/person/yr]</t>
  </si>
  <si>
    <t>Producer Price Index by Industry</t>
  </si>
  <si>
    <t>Paint and Coating Manufacturing</t>
  </si>
  <si>
    <t>Pesticide and Other Agricultural Chemical Manufacturing</t>
  </si>
  <si>
    <t>All Other Basic Organic Chemical Manufacturing</t>
  </si>
  <si>
    <t>Adhesive Manufacturing</t>
  </si>
  <si>
    <t>Soap and Other Detergent Manufacturing</t>
  </si>
  <si>
    <t>Polish and Other Sanitation Good Manufacturing</t>
  </si>
  <si>
    <t>Surface Active Agent Manufacturing</t>
  </si>
  <si>
    <t>Printing Ink Manufacturing</t>
  </si>
  <si>
    <t>Toilet Preparation Manufacturing</t>
  </si>
  <si>
    <t>U.S. Bureau of Labor Statistics, Producer Price Index by Industry; Indexed to 2010</t>
  </si>
  <si>
    <t>U.S. Census Bureau; Population Count</t>
  </si>
  <si>
    <t>325520A</t>
  </si>
  <si>
    <t>million $</t>
  </si>
  <si>
    <t>1000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</si>
</sst>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33" borderId="0" xfId="0" applyFill="1" applyAlignment="1">
      <alignment horizontal="center"/>
    </xf>
    <xf numFmtId="0" fontId="0" fillId="33" borderId="0" xfId="0" applyFill="1"/>
    <xf numFmtId="0" fontId="0" fillId="33" borderId="0" xfId="0" applyFill="1" applyAlignment="1">
      <alignment horizontal="right"/>
    </xf>
    <xf numFmtId="0" fontId="0" fillId="33" borderId="0" xfId="0" applyFill="1" applyAlignment="1">
      <alignment horizontal="left"/>
    </xf>
    <xf numFmtId="164" fontId="0" fillId="33" borderId="0" xfId="0" applyNumberFormat="1" applyFill="1" applyAlignment="1">
      <alignment horizontal="center"/>
    </xf>
    <xf numFmtId="2" fontId="0" fillId="33" borderId="0" xfId="0" applyNumberFormat="1" applyFill="1" applyAlignment="1">
      <alignment horizontal="center"/>
    </xf>
    <xf numFmtId="1" fontId="0" fillId="33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AC9DD-210F-4BE5-BDB0-2913CA90BA00}">
  <dimension ref="A1:C44"/>
  <sheetViews>
    <sheetView zoomScale="83" zoomScaleNormal="83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5" sqref="E15"/>
    </sheetView>
  </sheetViews>
  <sheetFormatPr defaultRowHeight="15" x14ac:dyDescent="0.25"/>
  <cols>
    <col min="1" max="1" width="21.28515625" bestFit="1" customWidth="1"/>
    <col min="2" max="2" width="9.7109375" bestFit="1" customWidth="1"/>
    <col min="3" max="3" width="9.7109375" customWidth="1"/>
  </cols>
  <sheetData>
    <row r="1" spans="1:3" ht="15" customHeight="1" x14ac:dyDescent="0.25">
      <c r="A1" s="15" t="s">
        <v>16</v>
      </c>
      <c r="B1" s="15" t="s">
        <v>17</v>
      </c>
      <c r="C1" s="19" t="s">
        <v>32</v>
      </c>
    </row>
    <row r="2" spans="1:3" x14ac:dyDescent="0.25">
      <c r="A2" s="15"/>
      <c r="B2" s="15"/>
      <c r="C2" s="4">
        <v>2016</v>
      </c>
    </row>
    <row r="3" spans="1:3" x14ac:dyDescent="0.25">
      <c r="A3" s="6" t="s">
        <v>20</v>
      </c>
      <c r="B3" s="6">
        <v>3256111</v>
      </c>
      <c r="C3" s="12">
        <v>7849011</v>
      </c>
    </row>
    <row r="4" spans="1:3" x14ac:dyDescent="0.25">
      <c r="A4" s="6" t="s">
        <v>20</v>
      </c>
      <c r="B4" s="6">
        <v>3256114</v>
      </c>
      <c r="C4" s="12">
        <v>10137793</v>
      </c>
    </row>
    <row r="5" spans="1:3" x14ac:dyDescent="0.25">
      <c r="A5" s="6" t="s">
        <v>20</v>
      </c>
      <c r="B5" s="6">
        <v>3256117</v>
      </c>
      <c r="C5" s="12">
        <v>2740950</v>
      </c>
    </row>
    <row r="6" spans="1:3" x14ac:dyDescent="0.25">
      <c r="A6" s="6" t="s">
        <v>20</v>
      </c>
      <c r="B6" s="6" t="s">
        <v>6</v>
      </c>
      <c r="C6" s="12">
        <v>625339</v>
      </c>
    </row>
    <row r="7" spans="1:3" x14ac:dyDescent="0.25">
      <c r="A7" s="1" t="s">
        <v>21</v>
      </c>
      <c r="B7" s="1">
        <v>3256125</v>
      </c>
      <c r="C7" s="13">
        <v>5391225</v>
      </c>
    </row>
    <row r="8" spans="1:3" x14ac:dyDescent="0.25">
      <c r="A8" s="1" t="s">
        <v>21</v>
      </c>
      <c r="B8" s="1">
        <v>3256127</v>
      </c>
      <c r="C8" s="13">
        <v>1024203</v>
      </c>
    </row>
    <row r="9" spans="1:3" x14ac:dyDescent="0.25">
      <c r="A9" s="1" t="s">
        <v>21</v>
      </c>
      <c r="B9" s="1">
        <v>3256121</v>
      </c>
      <c r="C9" s="13">
        <v>1067746</v>
      </c>
    </row>
    <row r="10" spans="1:3" x14ac:dyDescent="0.25">
      <c r="A10" s="1" t="s">
        <v>21</v>
      </c>
      <c r="B10" s="1" t="s">
        <v>4</v>
      </c>
      <c r="C10" s="13">
        <v>290791</v>
      </c>
    </row>
    <row r="11" spans="1:3" x14ac:dyDescent="0.25">
      <c r="A11" s="1" t="s">
        <v>21</v>
      </c>
      <c r="B11" s="1">
        <v>3256130</v>
      </c>
      <c r="C11" s="13">
        <v>7173431</v>
      </c>
    </row>
    <row r="12" spans="1:3" x14ac:dyDescent="0.25">
      <c r="A12" s="1" t="s">
        <v>21</v>
      </c>
      <c r="B12" s="1" t="s">
        <v>7</v>
      </c>
      <c r="C12" s="13">
        <v>417549</v>
      </c>
    </row>
    <row r="13" spans="1:3" x14ac:dyDescent="0.25">
      <c r="A13" s="6" t="s">
        <v>22</v>
      </c>
      <c r="B13" s="6">
        <v>3256204</v>
      </c>
      <c r="C13" s="12">
        <v>3140488</v>
      </c>
    </row>
    <row r="14" spans="1:3" x14ac:dyDescent="0.25">
      <c r="A14" s="6" t="s">
        <v>22</v>
      </c>
      <c r="B14" s="6" t="s">
        <v>9</v>
      </c>
      <c r="C14" s="12">
        <v>7912985</v>
      </c>
    </row>
    <row r="15" spans="1:3" x14ac:dyDescent="0.25">
      <c r="A15" s="6" t="s">
        <v>22</v>
      </c>
      <c r="B15" s="6" t="s">
        <v>10</v>
      </c>
      <c r="C15" s="12">
        <v>13192677</v>
      </c>
    </row>
    <row r="16" spans="1:3" x14ac:dyDescent="0.25">
      <c r="A16" s="6" t="s">
        <v>22</v>
      </c>
      <c r="B16" s="6" t="s">
        <v>11</v>
      </c>
      <c r="C16" s="12">
        <v>1562269</v>
      </c>
    </row>
    <row r="17" spans="1:3" x14ac:dyDescent="0.25">
      <c r="A17" s="6" t="s">
        <v>22</v>
      </c>
      <c r="B17" s="6">
        <v>3256207</v>
      </c>
      <c r="C17" s="12">
        <v>1734010.75</v>
      </c>
    </row>
    <row r="18" spans="1:3" x14ac:dyDescent="0.25">
      <c r="A18" s="1" t="s">
        <v>23</v>
      </c>
      <c r="B18" s="1">
        <v>3256201</v>
      </c>
      <c r="C18" s="13">
        <v>281282</v>
      </c>
    </row>
    <row r="19" spans="1:3" x14ac:dyDescent="0.25">
      <c r="A19" s="1" t="s">
        <v>23</v>
      </c>
      <c r="B19" s="1" t="s">
        <v>8</v>
      </c>
      <c r="C19" s="13">
        <v>3574170</v>
      </c>
    </row>
    <row r="20" spans="1:3" x14ac:dyDescent="0.25">
      <c r="A20" s="1" t="s">
        <v>23</v>
      </c>
      <c r="B20" s="1" t="s">
        <v>5</v>
      </c>
      <c r="C20" s="13">
        <v>789937</v>
      </c>
    </row>
    <row r="21" spans="1:3" x14ac:dyDescent="0.25">
      <c r="A21" s="1" t="s">
        <v>23</v>
      </c>
      <c r="B21" s="1">
        <v>3256207</v>
      </c>
      <c r="C21" s="13">
        <v>5202032.25</v>
      </c>
    </row>
    <row r="22" spans="1:3" x14ac:dyDescent="0.25">
      <c r="A22" s="6" t="s">
        <v>24</v>
      </c>
      <c r="B22" s="6">
        <v>3255201</v>
      </c>
      <c r="C22" s="12">
        <v>1405299</v>
      </c>
    </row>
    <row r="23" spans="1:3" x14ac:dyDescent="0.25">
      <c r="A23" s="6" t="s">
        <v>24</v>
      </c>
      <c r="B23" s="6">
        <v>3255204</v>
      </c>
      <c r="C23" s="12">
        <v>7967659</v>
      </c>
    </row>
    <row r="24" spans="1:3" x14ac:dyDescent="0.25">
      <c r="A24" s="6" t="s">
        <v>24</v>
      </c>
      <c r="B24" s="6">
        <v>3255207</v>
      </c>
      <c r="C24" s="12">
        <v>694706</v>
      </c>
    </row>
    <row r="25" spans="1:3" x14ac:dyDescent="0.25">
      <c r="A25" s="6" t="s">
        <v>24</v>
      </c>
      <c r="B25" s="6" t="s">
        <v>49</v>
      </c>
      <c r="C25" s="12">
        <v>2405554</v>
      </c>
    </row>
    <row r="26" spans="1:3" x14ac:dyDescent="0.25">
      <c r="A26" s="6" t="s">
        <v>24</v>
      </c>
      <c r="B26" s="6" t="s">
        <v>3</v>
      </c>
      <c r="C26" s="12">
        <v>513470</v>
      </c>
    </row>
    <row r="27" spans="1:3" x14ac:dyDescent="0.25">
      <c r="A27" s="1" t="s">
        <v>25</v>
      </c>
      <c r="B27" s="1">
        <v>3255101</v>
      </c>
      <c r="C27" s="13">
        <v>11253306</v>
      </c>
    </row>
    <row r="28" spans="1:3" x14ac:dyDescent="0.25">
      <c r="A28" s="1" t="s">
        <v>25</v>
      </c>
      <c r="B28" s="1" t="s">
        <v>2</v>
      </c>
      <c r="C28" s="13">
        <v>1933890</v>
      </c>
    </row>
    <row r="29" spans="1:3" x14ac:dyDescent="0.25">
      <c r="A29" s="6" t="s">
        <v>26</v>
      </c>
      <c r="B29" s="6">
        <v>3255107</v>
      </c>
      <c r="C29" s="12">
        <v>671640.5</v>
      </c>
    </row>
    <row r="30" spans="1:3" x14ac:dyDescent="0.25">
      <c r="A30" s="1" t="s">
        <v>27</v>
      </c>
      <c r="B30" s="1" t="s">
        <v>1</v>
      </c>
      <c r="C30" s="13">
        <v>1383897</v>
      </c>
    </row>
    <row r="31" spans="1:3" x14ac:dyDescent="0.25">
      <c r="A31" s="6" t="s">
        <v>28</v>
      </c>
      <c r="B31" s="6">
        <v>3255104</v>
      </c>
      <c r="C31" s="12">
        <v>6157635</v>
      </c>
    </row>
    <row r="32" spans="1:3" x14ac:dyDescent="0.25">
      <c r="A32" s="6" t="s">
        <v>28</v>
      </c>
      <c r="B32" s="6">
        <v>3255107</v>
      </c>
      <c r="C32" s="12">
        <v>6044764.5</v>
      </c>
    </row>
    <row r="33" spans="1:3" x14ac:dyDescent="0.25">
      <c r="A33" s="1" t="s">
        <v>29</v>
      </c>
      <c r="B33" s="1">
        <v>3259101</v>
      </c>
      <c r="C33" s="13">
        <v>265917</v>
      </c>
    </row>
    <row r="34" spans="1:3" x14ac:dyDescent="0.25">
      <c r="A34" s="1" t="s">
        <v>29</v>
      </c>
      <c r="B34" s="1">
        <v>3259104</v>
      </c>
      <c r="C34" s="13">
        <v>1050099</v>
      </c>
    </row>
    <row r="35" spans="1:3" x14ac:dyDescent="0.25">
      <c r="A35" s="1" t="s">
        <v>29</v>
      </c>
      <c r="B35" s="1">
        <v>3259107</v>
      </c>
      <c r="C35" s="13">
        <v>271753</v>
      </c>
    </row>
    <row r="36" spans="1:3" x14ac:dyDescent="0.25">
      <c r="A36" s="1" t="s">
        <v>29</v>
      </c>
      <c r="B36" s="1" t="s">
        <v>12</v>
      </c>
      <c r="C36" s="13">
        <v>837641</v>
      </c>
    </row>
    <row r="37" spans="1:3" x14ac:dyDescent="0.25">
      <c r="A37" s="1" t="s">
        <v>29</v>
      </c>
      <c r="B37" s="1" t="s">
        <v>13</v>
      </c>
      <c r="C37" s="13">
        <v>1233022</v>
      </c>
    </row>
    <row r="38" spans="1:3" x14ac:dyDescent="0.25">
      <c r="A38" s="1" t="s">
        <v>29</v>
      </c>
      <c r="B38" s="1" t="s">
        <v>14</v>
      </c>
      <c r="C38" s="13">
        <v>608350</v>
      </c>
    </row>
    <row r="39" spans="1:3" x14ac:dyDescent="0.25">
      <c r="A39" s="1" t="s">
        <v>29</v>
      </c>
      <c r="B39" s="1" t="s">
        <v>15</v>
      </c>
      <c r="C39" s="13">
        <v>498817</v>
      </c>
    </row>
    <row r="40" spans="1:3" x14ac:dyDescent="0.25">
      <c r="A40" s="6" t="s">
        <v>30</v>
      </c>
      <c r="B40" s="6">
        <v>3253204</v>
      </c>
      <c r="C40" s="12">
        <v>905062</v>
      </c>
    </row>
    <row r="41" spans="1:3" x14ac:dyDescent="0.25">
      <c r="A41" s="6" t="s">
        <v>30</v>
      </c>
      <c r="B41" s="6">
        <v>3253207</v>
      </c>
      <c r="C41" s="12">
        <v>1273582</v>
      </c>
    </row>
    <row r="42" spans="1:3" x14ac:dyDescent="0.25">
      <c r="A42" s="1" t="s">
        <v>31</v>
      </c>
      <c r="B42" s="1">
        <v>3251994</v>
      </c>
      <c r="C42" s="13">
        <v>1475958</v>
      </c>
    </row>
    <row r="43" spans="1:3" x14ac:dyDescent="0.25">
      <c r="A43" s="1" t="s">
        <v>31</v>
      </c>
      <c r="B43" s="1">
        <v>3253201</v>
      </c>
      <c r="C43" s="13">
        <v>12842492</v>
      </c>
    </row>
    <row r="44" spans="1:3" x14ac:dyDescent="0.25">
      <c r="A44" s="1" t="s">
        <v>31</v>
      </c>
      <c r="B44" s="1" t="s">
        <v>0</v>
      </c>
      <c r="C44" s="13">
        <v>911325</v>
      </c>
    </row>
  </sheetData>
  <mergeCells count="2">
    <mergeCell ref="A1:A2"/>
    <mergeCell ref="B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1F128-34A3-4D43-917E-96ED94C823C8}">
  <dimension ref="A1:F44"/>
  <sheetViews>
    <sheetView zoomScale="83" zoomScaleNormal="83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2" sqref="C12"/>
    </sheetView>
  </sheetViews>
  <sheetFormatPr defaultRowHeight="15" x14ac:dyDescent="0.25"/>
  <cols>
    <col min="1" max="1" width="19.85546875" bestFit="1" customWidth="1"/>
    <col min="2" max="2" width="8.7109375" bestFit="1" customWidth="1"/>
  </cols>
  <sheetData>
    <row r="1" spans="1:6" ht="15" customHeight="1" x14ac:dyDescent="0.25">
      <c r="A1" s="15" t="s">
        <v>16</v>
      </c>
      <c r="B1" s="15" t="s">
        <v>17</v>
      </c>
      <c r="C1" s="19" t="s">
        <v>47</v>
      </c>
      <c r="D1" s="18"/>
      <c r="E1" s="18"/>
    </row>
    <row r="2" spans="1:6" x14ac:dyDescent="0.25">
      <c r="A2" s="15"/>
      <c r="B2" s="15"/>
      <c r="C2" s="4">
        <v>2010</v>
      </c>
      <c r="D2" s="4">
        <v>2012</v>
      </c>
      <c r="E2" s="4">
        <v>2016</v>
      </c>
      <c r="F2" t="s">
        <v>37</v>
      </c>
    </row>
    <row r="3" spans="1:6" x14ac:dyDescent="0.25">
      <c r="A3" s="6" t="s">
        <v>20</v>
      </c>
      <c r="B3" s="6">
        <v>3256111</v>
      </c>
      <c r="C3" s="11">
        <v>1</v>
      </c>
      <c r="D3" s="11">
        <v>1.0745219638242891</v>
      </c>
      <c r="E3" s="11">
        <v>1.0836692506459946</v>
      </c>
      <c r="F3" t="s">
        <v>42</v>
      </c>
    </row>
    <row r="4" spans="1:6" x14ac:dyDescent="0.25">
      <c r="A4" s="6" t="s">
        <v>20</v>
      </c>
      <c r="B4" s="6">
        <v>3256114</v>
      </c>
      <c r="C4" s="11">
        <v>1</v>
      </c>
      <c r="D4" s="11">
        <v>1.0745219638242891</v>
      </c>
      <c r="E4" s="11">
        <v>1.0836692506459946</v>
      </c>
      <c r="F4" t="s">
        <v>42</v>
      </c>
    </row>
    <row r="5" spans="1:6" x14ac:dyDescent="0.25">
      <c r="A5" s="6" t="s">
        <v>20</v>
      </c>
      <c r="B5" s="6">
        <v>3256117</v>
      </c>
      <c r="C5" s="11">
        <v>1</v>
      </c>
      <c r="D5" s="11">
        <v>1.0745219638242891</v>
      </c>
      <c r="E5" s="11">
        <v>1.0836692506459946</v>
      </c>
      <c r="F5" t="s">
        <v>42</v>
      </c>
    </row>
    <row r="6" spans="1:6" x14ac:dyDescent="0.25">
      <c r="A6" s="6" t="s">
        <v>20</v>
      </c>
      <c r="B6" s="6" t="s">
        <v>6</v>
      </c>
      <c r="C6" s="11">
        <v>1</v>
      </c>
      <c r="D6" s="11">
        <v>1.0745219638242891</v>
      </c>
      <c r="E6" s="11">
        <v>1.0836692506459946</v>
      </c>
      <c r="F6" t="s">
        <v>42</v>
      </c>
    </row>
    <row r="7" spans="1:6" x14ac:dyDescent="0.25">
      <c r="A7" s="1" t="s">
        <v>21</v>
      </c>
      <c r="B7" s="1">
        <v>3256125</v>
      </c>
      <c r="C7" s="2">
        <v>1</v>
      </c>
      <c r="D7" s="2">
        <v>1.0541780134728393</v>
      </c>
      <c r="E7" s="2">
        <v>1.1059194496201805</v>
      </c>
      <c r="F7" t="s">
        <v>43</v>
      </c>
    </row>
    <row r="8" spans="1:6" x14ac:dyDescent="0.25">
      <c r="A8" s="1" t="s">
        <v>21</v>
      </c>
      <c r="B8" s="1">
        <v>3256127</v>
      </c>
      <c r="C8" s="2">
        <v>1</v>
      </c>
      <c r="D8" s="2">
        <v>1.0541780134728393</v>
      </c>
      <c r="E8" s="2">
        <v>1.1059194496201805</v>
      </c>
      <c r="F8" t="s">
        <v>43</v>
      </c>
    </row>
    <row r="9" spans="1:6" x14ac:dyDescent="0.25">
      <c r="A9" s="1" t="s">
        <v>21</v>
      </c>
      <c r="B9" s="1">
        <v>3256121</v>
      </c>
      <c r="C9" s="2">
        <v>1</v>
      </c>
      <c r="D9" s="2">
        <v>1.0541780134728393</v>
      </c>
      <c r="E9" s="2">
        <v>1.1059194496201805</v>
      </c>
      <c r="F9" t="s">
        <v>43</v>
      </c>
    </row>
    <row r="10" spans="1:6" x14ac:dyDescent="0.25">
      <c r="A10" s="1" t="s">
        <v>21</v>
      </c>
      <c r="B10" s="1" t="s">
        <v>4</v>
      </c>
      <c r="C10" s="2">
        <v>1</v>
      </c>
      <c r="D10" s="2">
        <v>1.0745219638242891</v>
      </c>
      <c r="E10" s="2">
        <v>1.0836692506459946</v>
      </c>
      <c r="F10" t="s">
        <v>42</v>
      </c>
    </row>
    <row r="11" spans="1:6" x14ac:dyDescent="0.25">
      <c r="A11" s="1" t="s">
        <v>21</v>
      </c>
      <c r="B11" s="1">
        <v>3256130</v>
      </c>
      <c r="C11" s="2">
        <v>1</v>
      </c>
      <c r="D11" s="2">
        <v>1.1572282653823798</v>
      </c>
      <c r="E11" s="2">
        <v>1.1803537324586897</v>
      </c>
      <c r="F11" t="s">
        <v>44</v>
      </c>
    </row>
    <row r="12" spans="1:6" x14ac:dyDescent="0.25">
      <c r="A12" s="1" t="s">
        <v>21</v>
      </c>
      <c r="B12" s="1" t="s">
        <v>7</v>
      </c>
      <c r="C12" s="2">
        <v>1</v>
      </c>
      <c r="D12" s="2">
        <v>1.0541780134728393</v>
      </c>
      <c r="E12" s="2">
        <v>1.1059194496201805</v>
      </c>
      <c r="F12" t="s">
        <v>43</v>
      </c>
    </row>
    <row r="13" spans="1:6" x14ac:dyDescent="0.25">
      <c r="A13" s="6" t="s">
        <v>22</v>
      </c>
      <c r="B13" s="6">
        <v>3256204</v>
      </c>
      <c r="C13" s="11">
        <v>1</v>
      </c>
      <c r="D13" s="11">
        <v>1.0321383449147186</v>
      </c>
      <c r="E13" s="11">
        <v>1.073120656980417</v>
      </c>
      <c r="F13" t="s">
        <v>46</v>
      </c>
    </row>
    <row r="14" spans="1:6" x14ac:dyDescent="0.25">
      <c r="A14" s="6" t="s">
        <v>22</v>
      </c>
      <c r="B14" s="6" t="s">
        <v>9</v>
      </c>
      <c r="C14" s="11">
        <v>1</v>
      </c>
      <c r="D14" s="11">
        <v>1.0321383449147186</v>
      </c>
      <c r="E14" s="11">
        <v>1.073120656980417</v>
      </c>
      <c r="F14" t="s">
        <v>46</v>
      </c>
    </row>
    <row r="15" spans="1:6" x14ac:dyDescent="0.25">
      <c r="A15" s="6" t="s">
        <v>22</v>
      </c>
      <c r="B15" s="6" t="s">
        <v>10</v>
      </c>
      <c r="C15" s="11">
        <v>1</v>
      </c>
      <c r="D15" s="11">
        <v>1.0321383449147186</v>
      </c>
      <c r="E15" s="11">
        <v>1.073120656980417</v>
      </c>
      <c r="F15" t="s">
        <v>46</v>
      </c>
    </row>
    <row r="16" spans="1:6" x14ac:dyDescent="0.25">
      <c r="A16" s="6" t="s">
        <v>22</v>
      </c>
      <c r="B16" s="6" t="s">
        <v>11</v>
      </c>
      <c r="C16" s="11">
        <v>1</v>
      </c>
      <c r="D16" s="11">
        <v>1.0321383449147186</v>
      </c>
      <c r="E16" s="11">
        <v>1.073120656980417</v>
      </c>
      <c r="F16" t="s">
        <v>46</v>
      </c>
    </row>
    <row r="17" spans="1:6" x14ac:dyDescent="0.25">
      <c r="A17" s="6" t="s">
        <v>22</v>
      </c>
      <c r="B17" s="6">
        <v>3256207</v>
      </c>
      <c r="C17" s="11">
        <v>1</v>
      </c>
      <c r="D17" s="11">
        <v>1.0321383449147186</v>
      </c>
      <c r="E17" s="11">
        <v>1.073120656980417</v>
      </c>
      <c r="F17" t="s">
        <v>46</v>
      </c>
    </row>
    <row r="18" spans="1:6" x14ac:dyDescent="0.25">
      <c r="A18" s="1" t="s">
        <v>23</v>
      </c>
      <c r="B18" s="1">
        <v>3256201</v>
      </c>
      <c r="C18" s="2">
        <v>1</v>
      </c>
      <c r="D18" s="2">
        <v>1.0321383449147186</v>
      </c>
      <c r="E18" s="2">
        <v>1.073120656980417</v>
      </c>
      <c r="F18" t="s">
        <v>46</v>
      </c>
    </row>
    <row r="19" spans="1:6" x14ac:dyDescent="0.25">
      <c r="A19" s="1" t="s">
        <v>23</v>
      </c>
      <c r="B19" s="1" t="s">
        <v>8</v>
      </c>
      <c r="C19" s="2">
        <v>1</v>
      </c>
      <c r="D19" s="2">
        <v>1.0321383449147186</v>
      </c>
      <c r="E19" s="2">
        <v>1.073120656980417</v>
      </c>
      <c r="F19" t="s">
        <v>46</v>
      </c>
    </row>
    <row r="20" spans="1:6" x14ac:dyDescent="0.25">
      <c r="A20" s="1" t="s">
        <v>23</v>
      </c>
      <c r="B20" s="1" t="s">
        <v>5</v>
      </c>
      <c r="C20" s="2">
        <v>1</v>
      </c>
      <c r="D20" s="2">
        <v>1.0745219638242891</v>
      </c>
      <c r="E20" s="2">
        <v>1.0836692506459946</v>
      </c>
      <c r="F20" t="s">
        <v>42</v>
      </c>
    </row>
    <row r="21" spans="1:6" x14ac:dyDescent="0.25">
      <c r="A21" s="1" t="s">
        <v>23</v>
      </c>
      <c r="B21" s="1">
        <v>3256207</v>
      </c>
      <c r="C21" s="2">
        <v>1</v>
      </c>
      <c r="D21" s="2">
        <v>1.0321383449147186</v>
      </c>
      <c r="E21" s="2">
        <v>1.073120656980417</v>
      </c>
      <c r="F21" t="s">
        <v>46</v>
      </c>
    </row>
    <row r="22" spans="1:6" x14ac:dyDescent="0.25">
      <c r="A22" s="6" t="s">
        <v>24</v>
      </c>
      <c r="B22" s="6">
        <v>3255201</v>
      </c>
      <c r="C22" s="11">
        <v>1</v>
      </c>
      <c r="D22" s="11">
        <v>1.0969961276739728</v>
      </c>
      <c r="E22" s="11">
        <v>1.1132373397496147</v>
      </c>
      <c r="F22" t="s">
        <v>41</v>
      </c>
    </row>
    <row r="23" spans="1:6" x14ac:dyDescent="0.25">
      <c r="A23" s="6" t="s">
        <v>24</v>
      </c>
      <c r="B23" s="6">
        <v>3255204</v>
      </c>
      <c r="C23" s="11">
        <v>1</v>
      </c>
      <c r="D23" s="11">
        <v>1.0969961276739728</v>
      </c>
      <c r="E23" s="11">
        <v>1.1132373397496147</v>
      </c>
      <c r="F23" t="s">
        <v>41</v>
      </c>
    </row>
    <row r="24" spans="1:6" x14ac:dyDescent="0.25">
      <c r="A24" s="6" t="s">
        <v>24</v>
      </c>
      <c r="B24" s="6">
        <v>3255207</v>
      </c>
      <c r="C24" s="11">
        <v>1</v>
      </c>
      <c r="D24" s="11">
        <v>1.0969961276739728</v>
      </c>
      <c r="E24" s="11">
        <v>1.1132373397496147</v>
      </c>
      <c r="F24" t="s">
        <v>41</v>
      </c>
    </row>
    <row r="25" spans="1:6" x14ac:dyDescent="0.25">
      <c r="A25" s="6" t="s">
        <v>24</v>
      </c>
      <c r="B25" s="6" t="s">
        <v>49</v>
      </c>
      <c r="C25" s="11">
        <v>1</v>
      </c>
      <c r="D25" s="11">
        <v>1.0969961276739728</v>
      </c>
      <c r="E25" s="11">
        <v>1.1132373397496147</v>
      </c>
      <c r="F25" t="s">
        <v>41</v>
      </c>
    </row>
    <row r="26" spans="1:6" x14ac:dyDescent="0.25">
      <c r="A26" s="6" t="s">
        <v>24</v>
      </c>
      <c r="B26" s="6" t="s">
        <v>3</v>
      </c>
      <c r="C26" s="11">
        <v>1</v>
      </c>
      <c r="D26" s="11">
        <v>1.0969961276739728</v>
      </c>
      <c r="E26" s="11">
        <v>1.1132373397496147</v>
      </c>
      <c r="F26" t="s">
        <v>41</v>
      </c>
    </row>
    <row r="27" spans="1:6" x14ac:dyDescent="0.25">
      <c r="A27" s="1" t="s">
        <v>25</v>
      </c>
      <c r="B27" s="1">
        <v>3255101</v>
      </c>
      <c r="C27" s="2">
        <v>1</v>
      </c>
      <c r="D27" s="2">
        <v>1.1369670576666435</v>
      </c>
      <c r="E27" s="2">
        <v>1.1421999016646769</v>
      </c>
      <c r="F27" t="s">
        <v>38</v>
      </c>
    </row>
    <row r="28" spans="1:6" x14ac:dyDescent="0.25">
      <c r="A28" s="1" t="s">
        <v>25</v>
      </c>
      <c r="B28" s="1" t="s">
        <v>2</v>
      </c>
      <c r="C28" s="2">
        <v>1</v>
      </c>
      <c r="D28" s="2">
        <v>1.1369670576666435</v>
      </c>
      <c r="E28" s="2">
        <v>1.1421999016646769</v>
      </c>
      <c r="F28" t="s">
        <v>38</v>
      </c>
    </row>
    <row r="29" spans="1:6" x14ac:dyDescent="0.25">
      <c r="A29" s="6" t="s">
        <v>26</v>
      </c>
      <c r="B29" s="6">
        <v>3255107</v>
      </c>
      <c r="C29" s="11">
        <v>1</v>
      </c>
      <c r="D29" s="11">
        <v>1.1369670576666435</v>
      </c>
      <c r="E29" s="11">
        <v>1.1421999016646769</v>
      </c>
      <c r="F29" t="s">
        <v>38</v>
      </c>
    </row>
    <row r="30" spans="1:6" x14ac:dyDescent="0.25">
      <c r="A30" s="1" t="s">
        <v>27</v>
      </c>
      <c r="B30" s="1" t="s">
        <v>1</v>
      </c>
      <c r="C30" s="2">
        <v>1</v>
      </c>
      <c r="D30" s="2">
        <v>1.1369670576666435</v>
      </c>
      <c r="E30" s="2">
        <v>1.1421999016646769</v>
      </c>
      <c r="F30" t="s">
        <v>38</v>
      </c>
    </row>
    <row r="31" spans="1:6" x14ac:dyDescent="0.25">
      <c r="A31" s="6" t="s">
        <v>28</v>
      </c>
      <c r="B31" s="6">
        <v>3255104</v>
      </c>
      <c r="C31" s="11">
        <v>1</v>
      </c>
      <c r="D31" s="11">
        <v>1.1369670576666435</v>
      </c>
      <c r="E31" s="11">
        <v>1.1421999016646769</v>
      </c>
      <c r="F31" t="s">
        <v>38</v>
      </c>
    </row>
    <row r="32" spans="1:6" x14ac:dyDescent="0.25">
      <c r="A32" s="6" t="s">
        <v>28</v>
      </c>
      <c r="B32" s="6">
        <v>3255107</v>
      </c>
      <c r="C32" s="11">
        <v>1</v>
      </c>
      <c r="D32" s="11">
        <v>1.1369670576666435</v>
      </c>
      <c r="E32" s="11">
        <v>1.1421999016646769</v>
      </c>
      <c r="F32" t="s">
        <v>38</v>
      </c>
    </row>
    <row r="33" spans="1:6" x14ac:dyDescent="0.25">
      <c r="A33" s="1" t="s">
        <v>29</v>
      </c>
      <c r="B33" s="1">
        <v>3259101</v>
      </c>
      <c r="C33" s="2">
        <v>1</v>
      </c>
      <c r="D33" s="2">
        <v>1.0686501013720591</v>
      </c>
      <c r="E33" s="2">
        <v>1.1679947192229712</v>
      </c>
      <c r="F33" t="s">
        <v>45</v>
      </c>
    </row>
    <row r="34" spans="1:6" x14ac:dyDescent="0.25">
      <c r="A34" s="1" t="s">
        <v>29</v>
      </c>
      <c r="B34" s="1">
        <v>3259104</v>
      </c>
      <c r="C34" s="2">
        <v>1</v>
      </c>
      <c r="D34" s="2">
        <v>1.0686501013720591</v>
      </c>
      <c r="E34" s="2">
        <v>1.1679947192229712</v>
      </c>
      <c r="F34" t="s">
        <v>45</v>
      </c>
    </row>
    <row r="35" spans="1:6" x14ac:dyDescent="0.25">
      <c r="A35" s="1" t="s">
        <v>29</v>
      </c>
      <c r="B35" s="1">
        <v>3259107</v>
      </c>
      <c r="C35" s="2">
        <v>1</v>
      </c>
      <c r="D35" s="2">
        <v>1.0686501013720591</v>
      </c>
      <c r="E35" s="2">
        <v>1.1679947192229712</v>
      </c>
      <c r="F35" t="s">
        <v>45</v>
      </c>
    </row>
    <row r="36" spans="1:6" x14ac:dyDescent="0.25">
      <c r="A36" s="1" t="s">
        <v>29</v>
      </c>
      <c r="B36" s="1" t="s">
        <v>12</v>
      </c>
      <c r="C36" s="2">
        <v>1</v>
      </c>
      <c r="D36" s="2">
        <v>1.0686501013720591</v>
      </c>
      <c r="E36" s="2">
        <v>1.1679947192229712</v>
      </c>
      <c r="F36" t="s">
        <v>45</v>
      </c>
    </row>
    <row r="37" spans="1:6" x14ac:dyDescent="0.25">
      <c r="A37" s="1" t="s">
        <v>29</v>
      </c>
      <c r="B37" s="1" t="s">
        <v>13</v>
      </c>
      <c r="C37" s="2">
        <v>1</v>
      </c>
      <c r="D37" s="2">
        <v>1.0686501013720591</v>
      </c>
      <c r="E37" s="2">
        <v>1.1679947192229712</v>
      </c>
      <c r="F37" t="s">
        <v>45</v>
      </c>
    </row>
    <row r="38" spans="1:6" x14ac:dyDescent="0.25">
      <c r="A38" s="1" t="s">
        <v>29</v>
      </c>
      <c r="B38" s="1" t="s">
        <v>14</v>
      </c>
      <c r="C38" s="2">
        <v>1</v>
      </c>
      <c r="D38" s="2">
        <v>1.0686501013720591</v>
      </c>
      <c r="E38" s="2">
        <v>1.1679947192229712</v>
      </c>
      <c r="F38" t="s">
        <v>45</v>
      </c>
    </row>
    <row r="39" spans="1:6" x14ac:dyDescent="0.25">
      <c r="A39" s="1" t="s">
        <v>29</v>
      </c>
      <c r="B39" s="1" t="s">
        <v>15</v>
      </c>
      <c r="C39" s="2">
        <v>1</v>
      </c>
      <c r="D39" s="2">
        <v>1.0686501013720591</v>
      </c>
      <c r="E39" s="2">
        <v>1.1679947192229712</v>
      </c>
      <c r="F39" t="s">
        <v>45</v>
      </c>
    </row>
    <row r="40" spans="1:6" x14ac:dyDescent="0.25">
      <c r="A40" s="6" t="s">
        <v>30</v>
      </c>
      <c r="B40" s="6">
        <v>3253204</v>
      </c>
      <c r="C40" s="11">
        <v>1</v>
      </c>
      <c r="D40" s="11">
        <v>1.0366591612721645</v>
      </c>
      <c r="E40" s="11">
        <v>1.0489023360540386</v>
      </c>
      <c r="F40" t="s">
        <v>39</v>
      </c>
    </row>
    <row r="41" spans="1:6" x14ac:dyDescent="0.25">
      <c r="A41" s="6" t="s">
        <v>30</v>
      </c>
      <c r="B41" s="6">
        <v>3253207</v>
      </c>
      <c r="C41" s="11">
        <v>1</v>
      </c>
      <c r="D41" s="11">
        <v>1.0366591612721645</v>
      </c>
      <c r="E41" s="11">
        <v>1.0489023360540386</v>
      </c>
      <c r="F41" t="s">
        <v>39</v>
      </c>
    </row>
    <row r="42" spans="1:6" x14ac:dyDescent="0.25">
      <c r="A42" s="1" t="s">
        <v>31</v>
      </c>
      <c r="B42" s="1">
        <v>3251994</v>
      </c>
      <c r="C42" s="2">
        <v>1</v>
      </c>
      <c r="D42" s="2">
        <v>1.1190766108574326</v>
      </c>
      <c r="E42" s="2">
        <v>1.0435312024353121</v>
      </c>
      <c r="F42" t="s">
        <v>40</v>
      </c>
    </row>
    <row r="43" spans="1:6" x14ac:dyDescent="0.25">
      <c r="A43" s="1" t="s">
        <v>31</v>
      </c>
      <c r="B43" s="1">
        <v>3253201</v>
      </c>
      <c r="C43" s="2">
        <v>1</v>
      </c>
      <c r="D43" s="2">
        <v>1.0366591612721645</v>
      </c>
      <c r="E43" s="2">
        <v>1.0489023360540386</v>
      </c>
      <c r="F43" t="s">
        <v>39</v>
      </c>
    </row>
    <row r="44" spans="1:6" x14ac:dyDescent="0.25">
      <c r="A44" s="1" t="s">
        <v>31</v>
      </c>
      <c r="B44" s="1" t="s">
        <v>0</v>
      </c>
      <c r="C44" s="2">
        <v>1</v>
      </c>
      <c r="D44" s="2">
        <v>1.0366591612721645</v>
      </c>
      <c r="E44" s="2">
        <v>1.0489023360540386</v>
      </c>
      <c r="F44" t="s">
        <v>39</v>
      </c>
    </row>
  </sheetData>
  <mergeCells count="2">
    <mergeCell ref="A1:A2"/>
    <mergeCell ref="B1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EAA94-4ADB-429A-B36E-5FAFF237EE55}">
  <dimension ref="A1:S44"/>
  <sheetViews>
    <sheetView zoomScale="89" zoomScaleNormal="89" workbookViewId="0">
      <selection activeCell="C3" sqref="C3"/>
    </sheetView>
  </sheetViews>
  <sheetFormatPr defaultRowHeight="15" x14ac:dyDescent="0.25"/>
  <cols>
    <col min="1" max="1" width="19.85546875" bestFit="1" customWidth="1"/>
    <col min="5" max="5" width="8.85546875" style="5"/>
  </cols>
  <sheetData>
    <row r="1" spans="1:19" x14ac:dyDescent="0.25">
      <c r="A1" s="15" t="s">
        <v>16</v>
      </c>
      <c r="B1" s="15" t="s">
        <v>17</v>
      </c>
      <c r="C1" s="15" t="s">
        <v>18</v>
      </c>
      <c r="D1" s="16" t="s">
        <v>19</v>
      </c>
      <c r="E1" s="15" t="s">
        <v>33</v>
      </c>
    </row>
    <row r="2" spans="1:19" ht="28.9" customHeight="1" x14ac:dyDescent="0.25">
      <c r="A2" s="15"/>
      <c r="B2" s="15"/>
      <c r="C2" s="15"/>
      <c r="D2" s="16"/>
      <c r="E2" s="15"/>
    </row>
    <row r="3" spans="1:19" x14ac:dyDescent="0.25">
      <c r="A3" s="6" t="s">
        <v>20</v>
      </c>
      <c r="B3" s="6">
        <v>3256111</v>
      </c>
      <c r="C3" s="10">
        <f>($R$6*1000000)/($S$6*1000*907.185)</f>
        <v>1.6154551440785438</v>
      </c>
      <c r="D3" s="6">
        <v>2012</v>
      </c>
      <c r="E3" s="9" t="s">
        <v>35</v>
      </c>
      <c r="F3" s="6"/>
      <c r="G3" s="6"/>
      <c r="H3" s="7"/>
      <c r="I3" s="7"/>
      <c r="J3" s="6"/>
      <c r="K3" s="6"/>
      <c r="L3" s="6"/>
      <c r="M3" s="6"/>
      <c r="N3" s="6"/>
      <c r="O3" s="6"/>
      <c r="P3" s="6"/>
    </row>
    <row r="4" spans="1:19" x14ac:dyDescent="0.25">
      <c r="A4" s="6" t="s">
        <v>20</v>
      </c>
      <c r="B4" s="6">
        <v>3256114</v>
      </c>
      <c r="C4" s="10">
        <f t="shared" ref="C4:C6" si="0">($R$6*1000000)/($S$6*1000*907.185)</f>
        <v>1.6154551440785438</v>
      </c>
      <c r="D4" s="6">
        <v>2012</v>
      </c>
      <c r="E4" s="9" t="s">
        <v>35</v>
      </c>
      <c r="F4" s="6"/>
      <c r="G4" s="6"/>
      <c r="H4" s="6"/>
      <c r="I4" s="8"/>
      <c r="J4" s="6"/>
      <c r="K4" s="6"/>
      <c r="L4" s="6"/>
      <c r="M4" s="6"/>
      <c r="N4" s="6"/>
      <c r="O4" s="6"/>
      <c r="P4" s="6"/>
    </row>
    <row r="5" spans="1:19" x14ac:dyDescent="0.25">
      <c r="A5" s="6" t="s">
        <v>20</v>
      </c>
      <c r="B5" s="6">
        <v>3256117</v>
      </c>
      <c r="C5" s="10">
        <f t="shared" si="0"/>
        <v>1.6154551440785438</v>
      </c>
      <c r="D5" s="6">
        <v>2012</v>
      </c>
      <c r="E5" s="9" t="s">
        <v>35</v>
      </c>
      <c r="F5" s="6"/>
      <c r="G5" s="6"/>
      <c r="H5" s="6"/>
      <c r="I5" s="8"/>
      <c r="J5" s="6"/>
      <c r="K5" s="6"/>
      <c r="L5" s="6"/>
      <c r="M5" s="6"/>
      <c r="N5" s="6"/>
      <c r="O5" s="6"/>
      <c r="P5" s="6"/>
      <c r="R5" t="s">
        <v>50</v>
      </c>
      <c r="S5" t="s">
        <v>51</v>
      </c>
    </row>
    <row r="6" spans="1:19" x14ac:dyDescent="0.25">
      <c r="A6" s="6" t="s">
        <v>20</v>
      </c>
      <c r="B6" s="6" t="s">
        <v>6</v>
      </c>
      <c r="C6" s="10">
        <f t="shared" si="0"/>
        <v>1.6154551440785438</v>
      </c>
      <c r="D6" s="6">
        <v>2012</v>
      </c>
      <c r="E6" s="9" t="s">
        <v>35</v>
      </c>
      <c r="F6" s="6"/>
      <c r="G6" s="6"/>
      <c r="H6" s="6"/>
      <c r="I6" s="8"/>
      <c r="J6" s="6"/>
      <c r="K6" s="6"/>
      <c r="L6" s="6"/>
      <c r="M6" s="6"/>
      <c r="N6" s="6"/>
      <c r="O6" s="6"/>
      <c r="P6" s="6"/>
      <c r="Q6">
        <v>233</v>
      </c>
      <c r="R6">
        <v>44603</v>
      </c>
      <c r="S6">
        <v>30435</v>
      </c>
    </row>
    <row r="7" spans="1:19" x14ac:dyDescent="0.25">
      <c r="A7" s="1" t="s">
        <v>21</v>
      </c>
      <c r="B7" s="1">
        <v>3256125</v>
      </c>
      <c r="C7" s="3">
        <f>($R$6*1000000)/($S$6*1000*907.185)</f>
        <v>1.6154551440785438</v>
      </c>
      <c r="D7" s="1">
        <v>2012</v>
      </c>
      <c r="E7" s="5" t="s">
        <v>35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>
        <v>235</v>
      </c>
      <c r="R7">
        <v>42819</v>
      </c>
      <c r="S7">
        <v>10369</v>
      </c>
    </row>
    <row r="8" spans="1:19" x14ac:dyDescent="0.25">
      <c r="A8" s="1" t="s">
        <v>21</v>
      </c>
      <c r="B8" s="1">
        <v>3256127</v>
      </c>
      <c r="C8" s="3">
        <f t="shared" ref="C8:C12" si="1">($R$6*1000000)/($S$6*1000*907.185)</f>
        <v>1.6154551440785438</v>
      </c>
      <c r="D8" s="1">
        <v>2012</v>
      </c>
      <c r="E8" s="5" t="s">
        <v>35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>
        <v>232</v>
      </c>
      <c r="R8">
        <v>104317</v>
      </c>
      <c r="S8">
        <v>12378</v>
      </c>
    </row>
    <row r="9" spans="1:19" x14ac:dyDescent="0.25">
      <c r="A9" s="1" t="s">
        <v>21</v>
      </c>
      <c r="B9" s="1">
        <v>3256121</v>
      </c>
      <c r="C9" s="3">
        <f t="shared" si="1"/>
        <v>1.6154551440785438</v>
      </c>
      <c r="D9" s="1">
        <v>2012</v>
      </c>
      <c r="E9" s="5" t="s">
        <v>35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>
        <v>231</v>
      </c>
      <c r="R9">
        <v>56886</v>
      </c>
      <c r="S9">
        <v>14870</v>
      </c>
    </row>
    <row r="10" spans="1:19" x14ac:dyDescent="0.25">
      <c r="A10" s="1" t="s">
        <v>21</v>
      </c>
      <c r="B10" s="1" t="s">
        <v>4</v>
      </c>
      <c r="C10" s="3">
        <f t="shared" si="1"/>
        <v>1.6154551440785438</v>
      </c>
      <c r="D10" s="1">
        <v>2012</v>
      </c>
      <c r="E10" s="5" t="s">
        <v>35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>
        <v>239</v>
      </c>
      <c r="R10">
        <v>86058</v>
      </c>
      <c r="S10">
        <v>36452</v>
      </c>
    </row>
    <row r="11" spans="1:19" x14ac:dyDescent="0.25">
      <c r="A11" s="1" t="s">
        <v>21</v>
      </c>
      <c r="B11" s="1">
        <v>3256130</v>
      </c>
      <c r="C11" s="3">
        <f t="shared" si="1"/>
        <v>1.6154551440785438</v>
      </c>
      <c r="D11" s="1">
        <v>2012</v>
      </c>
      <c r="E11" s="5" t="s">
        <v>35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9" x14ac:dyDescent="0.25">
      <c r="A12" s="1" t="s">
        <v>21</v>
      </c>
      <c r="B12" s="1" t="s">
        <v>7</v>
      </c>
      <c r="C12" s="3">
        <f t="shared" si="1"/>
        <v>1.6154551440785438</v>
      </c>
      <c r="D12" s="1">
        <v>2012</v>
      </c>
      <c r="E12" s="5" t="s">
        <v>35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R12" t="s">
        <v>18</v>
      </c>
    </row>
    <row r="13" spans="1:19" x14ac:dyDescent="0.25">
      <c r="A13" s="6" t="s">
        <v>22</v>
      </c>
      <c r="B13" s="6">
        <v>3256204</v>
      </c>
      <c r="C13" s="10">
        <f>($R$8*1000000)/($S$8*1000*907.185)</f>
        <v>9.2898510313072684</v>
      </c>
      <c r="D13" s="6">
        <v>2012</v>
      </c>
      <c r="E13" s="9" t="s">
        <v>35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>
        <f>Q6</f>
        <v>233</v>
      </c>
      <c r="R13" s="14">
        <f>1000000*R6/(1000*S6*907.185)</f>
        <v>1.6154551440785438</v>
      </c>
    </row>
    <row r="14" spans="1:19" x14ac:dyDescent="0.25">
      <c r="A14" s="6" t="s">
        <v>22</v>
      </c>
      <c r="B14" s="6" t="s">
        <v>9</v>
      </c>
      <c r="C14" s="10">
        <f t="shared" ref="C14:C17" si="2">($R$8*1000000)/($S$8*1000*907.185)</f>
        <v>9.2898510313072684</v>
      </c>
      <c r="D14" s="6">
        <v>2012</v>
      </c>
      <c r="E14" s="9" t="s">
        <v>35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>
        <f>Q7</f>
        <v>235</v>
      </c>
      <c r="R14" s="14">
        <f>1000000*R7/(1000*S7*907.185)</f>
        <v>4.5520160569918664</v>
      </c>
    </row>
    <row r="15" spans="1:19" x14ac:dyDescent="0.25">
      <c r="A15" s="6" t="s">
        <v>22</v>
      </c>
      <c r="B15" s="6" t="s">
        <v>10</v>
      </c>
      <c r="C15" s="10">
        <f t="shared" si="2"/>
        <v>9.2898510313072684</v>
      </c>
      <c r="D15" s="6">
        <v>2012</v>
      </c>
      <c r="E15" s="9" t="s">
        <v>35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>
        <f>Q8</f>
        <v>232</v>
      </c>
      <c r="R15" s="14">
        <f>1000000*R8/(1000*S8*907.185)</f>
        <v>9.2898510313072684</v>
      </c>
    </row>
    <row r="16" spans="1:19" x14ac:dyDescent="0.25">
      <c r="A16" s="6" t="s">
        <v>22</v>
      </c>
      <c r="B16" s="6" t="s">
        <v>11</v>
      </c>
      <c r="C16" s="10">
        <f t="shared" si="2"/>
        <v>9.2898510313072684</v>
      </c>
      <c r="D16" s="6">
        <v>2012</v>
      </c>
      <c r="E16" s="9" t="s">
        <v>35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>
        <f>Q9</f>
        <v>231</v>
      </c>
      <c r="R16" s="14">
        <f>1000000*R9/(1000*S9*907.185)</f>
        <v>4.2169511272110292</v>
      </c>
    </row>
    <row r="17" spans="1:18" x14ac:dyDescent="0.25">
      <c r="A17" s="6" t="s">
        <v>22</v>
      </c>
      <c r="B17" s="6">
        <v>3256207</v>
      </c>
      <c r="C17" s="10">
        <f t="shared" si="2"/>
        <v>9.2898510313072684</v>
      </c>
      <c r="D17" s="6">
        <v>2012</v>
      </c>
      <c r="E17" s="9" t="s">
        <v>35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>
        <f>Q10</f>
        <v>239</v>
      </c>
      <c r="R17" s="14">
        <f>1000000*R10/(1000*S10*907.185)</f>
        <v>2.6023998575605662</v>
      </c>
    </row>
    <row r="18" spans="1:18" x14ac:dyDescent="0.25">
      <c r="A18" s="1" t="s">
        <v>23</v>
      </c>
      <c r="B18" s="1">
        <v>3256201</v>
      </c>
      <c r="C18" s="3">
        <f>($R$8*1000000)/($S$8*1000*907.185)</f>
        <v>9.2898510313072684</v>
      </c>
      <c r="D18" s="1">
        <v>2012</v>
      </c>
      <c r="E18" s="5" t="s">
        <v>35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8" x14ac:dyDescent="0.25">
      <c r="A19" s="1" t="s">
        <v>23</v>
      </c>
      <c r="B19" s="1" t="s">
        <v>8</v>
      </c>
      <c r="C19" s="3">
        <f t="shared" ref="C19:C21" si="3">($R$8*1000000)/($S$8*1000*907.185)</f>
        <v>9.2898510313072684</v>
      </c>
      <c r="D19" s="1">
        <v>2012</v>
      </c>
      <c r="E19" s="5" t="s">
        <v>35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8" x14ac:dyDescent="0.25">
      <c r="A20" s="1" t="s">
        <v>23</v>
      </c>
      <c r="B20" s="1" t="s">
        <v>5</v>
      </c>
      <c r="C20" s="3">
        <f t="shared" si="3"/>
        <v>9.2898510313072684</v>
      </c>
      <c r="D20" s="1">
        <v>2012</v>
      </c>
      <c r="E20" s="5" t="s">
        <v>35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8" x14ac:dyDescent="0.25">
      <c r="A21" s="1" t="s">
        <v>23</v>
      </c>
      <c r="B21" s="1">
        <v>3256207</v>
      </c>
      <c r="C21" s="3">
        <f t="shared" si="3"/>
        <v>9.2898510313072684</v>
      </c>
      <c r="D21" s="1">
        <v>2012</v>
      </c>
      <c r="E21" s="5" t="s">
        <v>35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8" x14ac:dyDescent="0.25">
      <c r="A22" s="6" t="s">
        <v>24</v>
      </c>
      <c r="B22" s="6">
        <v>3255201</v>
      </c>
      <c r="C22" s="10">
        <f>($R$10*1000000)/($S$10*1000*907.185)</f>
        <v>2.6023998575605662</v>
      </c>
      <c r="D22" s="6">
        <v>2012</v>
      </c>
      <c r="E22" s="9" t="s">
        <v>35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8" x14ac:dyDescent="0.25">
      <c r="A23" s="6" t="s">
        <v>24</v>
      </c>
      <c r="B23" s="6">
        <v>3255204</v>
      </c>
      <c r="C23" s="10">
        <f t="shared" ref="C23:C26" si="4">($R$10*1000000)/($S$10*1000*907.185)</f>
        <v>2.6023998575605662</v>
      </c>
      <c r="D23" s="6">
        <v>2012</v>
      </c>
      <c r="E23" s="9" t="s">
        <v>35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8" x14ac:dyDescent="0.25">
      <c r="A24" s="6" t="s">
        <v>24</v>
      </c>
      <c r="B24" s="6">
        <v>3255207</v>
      </c>
      <c r="C24" s="10">
        <f t="shared" si="4"/>
        <v>2.6023998575605662</v>
      </c>
      <c r="D24" s="6">
        <v>2012</v>
      </c>
      <c r="E24" s="9" t="s">
        <v>35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8" x14ac:dyDescent="0.25">
      <c r="A25" s="6" t="s">
        <v>24</v>
      </c>
      <c r="B25" s="6" t="s">
        <v>49</v>
      </c>
      <c r="C25" s="10">
        <f t="shared" si="4"/>
        <v>2.6023998575605662</v>
      </c>
      <c r="D25" s="6">
        <v>2012</v>
      </c>
      <c r="E25" s="9" t="s">
        <v>35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8" x14ac:dyDescent="0.25">
      <c r="A26" s="6" t="s">
        <v>24</v>
      </c>
      <c r="B26" s="6" t="s">
        <v>3</v>
      </c>
      <c r="C26" s="10">
        <f t="shared" si="4"/>
        <v>2.6023998575605662</v>
      </c>
      <c r="D26" s="6">
        <v>2012</v>
      </c>
      <c r="E26" s="9" t="s">
        <v>35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8" x14ac:dyDescent="0.25">
      <c r="A27" s="1" t="s">
        <v>25</v>
      </c>
      <c r="B27" s="1">
        <v>3255101</v>
      </c>
      <c r="C27" s="3">
        <v>2.6942115235284985</v>
      </c>
      <c r="D27" s="1">
        <v>2010</v>
      </c>
      <c r="E27" s="5" t="s">
        <v>34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8" x14ac:dyDescent="0.25">
      <c r="A28" s="1" t="s">
        <v>25</v>
      </c>
      <c r="B28" s="1" t="s">
        <v>2</v>
      </c>
      <c r="C28" s="3">
        <v>2.6942115235284985</v>
      </c>
      <c r="D28" s="1">
        <v>2010</v>
      </c>
      <c r="E28" s="5" t="s">
        <v>34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8" x14ac:dyDescent="0.25">
      <c r="A29" s="6" t="s">
        <v>26</v>
      </c>
      <c r="B29" s="6">
        <v>3255107</v>
      </c>
      <c r="C29" s="10">
        <v>4.6164419043997968</v>
      </c>
      <c r="D29" s="6">
        <v>2010</v>
      </c>
      <c r="E29" s="9" t="s">
        <v>34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8" x14ac:dyDescent="0.25">
      <c r="A30" s="1" t="s">
        <v>27</v>
      </c>
      <c r="B30" s="1" t="s">
        <v>1</v>
      </c>
      <c r="C30" s="3">
        <v>2.9869385211447161</v>
      </c>
      <c r="D30" s="1">
        <v>2010</v>
      </c>
      <c r="E30" s="5" t="s">
        <v>34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8" x14ac:dyDescent="0.25">
      <c r="A31" s="6" t="s">
        <v>28</v>
      </c>
      <c r="B31" s="6">
        <v>3255104</v>
      </c>
      <c r="C31" s="10">
        <v>4.309638850434963</v>
      </c>
      <c r="D31" s="6">
        <v>2010</v>
      </c>
      <c r="E31" s="9" t="s">
        <v>34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8" x14ac:dyDescent="0.25">
      <c r="A32" s="6" t="s">
        <v>28</v>
      </c>
      <c r="B32" s="6">
        <v>3255107</v>
      </c>
      <c r="C32" s="10">
        <v>4.6164419043997968</v>
      </c>
      <c r="D32" s="6">
        <v>2010</v>
      </c>
      <c r="E32" s="9" t="s">
        <v>34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x14ac:dyDescent="0.25">
      <c r="A33" s="1" t="s">
        <v>29</v>
      </c>
      <c r="B33" s="1">
        <v>3259101</v>
      </c>
      <c r="C33" s="3">
        <f>($R$9*1000000)/($S$9*1000*907.185)</f>
        <v>4.2169511272110292</v>
      </c>
      <c r="D33" s="1">
        <v>2012</v>
      </c>
      <c r="E33" s="5" t="s">
        <v>35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5">
      <c r="A34" s="1" t="s">
        <v>29</v>
      </c>
      <c r="B34" s="1">
        <v>3259104</v>
      </c>
      <c r="C34" s="3">
        <f t="shared" ref="C34:C39" si="5">($R$9*1000000)/($S$9*1000*907.185)</f>
        <v>4.2169511272110292</v>
      </c>
      <c r="D34" s="1">
        <v>2012</v>
      </c>
      <c r="E34" s="5" t="s">
        <v>35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25">
      <c r="A35" s="1" t="s">
        <v>29</v>
      </c>
      <c r="B35" s="1">
        <v>3259107</v>
      </c>
      <c r="C35" s="3">
        <f t="shared" si="5"/>
        <v>4.2169511272110292</v>
      </c>
      <c r="D35" s="1">
        <v>2012</v>
      </c>
      <c r="E35" s="5" t="s">
        <v>35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5">
      <c r="A36" s="1" t="s">
        <v>29</v>
      </c>
      <c r="B36" s="1" t="s">
        <v>12</v>
      </c>
      <c r="C36" s="3">
        <f t="shared" si="5"/>
        <v>4.2169511272110292</v>
      </c>
      <c r="D36" s="1">
        <v>2012</v>
      </c>
      <c r="E36" s="5" t="s">
        <v>35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25">
      <c r="A37" s="1" t="s">
        <v>29</v>
      </c>
      <c r="B37" s="1" t="s">
        <v>13</v>
      </c>
      <c r="C37" s="3">
        <f t="shared" si="5"/>
        <v>4.2169511272110292</v>
      </c>
      <c r="D37" s="1">
        <v>2012</v>
      </c>
      <c r="E37" s="5" t="s">
        <v>35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25">
      <c r="A38" s="1" t="s">
        <v>29</v>
      </c>
      <c r="B38" s="1" t="s">
        <v>14</v>
      </c>
      <c r="C38" s="3">
        <f t="shared" si="5"/>
        <v>4.2169511272110292</v>
      </c>
      <c r="D38" s="1">
        <v>2012</v>
      </c>
      <c r="E38" s="5" t="s">
        <v>35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s="1" t="s">
        <v>29</v>
      </c>
      <c r="B39" s="1" t="s">
        <v>15</v>
      </c>
      <c r="C39" s="3">
        <f t="shared" si="5"/>
        <v>4.2169511272110292</v>
      </c>
      <c r="D39" s="1">
        <v>2012</v>
      </c>
      <c r="E39" s="5" t="s">
        <v>35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25">
      <c r="A40" s="6" t="s">
        <v>30</v>
      </c>
      <c r="B40" s="6">
        <v>3253204</v>
      </c>
      <c r="C40" s="10">
        <f>($R$7*1000000)/($S$7*1000*907.185)</f>
        <v>4.5520160569918664</v>
      </c>
      <c r="D40" s="6">
        <v>2012</v>
      </c>
      <c r="E40" s="9" t="s">
        <v>35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x14ac:dyDescent="0.25">
      <c r="A41" s="6" t="s">
        <v>30</v>
      </c>
      <c r="B41" s="6">
        <v>3253207</v>
      </c>
      <c r="C41" s="10">
        <f>($R$7*1000000)/($S$7*1000*907.185)</f>
        <v>4.5520160569918664</v>
      </c>
      <c r="D41" s="6">
        <v>2012</v>
      </c>
      <c r="E41" s="9" t="s">
        <v>35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x14ac:dyDescent="0.25">
      <c r="A42" s="1" t="s">
        <v>31</v>
      </c>
      <c r="B42" s="1">
        <v>3251994</v>
      </c>
      <c r="C42" s="3">
        <f>($R$7*1000000)/($S$7*1000*907.185)</f>
        <v>4.5520160569918664</v>
      </c>
      <c r="D42" s="1">
        <v>2012</v>
      </c>
      <c r="E42" s="5" t="s">
        <v>35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25">
      <c r="A43" s="1" t="s">
        <v>31</v>
      </c>
      <c r="B43" s="1">
        <v>3253201</v>
      </c>
      <c r="C43" s="3">
        <f>($R$7*1000000)/($S$7*1000*907.185)</f>
        <v>4.5520160569918664</v>
      </c>
      <c r="D43" s="1">
        <v>2012</v>
      </c>
      <c r="E43" s="5" t="s">
        <v>35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25">
      <c r="A44" s="1" t="s">
        <v>31</v>
      </c>
      <c r="B44" s="1" t="s">
        <v>0</v>
      </c>
      <c r="C44" s="3">
        <f>($R$7*1000000)/($S$7*1000*907.185)</f>
        <v>4.5520160569918664</v>
      </c>
      <c r="D44" s="1">
        <v>2012</v>
      </c>
      <c r="E44" s="5" t="s">
        <v>35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</sheetData>
  <mergeCells count="5">
    <mergeCell ref="A1:A2"/>
    <mergeCell ref="B1:B2"/>
    <mergeCell ref="C1:C2"/>
    <mergeCell ref="D1:D2"/>
    <mergeCell ref="E1:E2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35695-A383-4209-9CA3-ED371511CD5E}">
  <dimension ref="A1:A3"/>
  <sheetViews>
    <sheetView workbookViewId="0">
      <selection activeCell="E22" sqref="E22"/>
    </sheetView>
  </sheetViews>
  <sheetFormatPr defaultRowHeight="15" x14ac:dyDescent="0.25"/>
  <cols>
    <col min="1" max="1" width="10" bestFit="1" customWidth="1"/>
  </cols>
  <sheetData>
    <row r="1" spans="1:1" ht="15" customHeight="1" x14ac:dyDescent="0.25">
      <c r="A1" s="18" t="s">
        <v>48</v>
      </c>
    </row>
    <row r="2" spans="1:1" x14ac:dyDescent="0.25">
      <c r="A2" s="4">
        <v>2016</v>
      </c>
    </row>
    <row r="3" spans="1:1" x14ac:dyDescent="0.25">
      <c r="A3" s="12">
        <v>322941311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46A36-C958-4FBA-982C-4B305BDE0D38}">
  <sheetPr>
    <tabColor rgb="FFFF0000"/>
  </sheetPr>
  <dimension ref="A1:F44"/>
  <sheetViews>
    <sheetView tabSelected="1" zoomScale="89" zoomScaleNormal="89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1" sqref="C31"/>
    </sheetView>
  </sheetViews>
  <sheetFormatPr defaultRowHeight="15" x14ac:dyDescent="0.25"/>
  <cols>
    <col min="1" max="1" width="21.28515625" bestFit="1" customWidth="1"/>
    <col min="2" max="2" width="9.7109375" bestFit="1" customWidth="1"/>
    <col min="3" max="3" width="27" bestFit="1" customWidth="1"/>
    <col min="4" max="4" width="3.28515625" customWidth="1"/>
    <col min="5" max="5" width="20.28515625" bestFit="1" customWidth="1"/>
    <col min="6" max="6" width="27" bestFit="1" customWidth="1"/>
  </cols>
  <sheetData>
    <row r="1" spans="1:6" ht="14.45" customHeight="1" x14ac:dyDescent="0.25">
      <c r="A1" s="15" t="s">
        <v>16</v>
      </c>
      <c r="B1" s="15" t="s">
        <v>17</v>
      </c>
      <c r="C1" s="19" t="s">
        <v>36</v>
      </c>
      <c r="E1" s="15" t="s">
        <v>16</v>
      </c>
      <c r="F1" s="17" t="s">
        <v>36</v>
      </c>
    </row>
    <row r="2" spans="1:6" x14ac:dyDescent="0.25">
      <c r="A2" s="15"/>
      <c r="B2" s="15"/>
      <c r="C2" s="4">
        <v>2016</v>
      </c>
      <c r="E2" s="15"/>
      <c r="F2" s="4">
        <v>2016</v>
      </c>
    </row>
    <row r="3" spans="1:6" x14ac:dyDescent="0.25">
      <c r="A3" s="1" t="s">
        <v>20</v>
      </c>
      <c r="B3" s="1">
        <v>3256111</v>
      </c>
      <c r="C3" s="2">
        <f>('ASM Shipment Values'!C3*1000)/('Commodity Price'!$C3*('Producer Price Index'!E3/'Producer Price Index'!$D3))/Population!A$3</f>
        <v>14.918150252288989</v>
      </c>
      <c r="E3" s="1" t="s">
        <v>20</v>
      </c>
      <c r="F3" s="2">
        <f>SUMIF($A$3:$A$44,"="&amp;$E3,C$3:C$44)</f>
        <v>40.584558962282024</v>
      </c>
    </row>
    <row r="4" spans="1:6" x14ac:dyDescent="0.25">
      <c r="A4" s="1" t="s">
        <v>20</v>
      </c>
      <c r="B4" s="1">
        <v>3256114</v>
      </c>
      <c r="C4" s="2">
        <f>('ASM Shipment Values'!C4*1000)/('Commodity Price'!$C4*('Producer Price Index'!E4/'Producer Price Index'!$D4))/Population!A$3</f>
        <v>19.268302618075516</v>
      </c>
      <c r="E4" s="1" t="s">
        <v>21</v>
      </c>
      <c r="F4" s="2">
        <f>SUMIF($A$3:$A$44,"="&amp;$E4,C$3:C$44)</f>
        <v>28.469208218479118</v>
      </c>
    </row>
    <row r="5" spans="1:6" x14ac:dyDescent="0.25">
      <c r="A5" s="1" t="s">
        <v>20</v>
      </c>
      <c r="B5" s="1">
        <v>3256117</v>
      </c>
      <c r="C5" s="2">
        <f>('ASM Shipment Values'!C5*1000)/('Commodity Price'!$C5*('Producer Price Index'!E5/'Producer Price Index'!$D5))/Population!A$3</f>
        <v>5.2095612981064114</v>
      </c>
      <c r="E5" s="1" t="s">
        <v>22</v>
      </c>
      <c r="F5" s="2">
        <f>SUMIF($A$3:$A$44,"="&amp;$E5,C$3:C$44)</f>
        <v>8.8299705369276893</v>
      </c>
    </row>
    <row r="6" spans="1:6" x14ac:dyDescent="0.25">
      <c r="A6" s="1" t="s">
        <v>20</v>
      </c>
      <c r="B6" s="1" t="s">
        <v>6</v>
      </c>
      <c r="C6" s="2">
        <f>('ASM Shipment Values'!C6*1000)/('Commodity Price'!$C6*('Producer Price Index'!E6/'Producer Price Index'!$D6))/Population!A$3</f>
        <v>1.1885447938111111</v>
      </c>
      <c r="E6" s="1" t="s">
        <v>23</v>
      </c>
      <c r="F6" s="2">
        <f>SUMIF($A$3:$A$44,"="&amp;$E6,C$3:C$44)</f>
        <v>3.1648689296002397</v>
      </c>
    </row>
    <row r="7" spans="1:6" x14ac:dyDescent="0.25">
      <c r="A7" s="1" t="s">
        <v>21</v>
      </c>
      <c r="B7" s="1">
        <v>3256125</v>
      </c>
      <c r="C7" s="2">
        <f>('ASM Shipment Values'!C7*1000)/('Commodity Price'!$C7*('Producer Price Index'!E7/'Producer Price Index'!$D7))/Population!A$3</f>
        <v>9.8505256856948584</v>
      </c>
      <c r="E7" s="1" t="s">
        <v>24</v>
      </c>
      <c r="F7" s="2">
        <f>SUMIF($A$3:$A$44,"="&amp;$E7,C$3:C$44)</f>
        <v>15.227131775255087</v>
      </c>
    </row>
    <row r="8" spans="1:6" x14ac:dyDescent="0.25">
      <c r="A8" s="1" t="s">
        <v>21</v>
      </c>
      <c r="B8" s="1">
        <v>3256127</v>
      </c>
      <c r="C8" s="2">
        <f>('ASM Shipment Values'!C8*1000)/('Commodity Price'!$C8*('Producer Price Index'!E8/'Producer Price Index'!$D8))/Population!A$3</f>
        <v>1.8713628087986924</v>
      </c>
      <c r="E8" s="1" t="s">
        <v>25</v>
      </c>
      <c r="F8" s="2">
        <f>SUMIF($A$3:$A$44,"="&amp;$E8,C$3:C$44)</f>
        <v>13.269514988540987</v>
      </c>
    </row>
    <row r="9" spans="1:6" x14ac:dyDescent="0.25">
      <c r="A9" s="1" t="s">
        <v>21</v>
      </c>
      <c r="B9" s="1">
        <v>3256121</v>
      </c>
      <c r="C9" s="2">
        <f>('ASM Shipment Values'!C9*1000)/('Commodity Price'!$C9*('Producer Price Index'!E9/'Producer Price Index'!$D9))/Population!A$3</f>
        <v>1.9509219887498559</v>
      </c>
      <c r="E9" s="1" t="s">
        <v>26</v>
      </c>
      <c r="F9" s="2">
        <f>SUMIF($A$3:$A$44,"="&amp;$E9,C$3:C$44)</f>
        <v>0.39442440520160493</v>
      </c>
    </row>
    <row r="10" spans="1:6" x14ac:dyDescent="0.25">
      <c r="A10" s="1" t="s">
        <v>21</v>
      </c>
      <c r="B10" s="1" t="s">
        <v>4</v>
      </c>
      <c r="C10" s="2">
        <f>('ASM Shipment Values'!C10*1000)/('Commodity Price'!$C10*('Producer Price Index'!E10/'Producer Price Index'!$D10))/Population!A$3</f>
        <v>0.55268922798214537</v>
      </c>
      <c r="E10" s="1" t="s">
        <v>27</v>
      </c>
      <c r="F10" s="2">
        <f>SUMIF($A$3:$A$44,"="&amp;$E10,C$3:C$44)</f>
        <v>1.2560639801809605</v>
      </c>
    </row>
    <row r="11" spans="1:6" x14ac:dyDescent="0.25">
      <c r="A11" s="1" t="s">
        <v>21</v>
      </c>
      <c r="B11" s="1">
        <v>3256130</v>
      </c>
      <c r="C11" s="2">
        <f>('ASM Shipment Values'!C11*1000)/('Commodity Price'!$C11*('Producer Price Index'!E11/'Producer Price Index'!$D11))/Population!A$3</f>
        <v>13.480787807498645</v>
      </c>
      <c r="E11" s="1" t="s">
        <v>28</v>
      </c>
      <c r="F11" s="2">
        <f>SUMIF($A$3:$A$44,"="&amp;$E11,C$3:C$44)</f>
        <v>7.4233533764931519</v>
      </c>
    </row>
    <row r="12" spans="1:6" x14ac:dyDescent="0.25">
      <c r="A12" s="1" t="s">
        <v>21</v>
      </c>
      <c r="B12" s="1" t="s">
        <v>7</v>
      </c>
      <c r="C12" s="2">
        <f>('ASM Shipment Values'!C12*1000)/('Commodity Price'!$C12*('Producer Price Index'!E12/'Producer Price Index'!$D12))/Population!A$3</f>
        <v>0.76292069975491694</v>
      </c>
      <c r="E12" s="1" t="s">
        <v>29</v>
      </c>
      <c r="F12" s="2">
        <f>SUMIF($A$3:$A$44,"="&amp;$E12,C$3:C$44)</f>
        <v>3.2017688590632214</v>
      </c>
    </row>
    <row r="13" spans="1:6" x14ac:dyDescent="0.25">
      <c r="A13" s="1" t="s">
        <v>22</v>
      </c>
      <c r="B13" s="1">
        <v>3256204</v>
      </c>
      <c r="C13" s="2">
        <f>('ASM Shipment Values'!C13*1000)/('Commodity Price'!$C13*('Producer Price Index'!E13/'Producer Price Index'!$D13))/Population!A$3</f>
        <v>1.0068253514044077</v>
      </c>
      <c r="E13" s="1" t="s">
        <v>30</v>
      </c>
      <c r="F13" s="2">
        <f>SUMIF($A$3:$A$44,"="&amp;$E13,C$3:C$44)</f>
        <v>1.4647375608035607</v>
      </c>
    </row>
    <row r="14" spans="1:6" x14ac:dyDescent="0.25">
      <c r="A14" s="1" t="s">
        <v>22</v>
      </c>
      <c r="B14" s="1" t="s">
        <v>9</v>
      </c>
      <c r="C14" s="2">
        <f>('ASM Shipment Values'!C14*1000)/('Commodity Price'!$C14*('Producer Price Index'!E14/'Producer Price Index'!$D14))/Population!A$3</f>
        <v>2.5368649405069554</v>
      </c>
      <c r="E14" s="1" t="s">
        <v>31</v>
      </c>
      <c r="F14" s="2">
        <f>SUMIF($A$3:$A$44,"="&amp;$E14,C$3:C$44)</f>
        <v>10.323628945597086</v>
      </c>
    </row>
    <row r="15" spans="1:6" x14ac:dyDescent="0.25">
      <c r="A15" s="1" t="s">
        <v>22</v>
      </c>
      <c r="B15" s="1" t="s">
        <v>10</v>
      </c>
      <c r="C15" s="2">
        <f>('ASM Shipment Values'!C15*1000)/('Commodity Price'!$C15*('Producer Price Index'!E15/'Producer Price Index'!$D15))/Population!A$3</f>
        <v>4.2295088077043594</v>
      </c>
    </row>
    <row r="16" spans="1:6" x14ac:dyDescent="0.25">
      <c r="A16" s="1" t="s">
        <v>22</v>
      </c>
      <c r="B16" s="1" t="s">
        <v>11</v>
      </c>
      <c r="C16" s="2">
        <f>('ASM Shipment Values'!C16*1000)/('Commodity Price'!$C16*('Producer Price Index'!E16/'Producer Price Index'!$D16))/Population!A$3</f>
        <v>0.50085592905090315</v>
      </c>
    </row>
    <row r="17" spans="1:3" x14ac:dyDescent="0.25">
      <c r="A17" s="1" t="s">
        <v>22</v>
      </c>
      <c r="B17" s="1">
        <v>3256207</v>
      </c>
      <c r="C17" s="2">
        <f>('ASM Shipment Values'!C17*1000)/('Commodity Price'!$C17*('Producer Price Index'!E17/'Producer Price Index'!$D17))/Population!A$3</f>
        <v>0.55591550826106351</v>
      </c>
    </row>
    <row r="18" spans="1:3" x14ac:dyDescent="0.25">
      <c r="A18" s="1" t="s">
        <v>23</v>
      </c>
      <c r="B18" s="1">
        <v>3256201</v>
      </c>
      <c r="C18" s="2">
        <f>('ASM Shipment Values'!C18*1000)/('Commodity Price'!$C18*('Producer Price Index'!E18/'Producer Price Index'!$D18))/Population!A$3</f>
        <v>9.0177656623344732E-2</v>
      </c>
    </row>
    <row r="19" spans="1:3" x14ac:dyDescent="0.25">
      <c r="A19" s="1" t="s">
        <v>23</v>
      </c>
      <c r="B19" s="1" t="s">
        <v>8</v>
      </c>
      <c r="C19" s="2">
        <f>('ASM Shipment Values'!C19*1000)/('Commodity Price'!$C19*('Producer Price Index'!E19/'Producer Price Index'!$D19))/Population!A$3</f>
        <v>1.1458617151949291</v>
      </c>
    </row>
    <row r="20" spans="1:3" x14ac:dyDescent="0.25">
      <c r="A20" s="1" t="s">
        <v>23</v>
      </c>
      <c r="B20" s="1" t="s">
        <v>5</v>
      </c>
      <c r="C20" s="2">
        <f>('ASM Shipment Values'!C20*1000)/('Commodity Price'!$C20*('Producer Price Index'!E20/'Producer Price Index'!$D20))/Population!A$3</f>
        <v>0.26108303299877567</v>
      </c>
    </row>
    <row r="21" spans="1:3" x14ac:dyDescent="0.25">
      <c r="A21" s="1" t="s">
        <v>23</v>
      </c>
      <c r="B21" s="1">
        <v>3256207</v>
      </c>
      <c r="C21" s="2">
        <f>('ASM Shipment Values'!C21*1000)/('Commodity Price'!$C21*('Producer Price Index'!E21/'Producer Price Index'!$D21))/Population!A$3</f>
        <v>1.6677465247831902</v>
      </c>
    </row>
    <row r="22" spans="1:3" x14ac:dyDescent="0.25">
      <c r="A22" s="1" t="s">
        <v>24</v>
      </c>
      <c r="B22" s="1">
        <v>3255201</v>
      </c>
      <c r="C22" s="2">
        <f>('ASM Shipment Values'!C22*1000)/('Commodity Price'!$C22*('Producer Price Index'!E22/'Producer Price Index'!$D22))/Population!A$3</f>
        <v>1.64773905838303</v>
      </c>
    </row>
    <row r="23" spans="1:3" x14ac:dyDescent="0.25">
      <c r="A23" s="1" t="s">
        <v>24</v>
      </c>
      <c r="B23" s="1">
        <v>3255204</v>
      </c>
      <c r="C23" s="2">
        <f>('ASM Shipment Values'!C23*1000)/('Commodity Price'!$C23*('Producer Price Index'!E23/'Producer Price Index'!$D23))/Population!A$3</f>
        <v>9.3422274819643913</v>
      </c>
    </row>
    <row r="24" spans="1:3" x14ac:dyDescent="0.25">
      <c r="A24" s="1" t="s">
        <v>24</v>
      </c>
      <c r="B24" s="1">
        <v>3255207</v>
      </c>
      <c r="C24" s="2">
        <f>('ASM Shipment Values'!C24*1000)/('Commodity Price'!$C24*('Producer Price Index'!E24/'Producer Price Index'!$D24))/Population!A$3</f>
        <v>0.81455562858369734</v>
      </c>
    </row>
    <row r="25" spans="1:3" x14ac:dyDescent="0.25">
      <c r="A25" s="1" t="s">
        <v>24</v>
      </c>
      <c r="B25" s="1" t="s">
        <v>49</v>
      </c>
      <c r="C25" s="2">
        <f>('ASM Shipment Values'!C25*1000)/('Commodity Price'!$C25*('Producer Price Index'!E25/'Producer Price Index'!$D25))/Population!A$3</f>
        <v>2.8205565383946989</v>
      </c>
    </row>
    <row r="26" spans="1:3" x14ac:dyDescent="0.25">
      <c r="A26" s="1" t="s">
        <v>24</v>
      </c>
      <c r="B26" s="1" t="s">
        <v>3</v>
      </c>
      <c r="C26" s="2">
        <f>('ASM Shipment Values'!C26*1000)/('Commodity Price'!$C26*('Producer Price Index'!E26/'Producer Price Index'!$D26))/Population!A$3</f>
        <v>0.60205306792926949</v>
      </c>
    </row>
    <row r="27" spans="1:3" x14ac:dyDescent="0.25">
      <c r="A27" s="1" t="s">
        <v>25</v>
      </c>
      <c r="B27" s="1">
        <v>3255101</v>
      </c>
      <c r="C27" s="2">
        <f>('ASM Shipment Values'!C27*1000)/('Commodity Price'!$C27*('Producer Price Index'!E27/'Producer Price Index'!$C27))/Population!A$3</f>
        <v>11.323552985611059</v>
      </c>
    </row>
    <row r="28" spans="1:3" x14ac:dyDescent="0.25">
      <c r="A28" s="1" t="s">
        <v>25</v>
      </c>
      <c r="B28" s="1" t="s">
        <v>2</v>
      </c>
      <c r="C28" s="2">
        <f>('ASM Shipment Values'!C28*1000)/('Commodity Price'!$C28*('Producer Price Index'!E28/'Producer Price Index'!$C28))/Population!A$3</f>
        <v>1.9459620029299276</v>
      </c>
    </row>
    <row r="29" spans="1:3" x14ac:dyDescent="0.25">
      <c r="A29" s="1" t="s">
        <v>26</v>
      </c>
      <c r="B29" s="1">
        <v>3255107</v>
      </c>
      <c r="C29" s="2">
        <f>('ASM Shipment Values'!C29*1000)/('Commodity Price'!$C29*('Producer Price Index'!E29/'Producer Price Index'!$C29))/Population!A$3</f>
        <v>0.39442440520160493</v>
      </c>
    </row>
    <row r="30" spans="1:3" x14ac:dyDescent="0.25">
      <c r="A30" s="1" t="s">
        <v>27</v>
      </c>
      <c r="B30" s="1" t="s">
        <v>1</v>
      </c>
      <c r="C30" s="2">
        <f>('ASM Shipment Values'!C30*1000)/('Commodity Price'!$C30*('Producer Price Index'!E30/'Producer Price Index'!$C30))/Population!A$3</f>
        <v>1.2560639801809605</v>
      </c>
    </row>
    <row r="31" spans="1:3" x14ac:dyDescent="0.25">
      <c r="A31" s="1" t="s">
        <v>28</v>
      </c>
      <c r="B31" s="1">
        <v>3255104</v>
      </c>
      <c r="C31" s="2">
        <f>('ASM Shipment Values'!C31*1000)/('Commodity Price'!$C31*('Producer Price Index'!E31/'Producer Price Index'!$C31))/Population!A$3</f>
        <v>3.8735337296787073</v>
      </c>
    </row>
    <row r="32" spans="1:3" x14ac:dyDescent="0.25">
      <c r="A32" s="1" t="s">
        <v>28</v>
      </c>
      <c r="B32" s="1">
        <v>3255107</v>
      </c>
      <c r="C32" s="2">
        <f>('ASM Shipment Values'!C32*1000)/('Commodity Price'!$C32*('Producer Price Index'!E32/'Producer Price Index'!$C32))/Population!A$3</f>
        <v>3.5498196468144441</v>
      </c>
    </row>
    <row r="33" spans="1:3" x14ac:dyDescent="0.25">
      <c r="A33" s="1" t="s">
        <v>29</v>
      </c>
      <c r="B33" s="1">
        <v>3259101</v>
      </c>
      <c r="C33" s="2">
        <f>('ASM Shipment Values'!C33*1000)/('Commodity Price'!$C33*('Producer Price Index'!E33/'Producer Price Index'!$D33))/Population!A$3</f>
        <v>0.17865640178611639</v>
      </c>
    </row>
    <row r="34" spans="1:3" x14ac:dyDescent="0.25">
      <c r="A34" s="1" t="s">
        <v>29</v>
      </c>
      <c r="B34" s="1">
        <v>3259104</v>
      </c>
      <c r="C34" s="2">
        <f>('ASM Shipment Values'!C34*1000)/('Commodity Price'!$C34*('Producer Price Index'!E34/'Producer Price Index'!$D34))/Population!A$3</f>
        <v>0.70550927116054651</v>
      </c>
    </row>
    <row r="35" spans="1:3" x14ac:dyDescent="0.25">
      <c r="A35" s="1" t="s">
        <v>29</v>
      </c>
      <c r="B35" s="1">
        <v>3259107</v>
      </c>
      <c r="C35" s="2">
        <f>('ASM Shipment Values'!C35*1000)/('Commodity Price'!$C35*('Producer Price Index'!E35/'Producer Price Index'!$D35))/Population!A$3</f>
        <v>0.18257731982002839</v>
      </c>
    </row>
    <row r="36" spans="1:3" x14ac:dyDescent="0.25">
      <c r="A36" s="1" t="s">
        <v>29</v>
      </c>
      <c r="B36" s="1" t="s">
        <v>12</v>
      </c>
      <c r="C36" s="2">
        <f>('ASM Shipment Values'!C36*1000)/('Commodity Price'!$C36*('Producer Price Index'!E36/'Producer Price Index'!$D36))/Population!A$3</f>
        <v>0.56276931165936861</v>
      </c>
    </row>
    <row r="37" spans="1:3" x14ac:dyDescent="0.25">
      <c r="A37" s="1" t="s">
        <v>29</v>
      </c>
      <c r="B37" s="1" t="s">
        <v>13</v>
      </c>
      <c r="C37" s="2">
        <f>('ASM Shipment Values'!C37*1000)/('Commodity Price'!$C37*('Producer Price Index'!E37/'Producer Price Index'!$D37))/Population!A$3</f>
        <v>0.82840613365494054</v>
      </c>
    </row>
    <row r="38" spans="1:3" x14ac:dyDescent="0.25">
      <c r="A38" s="1" t="s">
        <v>29</v>
      </c>
      <c r="B38" s="1" t="s">
        <v>14</v>
      </c>
      <c r="C38" s="2">
        <f>('ASM Shipment Values'!C38*1000)/('Commodity Price'!$C38*('Producer Price Index'!E38/'Producer Price Index'!$D38))/Population!A$3</f>
        <v>0.40872009697230305</v>
      </c>
    </row>
    <row r="39" spans="1:3" x14ac:dyDescent="0.25">
      <c r="A39" s="1" t="s">
        <v>29</v>
      </c>
      <c r="B39" s="1" t="s">
        <v>15</v>
      </c>
      <c r="C39" s="2">
        <f>('ASM Shipment Values'!C39*1000)/('Commodity Price'!$C39*('Producer Price Index'!E39/'Producer Price Index'!$D39))/Population!A$3</f>
        <v>0.33513032400991744</v>
      </c>
    </row>
    <row r="40" spans="1:3" x14ac:dyDescent="0.25">
      <c r="A40" s="1" t="s">
        <v>30</v>
      </c>
      <c r="B40" s="1">
        <v>3253204</v>
      </c>
      <c r="C40" s="2">
        <f>('ASM Shipment Values'!C40*1000)/('Commodity Price'!$C40*('Producer Price Index'!E40/'Producer Price Index'!$D40))/Population!A$3</f>
        <v>0.60848780537618452</v>
      </c>
    </row>
    <row r="41" spans="1:3" x14ac:dyDescent="0.25">
      <c r="A41" s="1" t="s">
        <v>30</v>
      </c>
      <c r="B41" s="1">
        <v>3253207</v>
      </c>
      <c r="C41" s="2">
        <f>('ASM Shipment Values'!C41*1000)/('Commodity Price'!$C41*('Producer Price Index'!E41/'Producer Price Index'!$D41))/Population!A$3</f>
        <v>0.85624975542737614</v>
      </c>
    </row>
    <row r="42" spans="1:3" x14ac:dyDescent="0.25">
      <c r="A42" s="1" t="s">
        <v>31</v>
      </c>
      <c r="B42" s="1">
        <v>3251994</v>
      </c>
      <c r="C42" s="2">
        <f>('ASM Shipment Values'!C42*1000)/('Commodity Price'!$C42*('Producer Price Index'!E42/'Producer Price Index'!$D42))/Population!A$3</f>
        <v>1.076715560795096</v>
      </c>
    </row>
    <row r="43" spans="1:3" x14ac:dyDescent="0.25">
      <c r="A43" s="1" t="s">
        <v>31</v>
      </c>
      <c r="B43" s="1">
        <v>3253201</v>
      </c>
      <c r="C43" s="2">
        <f>('ASM Shipment Values'!C43*1000)/('Commodity Price'!$C43*('Producer Price Index'!E43/'Producer Price Index'!$D43))/Population!A$3</f>
        <v>8.6342148633366644</v>
      </c>
    </row>
    <row r="44" spans="1:3" x14ac:dyDescent="0.25">
      <c r="A44" s="1" t="s">
        <v>31</v>
      </c>
      <c r="B44" s="1" t="s">
        <v>0</v>
      </c>
      <c r="C44" s="2">
        <f>('ASM Shipment Values'!C44*1000)/('Commodity Price'!$C44*('Producer Price Index'!E44/'Producer Price Index'!$D44))/Population!A$3</f>
        <v>0.61269852146532655</v>
      </c>
    </row>
  </sheetData>
  <mergeCells count="3">
    <mergeCell ref="A1:A2"/>
    <mergeCell ref="B1:B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ASM Shipment Values</vt:lpstr>
      <vt:lpstr>Producer Price Index</vt:lpstr>
      <vt:lpstr>Commodity Price</vt:lpstr>
      <vt:lpstr>Population</vt:lpstr>
      <vt:lpstr>Per Capita Quantity</vt:lpstr>
      <vt:lpstr>'Per Capita Quantity'!Extract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Rosengarth (CENSUS/EWD FED)</dc:creator>
  <cp:lastModifiedBy>Seltzer, Karl</cp:lastModifiedBy>
  <dcterms:created xsi:type="dcterms:W3CDTF">2020-04-03T17:15:55Z</dcterms:created>
  <dcterms:modified xsi:type="dcterms:W3CDTF">2021-01-05T16:44:59Z</dcterms:modified>
</cp:coreProperties>
</file>